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C:\Users\Hp\Desktop\استمارات الفصل الثاني 2024-2025\ترجمة\"/>
    </mc:Choice>
  </mc:AlternateContent>
  <xr:revisionPtr revIDLastSave="0" documentId="13_ncr:1_{D31FEA39-56F6-4855-9B53-80238D900171}" xr6:coauthVersionLast="47" xr6:coauthVersionMax="47" xr10:uidLastSave="{00000000-0000-0000-0000-000000000000}"/>
  <workbookProtection workbookAlgorithmName="SHA-512" workbookHashValue="59x0XJS5yn5w3RMIeIm8P7yg2cPE/0p1FGjf0yKJacjpuWpi3wj8KCm2NT7e9hNEfOA7WoYo1SntZFUbxJmyig==" workbookSaltValue="OjVA9GWFnSrrSGVgZ+H78w==" workbookSpinCount="100000" lockStructure="1"/>
  <bookViews>
    <workbookView xWindow="-120" yWindow="-120" windowWidth="20730" windowHeight="11160"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externalReferences>
    <externalReference r:id="rId8"/>
  </externalReferences>
  <definedNames>
    <definedName name="_xlnm._FilterDatabase" localSheetId="1" hidden="1">'إدخال البيانات'!$I$6:$I$21</definedName>
    <definedName name="_xlnm._FilterDatabase" localSheetId="5" hidden="1">ورقة2!$A$2:$AX$1791</definedName>
    <definedName name="_xlnm._FilterDatabase" localSheetId="6" hidden="1">ورقة4!$A$1:$AR$1724</definedName>
    <definedName name="_xlnm.Print_Area" localSheetId="3">الإستمارة!$A$1:$R$42</definedName>
  </definedNames>
  <calcPr calcId="181029"/>
</workbook>
</file>

<file path=xl/calcChain.xml><?xml version="1.0" encoding="utf-8"?>
<calcChain xmlns="http://schemas.openxmlformats.org/spreadsheetml/2006/main">
  <c r="AM1739" i="20" l="1"/>
  <c r="AL1640" i="20"/>
  <c r="AE1640" i="20"/>
  <c r="AL1632" i="20"/>
  <c r="AE1632" i="20"/>
  <c r="AM1593" i="20"/>
  <c r="AL1579" i="20"/>
  <c r="AE1579" i="20"/>
  <c r="AM1566" i="20"/>
  <c r="AL1488" i="20"/>
  <c r="AE1488" i="20"/>
  <c r="AM1471" i="20"/>
  <c r="AL1471" i="20"/>
  <c r="AE1471" i="20"/>
  <c r="AL1436" i="20"/>
  <c r="AE1436" i="20"/>
  <c r="AM1370" i="20"/>
  <c r="AM1349" i="20"/>
  <c r="AL1325" i="20"/>
  <c r="AE1325" i="20"/>
  <c r="AE1314" i="20"/>
  <c r="AL1299" i="20"/>
  <c r="AE1299" i="20"/>
  <c r="AM1287" i="20"/>
  <c r="AM1262" i="20"/>
  <c r="AL1262" i="20"/>
  <c r="AE1262" i="20"/>
  <c r="AM1260" i="20"/>
  <c r="AM1232" i="20"/>
  <c r="AL1232" i="20"/>
  <c r="AE1232" i="20"/>
  <c r="AM1227" i="20"/>
  <c r="AL1227" i="20"/>
  <c r="AE1227" i="20"/>
  <c r="AL1198" i="20"/>
  <c r="AE1198" i="20"/>
  <c r="AL1169" i="20"/>
  <c r="AE1169" i="20"/>
  <c r="AM1161" i="20"/>
  <c r="AL1161" i="20"/>
  <c r="AE1161" i="20"/>
  <c r="AM1158" i="20"/>
  <c r="AL1158" i="20"/>
  <c r="AE1158" i="20"/>
  <c r="AL1145" i="20"/>
  <c r="AE1145" i="20"/>
  <c r="AM1144" i="20"/>
  <c r="AL1144" i="20"/>
  <c r="AE1144" i="20"/>
  <c r="AM1142" i="20"/>
  <c r="AL1142" i="20"/>
  <c r="AE1142" i="20"/>
  <c r="AM1135" i="20"/>
  <c r="AL1135" i="20"/>
  <c r="AE1135" i="20"/>
  <c r="AL1134" i="20"/>
  <c r="AE1134" i="20"/>
  <c r="AM1111" i="20"/>
  <c r="AL1111" i="20"/>
  <c r="AE1111" i="20"/>
  <c r="AL1110" i="20"/>
  <c r="AE1110" i="20"/>
  <c r="AL1078" i="20"/>
  <c r="AE1078" i="20"/>
  <c r="AM1071" i="20"/>
  <c r="AL1071" i="20"/>
  <c r="AE1071" i="20"/>
  <c r="AL956" i="20"/>
  <c r="AE956" i="20"/>
  <c r="AL950" i="20"/>
  <c r="AE950" i="20"/>
  <c r="AM932" i="20"/>
  <c r="AM896" i="20"/>
  <c r="AM885" i="20"/>
  <c r="AL880" i="20"/>
  <c r="AE880" i="20"/>
  <c r="AL840" i="20"/>
  <c r="AE840" i="20"/>
  <c r="AL793" i="20"/>
  <c r="AE793" i="20"/>
  <c r="AL750" i="20"/>
  <c r="AE750" i="20"/>
  <c r="AL738" i="20"/>
  <c r="AE738" i="20"/>
  <c r="AM733" i="20"/>
  <c r="AL716" i="20"/>
  <c r="AE716" i="20"/>
  <c r="AM705" i="20"/>
  <c r="AL679" i="20"/>
  <c r="AE679" i="20"/>
  <c r="AM670" i="20"/>
  <c r="AL655" i="20"/>
  <c r="AE655" i="20"/>
  <c r="AL642" i="20"/>
  <c r="AE642" i="20"/>
  <c r="AL613" i="20"/>
  <c r="AE613" i="20"/>
  <c r="AM612" i="20"/>
  <c r="AL596" i="20"/>
  <c r="AE596" i="20"/>
  <c r="AM564" i="20"/>
  <c r="AL516" i="20"/>
  <c r="AE516" i="20"/>
  <c r="AM510" i="20"/>
  <c r="AL510" i="20"/>
  <c r="AE510" i="20"/>
  <c r="AL459" i="20"/>
  <c r="AE459" i="20"/>
  <c r="AM457" i="20"/>
  <c r="AL457" i="20"/>
  <c r="AE457" i="20"/>
  <c r="AM443" i="20"/>
  <c r="AM402" i="20"/>
  <c r="AL381" i="20"/>
  <c r="AE381" i="20"/>
  <c r="AM363" i="20"/>
  <c r="AL321" i="20"/>
  <c r="AE321" i="20"/>
  <c r="AM241" i="20"/>
  <c r="AM144" i="20"/>
  <c r="AM84" i="20"/>
  <c r="AL11" i="20"/>
  <c r="AE11" i="20"/>
  <c r="F1" i="18" l="1"/>
  <c r="A2" i="18" s="1"/>
  <c r="G10" i="18" l="1"/>
  <c r="F10" i="18"/>
  <c r="E10" i="18"/>
  <c r="D10" i="18" l="1"/>
  <c r="C10" i="18"/>
  <c r="B10" i="18"/>
  <c r="A10" i="18"/>
  <c r="B7" i="18"/>
  <c r="A7" i="18"/>
  <c r="D1" i="18"/>
  <c r="DO5" i="17" l="1"/>
  <c r="DN5" i="17"/>
  <c r="DM5" i="17"/>
  <c r="DL5" i="17"/>
  <c r="DE5" i="17"/>
  <c r="CY5" i="17"/>
  <c r="G39" i="11"/>
  <c r="V31" i="11"/>
  <c r="V30" i="11"/>
  <c r="V29" i="11"/>
  <c r="V28" i="11"/>
  <c r="J25" i="11"/>
  <c r="AE22" i="11"/>
  <c r="E22" i="11"/>
  <c r="Z11" i="11"/>
  <c r="Y11" i="11" s="1"/>
  <c r="Z7" i="11"/>
  <c r="Y7" i="11" s="1"/>
  <c r="Z6" i="11"/>
  <c r="Y6" i="11" s="1"/>
  <c r="Z5" i="11"/>
  <c r="Y5" i="11" s="1"/>
  <c r="AD1" i="11"/>
  <c r="B1" i="11"/>
  <c r="AY45" i="5"/>
  <c r="AX45" i="5"/>
  <c r="AW45" i="5"/>
  <c r="AY44" i="5"/>
  <c r="AX44" i="5"/>
  <c r="AW44" i="5"/>
  <c r="AY43" i="5"/>
  <c r="AX43" i="5"/>
  <c r="AW43" i="5"/>
  <c r="AY42" i="5"/>
  <c r="AX42" i="5"/>
  <c r="AW42" i="5"/>
  <c r="AY41" i="5"/>
  <c r="AX41" i="5"/>
  <c r="AW41" i="5"/>
  <c r="AY40" i="5"/>
  <c r="AX40" i="5"/>
  <c r="AW40" i="5"/>
  <c r="AY39" i="5"/>
  <c r="AX39" i="5"/>
  <c r="AW39" i="5"/>
  <c r="AY38" i="5"/>
  <c r="AX38" i="5"/>
  <c r="AW38" i="5"/>
  <c r="AY37" i="5"/>
  <c r="AX37" i="5"/>
  <c r="AW37" i="5"/>
  <c r="AY36" i="5"/>
  <c r="AX36" i="5"/>
  <c r="AW36" i="5"/>
  <c r="AY35" i="5"/>
  <c r="AX35" i="5"/>
  <c r="AW35" i="5"/>
  <c r="AY34" i="5"/>
  <c r="AX34" i="5"/>
  <c r="AW34" i="5"/>
  <c r="AY33" i="5"/>
  <c r="AX33" i="5"/>
  <c r="AW33" i="5"/>
  <c r="AY32" i="5"/>
  <c r="AX32" i="5"/>
  <c r="AW32" i="5"/>
  <c r="AY31" i="5"/>
  <c r="AX31" i="5"/>
  <c r="AW31" i="5"/>
  <c r="AY30" i="5"/>
  <c r="AX30" i="5"/>
  <c r="AW30" i="5"/>
  <c r="AY29" i="5"/>
  <c r="AX29" i="5"/>
  <c r="AW29" i="5"/>
  <c r="AY28" i="5"/>
  <c r="AX28" i="5"/>
  <c r="AW28" i="5"/>
  <c r="AY26" i="5"/>
  <c r="AX26" i="5"/>
  <c r="AW26" i="5"/>
  <c r="AY25" i="5"/>
  <c r="AX25" i="5"/>
  <c r="AW25" i="5"/>
  <c r="AY24" i="5"/>
  <c r="AX24" i="5"/>
  <c r="AW24" i="5"/>
  <c r="AY23" i="5"/>
  <c r="AX23" i="5"/>
  <c r="AW23" i="5"/>
  <c r="AY22" i="5"/>
  <c r="AX22" i="5"/>
  <c r="AW22" i="5"/>
  <c r="AY21" i="5"/>
  <c r="AX21" i="5"/>
  <c r="AW21" i="5"/>
  <c r="AY20" i="5"/>
  <c r="AX20" i="5"/>
  <c r="AW20" i="5"/>
  <c r="AY19" i="5"/>
  <c r="AX19" i="5"/>
  <c r="AW19" i="5"/>
  <c r="AY18" i="5"/>
  <c r="AX18" i="5"/>
  <c r="AW18" i="5"/>
  <c r="AY17" i="5"/>
  <c r="AX17" i="5"/>
  <c r="AW17" i="5"/>
  <c r="AY16" i="5"/>
  <c r="AX16" i="5"/>
  <c r="AW16" i="5"/>
  <c r="AY15" i="5"/>
  <c r="AX15" i="5"/>
  <c r="AW15" i="5"/>
  <c r="AY14" i="5"/>
  <c r="AX14" i="5"/>
  <c r="AW14" i="5"/>
  <c r="AY13" i="5"/>
  <c r="AX13" i="5"/>
  <c r="AW13" i="5"/>
  <c r="AY12" i="5"/>
  <c r="AX12" i="5"/>
  <c r="AW12" i="5"/>
  <c r="AY11" i="5"/>
  <c r="AX11" i="5"/>
  <c r="AW11" i="5"/>
  <c r="AY10" i="5"/>
  <c r="AX10" i="5"/>
  <c r="AW10" i="5"/>
  <c r="AY9" i="5"/>
  <c r="AX9" i="5"/>
  <c r="AW9" i="5"/>
  <c r="AY8" i="5"/>
  <c r="AX8" i="5"/>
  <c r="AW8" i="5"/>
  <c r="AY7" i="5"/>
  <c r="AX7" i="5"/>
  <c r="AW7" i="5"/>
  <c r="AY6" i="5"/>
  <c r="AX6" i="5"/>
  <c r="AW6" i="5"/>
  <c r="AY5" i="5"/>
  <c r="AX5" i="5"/>
  <c r="AW5" i="5"/>
  <c r="AF4" i="5"/>
  <c r="O5" i="17" s="1"/>
  <c r="AC4" i="5"/>
  <c r="H7" i="11" s="1"/>
  <c r="Z21" i="11" s="1"/>
  <c r="Y21" i="11" s="1"/>
  <c r="X4" i="5"/>
  <c r="M5" i="17" s="1"/>
  <c r="AL2" i="5"/>
  <c r="F1" i="5"/>
  <c r="R4" i="5"/>
  <c r="K6" i="11" s="1"/>
  <c r="Z18" i="11" s="1"/>
  <c r="Y18" i="11" s="1"/>
  <c r="M4" i="5"/>
  <c r="F4" i="5"/>
  <c r="AF1" i="5"/>
  <c r="AC1" i="5"/>
  <c r="H4" i="11" s="1"/>
  <c r="Z9" i="11" s="1"/>
  <c r="Y9" i="11" s="1"/>
  <c r="X1" i="5"/>
  <c r="R1" i="5"/>
  <c r="M2" i="11" s="1"/>
  <c r="Z3" i="11" s="1"/>
  <c r="Y3" i="11" s="1"/>
  <c r="C48" i="5" l="1"/>
  <c r="C44" i="5"/>
  <c r="C40" i="5"/>
  <c r="D35" i="5" s="1"/>
  <c r="C49" i="5"/>
  <c r="C45" i="5"/>
  <c r="C41" i="5"/>
  <c r="C50" i="5"/>
  <c r="C46" i="5"/>
  <c r="C42" i="5"/>
  <c r="C47" i="5"/>
  <c r="C43" i="5"/>
  <c r="C39" i="5"/>
  <c r="U6" i="5"/>
  <c r="R5" i="5"/>
  <c r="K22" i="11" s="1"/>
  <c r="X5" i="5"/>
  <c r="F2" i="5"/>
  <c r="AC5" i="5"/>
  <c r="W25" i="5" s="1"/>
  <c r="J23" i="11" s="1"/>
  <c r="M1" i="5"/>
  <c r="H2" i="11" s="1"/>
  <c r="D36" i="5"/>
  <c r="F3" i="5"/>
  <c r="M3" i="5"/>
  <c r="D5" i="11" s="1"/>
  <c r="Z12" i="11" s="1"/>
  <c r="Y12" i="11" s="1"/>
  <c r="AH19" i="5"/>
  <c r="AB19" i="5" s="1"/>
  <c r="AH9" i="5"/>
  <c r="AB9" i="5" s="1"/>
  <c r="Z11" i="5"/>
  <c r="T11" i="5" s="1"/>
  <c r="R15" i="5"/>
  <c r="L15" i="5" s="1"/>
  <c r="J17" i="5"/>
  <c r="AH18" i="5"/>
  <c r="AB18" i="5" s="1"/>
  <c r="AH8" i="5"/>
  <c r="AB8" i="5" s="1"/>
  <c r="Z10" i="5"/>
  <c r="T10" i="5" s="1"/>
  <c r="R12" i="5"/>
  <c r="L12" i="5" s="1"/>
  <c r="J16" i="5"/>
  <c r="C16" i="5" s="1"/>
  <c r="AH17" i="5"/>
  <c r="AB17" i="5" s="1"/>
  <c r="Z19" i="5"/>
  <c r="T19" i="5" s="1"/>
  <c r="Z9" i="5"/>
  <c r="T9" i="5" s="1"/>
  <c r="R11" i="5"/>
  <c r="L11" i="5" s="1"/>
  <c r="J15" i="5"/>
  <c r="AH16" i="5"/>
  <c r="AB16" i="5" s="1"/>
  <c r="Z18" i="5"/>
  <c r="T18" i="5" s="1"/>
  <c r="Z8" i="5"/>
  <c r="T8" i="5" s="1"/>
  <c r="R10" i="5"/>
  <c r="L10" i="5" s="1"/>
  <c r="J12" i="5"/>
  <c r="C12" i="5" s="1"/>
  <c r="AH15" i="5"/>
  <c r="AB15" i="5" s="1"/>
  <c r="Z17" i="5"/>
  <c r="T17" i="5" s="1"/>
  <c r="R19" i="5"/>
  <c r="L19" i="5" s="1"/>
  <c r="R9" i="5"/>
  <c r="L9" i="5" s="1"/>
  <c r="J11" i="5"/>
  <c r="AH12" i="5"/>
  <c r="AB12" i="5" s="1"/>
  <c r="Z16" i="5"/>
  <c r="T16" i="5" s="1"/>
  <c r="R18" i="5"/>
  <c r="L18" i="5" s="1"/>
  <c r="R8" i="5"/>
  <c r="L8" i="5" s="1"/>
  <c r="J10" i="5"/>
  <c r="AH11" i="5"/>
  <c r="AB11" i="5" s="1"/>
  <c r="Z15" i="5"/>
  <c r="T15" i="5" s="1"/>
  <c r="R17" i="5"/>
  <c r="L17" i="5" s="1"/>
  <c r="J19" i="5"/>
  <c r="J9" i="5"/>
  <c r="AH10" i="5"/>
  <c r="AB10" i="5" s="1"/>
  <c r="Z12" i="5"/>
  <c r="T12" i="5" s="1"/>
  <c r="R16" i="5"/>
  <c r="L16" i="5" s="1"/>
  <c r="J18" i="5"/>
  <c r="C18" i="5" s="1"/>
  <c r="J8" i="5"/>
  <c r="B19" i="11"/>
  <c r="K7" i="11"/>
  <c r="Z22" i="11" s="1"/>
  <c r="Y22" i="11" s="1"/>
  <c r="N5" i="17"/>
  <c r="D7" i="11"/>
  <c r="Z20" i="11" s="1"/>
  <c r="Y20" i="11" s="1"/>
  <c r="A5" i="17"/>
  <c r="D2" i="11"/>
  <c r="E34" i="11" s="1"/>
  <c r="E39" i="11" s="1"/>
  <c r="Q5" i="17"/>
  <c r="P6" i="11"/>
  <c r="Z19" i="11" s="1"/>
  <c r="Y19" i="11" s="1"/>
  <c r="P5" i="17"/>
  <c r="H6" i="11"/>
  <c r="Z17" i="11" s="1"/>
  <c r="Y17" i="11" s="1"/>
  <c r="E5" i="17"/>
  <c r="K4" i="11"/>
  <c r="Z10" i="11" s="1"/>
  <c r="Y10" i="11" s="1"/>
  <c r="P2" i="11"/>
  <c r="Z4" i="11" s="1"/>
  <c r="Y4" i="11" s="1"/>
  <c r="D5" i="17"/>
  <c r="Z28" i="5"/>
  <c r="S27" i="5" s="1"/>
  <c r="F5" i="17"/>
  <c r="R5" i="17"/>
  <c r="C5" i="17"/>
  <c r="O26" i="5" l="1"/>
  <c r="J24" i="11" s="1"/>
  <c r="C6" i="5"/>
  <c r="A6" i="5"/>
  <c r="C26" i="5"/>
  <c r="D26" i="5" s="1"/>
  <c r="C29" i="5"/>
  <c r="D29" i="5" s="1"/>
  <c r="C33" i="5"/>
  <c r="D33" i="5" s="1"/>
  <c r="C27" i="5"/>
  <c r="D27" i="5" s="1"/>
  <c r="C31" i="5"/>
  <c r="D31" i="5" s="1"/>
  <c r="C35" i="5"/>
  <c r="C36" i="5"/>
  <c r="C30" i="5"/>
  <c r="D30" i="5" s="1"/>
  <c r="C34" i="5"/>
  <c r="D34" i="5"/>
  <c r="C28" i="5"/>
  <c r="D28" i="5" s="1"/>
  <c r="C32" i="5"/>
  <c r="D32" i="5" s="1"/>
  <c r="AO5" i="17"/>
  <c r="C15" i="5"/>
  <c r="Y5" i="17"/>
  <c r="C10" i="5"/>
  <c r="AZ17" i="5"/>
  <c r="C17" i="5"/>
  <c r="W5" i="17"/>
  <c r="C9" i="5"/>
  <c r="AZ19" i="5"/>
  <c r="C19" i="5"/>
  <c r="A11" i="5"/>
  <c r="AM11" i="5" s="1"/>
  <c r="C11" i="5"/>
  <c r="A8" i="5"/>
  <c r="AM8" i="5" s="1"/>
  <c r="C8" i="5"/>
  <c r="J5" i="17"/>
  <c r="X3" i="5"/>
  <c r="K5" i="17" s="1"/>
  <c r="AC3" i="5"/>
  <c r="K5" i="11" s="1"/>
  <c r="Z14" i="11" s="1"/>
  <c r="Y14" i="11" s="1"/>
  <c r="R3" i="5"/>
  <c r="H5" i="11" s="1"/>
  <c r="Z13" i="11" s="1"/>
  <c r="Y13" i="11" s="1"/>
  <c r="AF3" i="5"/>
  <c r="L5" i="17" s="1"/>
  <c r="AY5" i="17"/>
  <c r="D25" i="5"/>
  <c r="B27" i="11" s="1"/>
  <c r="I5" i="17"/>
  <c r="D4" i="11"/>
  <c r="B34" i="11" s="1"/>
  <c r="B39" i="11" s="1"/>
  <c r="BI5" i="17"/>
  <c r="AZ32" i="5"/>
  <c r="AA12" i="5"/>
  <c r="AM38" i="5" s="1"/>
  <c r="AZ31" i="5"/>
  <c r="BA5" i="17"/>
  <c r="S17" i="5"/>
  <c r="AM41" i="5" s="1"/>
  <c r="AZ13" i="5"/>
  <c r="AZ44" i="5"/>
  <c r="S12" i="5"/>
  <c r="AM33" i="5" s="1"/>
  <c r="AE5" i="17"/>
  <c r="AA15" i="5"/>
  <c r="AM44" i="5" s="1"/>
  <c r="BK5" i="17"/>
  <c r="S19" i="5"/>
  <c r="AM43" i="5" s="1"/>
  <c r="AZ12" i="5"/>
  <c r="S11" i="5"/>
  <c r="AM32" i="5" s="1"/>
  <c r="K17" i="5"/>
  <c r="AM25" i="5" s="1"/>
  <c r="AM5" i="17"/>
  <c r="AZ11" i="5"/>
  <c r="AA16" i="5"/>
  <c r="AM45" i="5" s="1"/>
  <c r="AZ28" i="5"/>
  <c r="AZ36" i="5"/>
  <c r="CC5" i="17"/>
  <c r="S15" i="5"/>
  <c r="AM39" i="5" s="1"/>
  <c r="AZ43" i="5"/>
  <c r="AA17" i="5"/>
  <c r="AM46" i="5" s="1"/>
  <c r="CQ5" i="17"/>
  <c r="AZ29" i="5"/>
  <c r="AZ6" i="5"/>
  <c r="A9" i="5"/>
  <c r="AM9" i="5" s="1"/>
  <c r="CK5" i="17"/>
  <c r="AZ23" i="5"/>
  <c r="BE5" i="17"/>
  <c r="K18" i="5"/>
  <c r="AM26" i="5" s="1"/>
  <c r="BO5" i="17"/>
  <c r="AZ40" i="5"/>
  <c r="G1" i="18"/>
  <c r="AZ14" i="5"/>
  <c r="CI5" i="17"/>
  <c r="U5" i="17"/>
  <c r="K9" i="5"/>
  <c r="AM14" i="5" s="1"/>
  <c r="AS5" i="17"/>
  <c r="AG5" i="17"/>
  <c r="AZ5" i="5"/>
  <c r="AQ5" i="17"/>
  <c r="A16" i="5"/>
  <c r="AM19" i="5" s="1"/>
  <c r="AZ16" i="5"/>
  <c r="CV5" i="17"/>
  <c r="AZ35" i="5"/>
  <c r="CA5" i="17"/>
  <c r="CU5" i="17"/>
  <c r="AA19" i="5"/>
  <c r="AM48" i="5" s="1"/>
  <c r="AZ45" i="5"/>
  <c r="AZ8" i="5"/>
  <c r="AA5" i="17"/>
  <c r="K12" i="5"/>
  <c r="AM17" i="5" s="1"/>
  <c r="CX5" i="17"/>
  <c r="S18" i="5"/>
  <c r="AM42" i="5" s="1"/>
  <c r="AZ39" i="5"/>
  <c r="S5" i="17"/>
  <c r="D3" i="11"/>
  <c r="B8" i="11"/>
  <c r="AZ42" i="5"/>
  <c r="CO5" i="17"/>
  <c r="A19" i="5"/>
  <c r="AM22" i="5" s="1"/>
  <c r="K10" i="5"/>
  <c r="AM15" i="5" s="1"/>
  <c r="AZ30" i="5"/>
  <c r="AZ34" i="5"/>
  <c r="AC5" i="17"/>
  <c r="AA11" i="5"/>
  <c r="AM37" i="5" s="1"/>
  <c r="BY5" i="17"/>
  <c r="AI5" i="17"/>
  <c r="S10" i="5"/>
  <c r="AM31" i="5" s="1"/>
  <c r="AZ22" i="5"/>
  <c r="BM5" i="17"/>
  <c r="A17" i="5"/>
  <c r="AM20" i="5" s="1"/>
  <c r="AZ38" i="5"/>
  <c r="BS5" i="17"/>
  <c r="BQ5" i="17"/>
  <c r="AA8" i="5"/>
  <c r="AM34" i="5" s="1"/>
  <c r="BC5" i="17"/>
  <c r="CG5" i="17"/>
  <c r="AW5" i="17"/>
  <c r="AZ41" i="5"/>
  <c r="CM5" i="17"/>
  <c r="AZ7" i="5"/>
  <c r="I13" i="5"/>
  <c r="G13" i="5"/>
  <c r="A12" i="5"/>
  <c r="AM12" i="5" s="1"/>
  <c r="AZ9" i="5"/>
  <c r="J13" i="5"/>
  <c r="AK5" i="17"/>
  <c r="K11" i="5"/>
  <c r="AM16" i="5" s="1"/>
  <c r="H13" i="5"/>
  <c r="R24" i="5"/>
  <c r="A10" i="5"/>
  <c r="AM10" i="5" s="1"/>
  <c r="AF20" i="5"/>
  <c r="K15" i="5"/>
  <c r="AM23" i="5" s="1"/>
  <c r="P13" i="5"/>
  <c r="AU5" i="17"/>
  <c r="AG20" i="5"/>
  <c r="BU5" i="17"/>
  <c r="AZ26" i="5"/>
  <c r="K8" i="5"/>
  <c r="AM13" i="5" s="1"/>
  <c r="AA9" i="5"/>
  <c r="AM35" i="5" s="1"/>
  <c r="R13" i="5"/>
  <c r="AH13" i="5"/>
  <c r="AZ24" i="5"/>
  <c r="O20" i="5"/>
  <c r="W13" i="5"/>
  <c r="H20" i="5"/>
  <c r="P20" i="5"/>
  <c r="AZ20" i="5"/>
  <c r="W20" i="5"/>
  <c r="AE20" i="5"/>
  <c r="R20" i="5"/>
  <c r="O13" i="5"/>
  <c r="A18" i="5"/>
  <c r="AM21" i="5" s="1"/>
  <c r="AA10" i="5"/>
  <c r="AM36" i="5" s="1"/>
  <c r="CS5" i="17"/>
  <c r="BG5" i="17"/>
  <c r="S16" i="5"/>
  <c r="AM40" i="5" s="1"/>
  <c r="I20" i="5"/>
  <c r="Q20" i="5"/>
  <c r="Y13" i="5"/>
  <c r="Q13" i="5"/>
  <c r="K19" i="5"/>
  <c r="AM28" i="5" s="1"/>
  <c r="X13" i="5"/>
  <c r="Z20" i="5"/>
  <c r="AA18" i="5"/>
  <c r="AM47" i="5" s="1"/>
  <c r="AZ18" i="5"/>
  <c r="Z13" i="5"/>
  <c r="S9" i="5"/>
  <c r="AM30" i="5" s="1"/>
  <c r="AZ33" i="5"/>
  <c r="AZ10" i="5"/>
  <c r="S8" i="5"/>
  <c r="AM29" i="5" s="1"/>
  <c r="AZ15" i="5"/>
  <c r="AH20" i="5"/>
  <c r="AZ25" i="5"/>
  <c r="AF13" i="5"/>
  <c r="AG13" i="5"/>
  <c r="K16" i="5"/>
  <c r="AM24" i="5" s="1"/>
  <c r="B5" i="17"/>
  <c r="Y20" i="5"/>
  <c r="G20" i="5"/>
  <c r="AZ21" i="5"/>
  <c r="A15" i="5"/>
  <c r="AM18" i="5" s="1"/>
  <c r="AE13" i="5"/>
  <c r="BW5" i="17"/>
  <c r="X20" i="5"/>
  <c r="CE5" i="17"/>
  <c r="J20" i="5"/>
  <c r="AZ37" i="5"/>
  <c r="CW5" i="17"/>
  <c r="N22" i="11"/>
  <c r="DX5" i="17"/>
  <c r="G5" i="17" l="1"/>
  <c r="D6" i="11"/>
  <c r="Z16" i="11" s="1"/>
  <c r="Y16" i="11" s="1"/>
  <c r="H33" i="11"/>
  <c r="H38" i="11" s="1"/>
  <c r="H5" i="17"/>
  <c r="P5" i="11"/>
  <c r="Z15" i="11" s="1"/>
  <c r="Y15" i="11" s="1"/>
  <c r="Z8" i="11"/>
  <c r="Y8" i="11" s="1"/>
  <c r="B29" i="11"/>
  <c r="G28" i="11"/>
  <c r="DW5" i="17"/>
  <c r="DS5" i="17"/>
  <c r="DT5" i="17"/>
  <c r="DV5" i="17"/>
  <c r="DP5" i="17"/>
  <c r="G30" i="11"/>
  <c r="V20" i="11"/>
  <c r="J14" i="11" s="1"/>
  <c r="Q14" i="11" s="1"/>
  <c r="V12" i="11"/>
  <c r="B13" i="11" s="1"/>
  <c r="I13" i="11" s="1"/>
  <c r="V19" i="11"/>
  <c r="J13" i="11" s="1"/>
  <c r="K13" i="11" s="1"/>
  <c r="V13" i="11"/>
  <c r="B14" i="11" s="1"/>
  <c r="H14" i="11" s="1"/>
  <c r="C13" i="5"/>
  <c r="C20" i="5"/>
  <c r="DB5" i="17"/>
  <c r="AB13" i="5"/>
  <c r="V23" i="11"/>
  <c r="J17" i="11" s="1"/>
  <c r="P17" i="11" s="1"/>
  <c r="V14" i="11"/>
  <c r="B15" i="11" s="1"/>
  <c r="D15" i="11" s="1"/>
  <c r="V18" i="11"/>
  <c r="J12" i="11" s="1"/>
  <c r="K12" i="11" s="1"/>
  <c r="V17" i="11"/>
  <c r="B18" i="11" s="1"/>
  <c r="D18" i="11" s="1"/>
  <c r="V21" i="11"/>
  <c r="J15" i="11" s="1"/>
  <c r="K15" i="11" s="1"/>
  <c r="V11" i="11"/>
  <c r="B12" i="11" s="1"/>
  <c r="I12" i="11" s="1"/>
  <c r="V22" i="11"/>
  <c r="J16" i="11" s="1"/>
  <c r="K16" i="11" s="1"/>
  <c r="AB20" i="5"/>
  <c r="V15" i="11"/>
  <c r="B16" i="11" s="1"/>
  <c r="H16" i="11" s="1"/>
  <c r="V24" i="11"/>
  <c r="J18" i="11" s="1"/>
  <c r="L18" i="11" s="1"/>
  <c r="V16" i="11"/>
  <c r="B17" i="11" s="1"/>
  <c r="D17" i="11" s="1"/>
  <c r="AE25" i="5"/>
  <c r="AE26" i="5"/>
  <c r="DI5" i="17" s="1"/>
  <c r="Z27" i="5"/>
  <c r="M21" i="11" s="1"/>
  <c r="O27" i="5"/>
  <c r="O25" i="5" s="1"/>
  <c r="AE27" i="5"/>
  <c r="AA4" i="11" l="1"/>
  <c r="AE4" i="11" s="1"/>
  <c r="L13" i="5"/>
  <c r="AA10" i="11"/>
  <c r="AE10" i="11" s="1"/>
  <c r="AA8" i="11"/>
  <c r="AE8" i="11" s="1"/>
  <c r="T20" i="5"/>
  <c r="AA15" i="11"/>
  <c r="AE15" i="11" s="1"/>
  <c r="AA9" i="11"/>
  <c r="AE9" i="11" s="1"/>
  <c r="AA11" i="11"/>
  <c r="AE11" i="11" s="1"/>
  <c r="T13" i="5"/>
  <c r="L20" i="5"/>
  <c r="AA18" i="1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AH29" i="5"/>
  <c r="K21" i="11"/>
  <c r="F21" i="11"/>
  <c r="DH5" i="17"/>
  <c r="DJ5" i="17"/>
  <c r="Q21" i="11"/>
  <c r="CZ5" i="17"/>
  <c r="E24" i="11"/>
  <c r="U21" i="5" l="1"/>
  <c r="O28" i="5" s="1"/>
  <c r="O29" i="5" s="1"/>
  <c r="BX5" i="17"/>
  <c r="CL5" i="17"/>
  <c r="Z5" i="17"/>
  <c r="AD5" i="17"/>
  <c r="BJ5" i="17"/>
  <c r="BF5" i="17"/>
  <c r="BT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C5" i="17" l="1"/>
  <c r="E25" i="11"/>
  <c r="DD5" i="17"/>
  <c r="E26" i="11"/>
  <c r="F33" i="11" s="1"/>
  <c r="W29" i="5"/>
  <c r="DF5" i="17" s="1"/>
  <c r="AD29" i="5" l="1"/>
  <c r="DG5" i="17" l="1"/>
  <c r="F38" i="11"/>
</calcChain>
</file>

<file path=xl/sharedStrings.xml><?xml version="1.0" encoding="utf-8"?>
<sst xmlns="http://schemas.openxmlformats.org/spreadsheetml/2006/main" count="85042" uniqueCount="3546">
  <si>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</si>
  <si>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</si>
  <si>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</si>
  <si>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</si>
  <si>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</si>
  <si>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</si>
  <si>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</si>
  <si>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</si>
  <si>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</si>
  <si>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</si>
  <si>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</si>
  <si>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</si>
  <si>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</si>
  <si>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</si>
  <si>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</si>
  <si>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</si>
  <si>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</si>
  <si>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</si>
  <si>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</si>
  <si>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</si>
  <si>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</si>
  <si>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</si>
  <si>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</si>
  <si>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</si>
  <si>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</si>
  <si>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</si>
  <si>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</si>
  <si>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</si>
  <si>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</si>
  <si>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</si>
  <si>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</si>
  <si>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</si>
  <si>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</si>
  <si>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</si>
  <si>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</si>
  <si>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</si>
  <si>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</si>
  <si>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</si>
  <si>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</si>
  <si>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</si>
  <si>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</si>
  <si>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</si>
  <si>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</si>
  <si>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</si>
  <si>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</si>
  <si>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</si>
  <si>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</si>
  <si>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</si>
  <si>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</si>
  <si>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</si>
  <si>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</si>
  <si>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</si>
  <si>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</si>
  <si>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</si>
  <si>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</si>
  <si>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</si>
  <si>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</si>
  <si>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</si>
  <si>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</si>
  <si>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</si>
  <si>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</si>
  <si>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</si>
  <si>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</si>
  <si>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</si>
  <si>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</si>
  <si>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</si>
  <si>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</si>
  <si>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عزت</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</si>
  <si>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</si>
  <si>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</si>
  <si>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</si>
  <si>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</si>
  <si>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</si>
  <si>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</si>
  <si>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</si>
  <si>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</si>
  <si>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</si>
  <si>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</si>
  <si>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</si>
  <si>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</si>
  <si>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</si>
  <si>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</si>
  <si>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</si>
  <si>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</si>
  <si>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</si>
  <si>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بسام</t>
  </si>
  <si>
    <t>محي الدين</t>
  </si>
  <si>
    <t>رفيق</t>
  </si>
  <si>
    <t>غسان</t>
  </si>
  <si>
    <t>حسن</t>
  </si>
  <si>
    <t>عباس</t>
  </si>
  <si>
    <t>عبد الرزاق</t>
  </si>
  <si>
    <t>خضر</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</si>
  <si>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</si>
  <si>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</si>
  <si>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</si>
  <si>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</si>
  <si>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</si>
  <si>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</si>
  <si>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</si>
  <si>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</si>
  <si>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</si>
  <si>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</si>
  <si>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</si>
  <si>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</si>
  <si>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</si>
  <si>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</si>
  <si>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</si>
  <si>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</si>
  <si>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</si>
  <si>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</si>
  <si>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</si>
  <si>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</si>
  <si>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</si>
  <si>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</si>
  <si>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</si>
  <si>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</si>
  <si>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</si>
  <si>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</si>
  <si>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</si>
  <si>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</si>
  <si>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</si>
  <si>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</si>
  <si>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</si>
  <si>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</si>
  <si>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يونس</t>
  </si>
  <si>
    <t>مصطفى</t>
  </si>
  <si>
    <t>نبيل</t>
  </si>
  <si>
    <t>معن</t>
  </si>
  <si>
    <t>عماد</t>
  </si>
  <si>
    <t>هشام</t>
  </si>
  <si>
    <t>موسى</t>
  </si>
  <si>
    <t>نادر</t>
  </si>
  <si>
    <t>محمد شريف</t>
  </si>
  <si>
    <t>رضوان</t>
  </si>
  <si>
    <t>فريد</t>
  </si>
  <si>
    <t>وليد</t>
  </si>
  <si>
    <t>سمير</t>
  </si>
  <si>
    <t>كمال</t>
  </si>
  <si>
    <t>نزيه</t>
  </si>
  <si>
    <t>عبدو</t>
  </si>
  <si>
    <t>ممدوح</t>
  </si>
  <si>
    <t>فايز</t>
  </si>
  <si>
    <t>نور الدين</t>
  </si>
  <si>
    <t>رياض</t>
  </si>
  <si>
    <t>فاروق</t>
  </si>
  <si>
    <t>عادل</t>
  </si>
  <si>
    <t>سليم</t>
  </si>
  <si>
    <t>هيثم</t>
  </si>
  <si>
    <t>تركي</t>
  </si>
  <si>
    <t>شريف</t>
  </si>
  <si>
    <t>مفيد</t>
  </si>
  <si>
    <t>زهير</t>
  </si>
  <si>
    <t>محمد عيد</t>
  </si>
  <si>
    <t>سهيل</t>
  </si>
  <si>
    <t>جهاد</t>
  </si>
  <si>
    <t>عبد الكريم</t>
  </si>
  <si>
    <t>فهد</t>
  </si>
  <si>
    <t>عمار</t>
  </si>
  <si>
    <t>حسان</t>
  </si>
  <si>
    <t>سامي</t>
  </si>
  <si>
    <t>عبد اللطيف</t>
  </si>
  <si>
    <t>نصر</t>
  </si>
  <si>
    <t>برهان</t>
  </si>
  <si>
    <t>صفوان</t>
  </si>
  <si>
    <t>خميس</t>
  </si>
  <si>
    <t>لؤي</t>
  </si>
  <si>
    <t>عاطف</t>
  </si>
  <si>
    <t>فادي</t>
  </si>
  <si>
    <t>عبد الرحيم</t>
  </si>
  <si>
    <t>محمد بسام</t>
  </si>
  <si>
    <t>حسام الدين</t>
  </si>
  <si>
    <t>اسامه</t>
  </si>
  <si>
    <t>فوزي</t>
  </si>
  <si>
    <t>معتز</t>
  </si>
  <si>
    <t>عبد الغني</t>
  </si>
  <si>
    <t>نسيب</t>
  </si>
  <si>
    <t>محمد عدنان</t>
  </si>
  <si>
    <t>محمد وليد</t>
  </si>
  <si>
    <t>سامر</t>
  </si>
  <si>
    <t>ميسر</t>
  </si>
  <si>
    <t>ياسين</t>
  </si>
  <si>
    <t>بلال</t>
  </si>
  <si>
    <t>عبد الحميد</t>
  </si>
  <si>
    <t>عرفان</t>
  </si>
  <si>
    <t>سهام</t>
  </si>
  <si>
    <t>بهاء الدين</t>
  </si>
  <si>
    <t>محمد ديب</t>
  </si>
  <si>
    <t>نهاد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</si>
  <si>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</si>
  <si>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</si>
  <si>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</si>
  <si>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</si>
  <si>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</si>
  <si>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</si>
  <si>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</si>
  <si>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</si>
  <si>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</si>
  <si>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</si>
  <si>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</si>
  <si>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</si>
  <si>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</si>
  <si>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</si>
  <si>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</si>
  <si>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</si>
  <si>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</si>
  <si>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</si>
  <si>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</si>
  <si>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</si>
  <si>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</si>
  <si>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</si>
  <si>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</si>
  <si>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</si>
  <si>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</si>
  <si>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</si>
  <si>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</si>
  <si>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</si>
  <si>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</si>
  <si>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</si>
  <si>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</si>
  <si>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</si>
  <si>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</si>
  <si>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</si>
  <si>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</si>
  <si>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</si>
  <si>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</si>
  <si>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</si>
  <si>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</si>
  <si>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</si>
  <si>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</si>
  <si>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</si>
  <si>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</si>
  <si>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</si>
  <si>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</si>
  <si>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</si>
  <si>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</si>
  <si>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</si>
  <si>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</si>
  <si>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</si>
  <si>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</si>
  <si>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</si>
  <si>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هناء</t>
  </si>
  <si>
    <t>دلال</t>
  </si>
  <si>
    <t>فاطمه</t>
  </si>
  <si>
    <t>محاسن</t>
  </si>
  <si>
    <t>سحر</t>
  </si>
  <si>
    <t>منيره</t>
  </si>
  <si>
    <t>قمر</t>
  </si>
  <si>
    <t>فهيمه</t>
  </si>
  <si>
    <t>ندى</t>
  </si>
  <si>
    <t>هيام</t>
  </si>
  <si>
    <t>كوكب</t>
  </si>
  <si>
    <t>بدريه</t>
  </si>
  <si>
    <t>سعاد</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</si>
  <si>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</si>
  <si>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</si>
  <si>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</si>
  <si>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</si>
  <si>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</si>
  <si>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</si>
  <si>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</si>
  <si>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</si>
  <si>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</si>
  <si>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</si>
  <si>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</si>
  <si>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</si>
  <si>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</si>
  <si>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</si>
  <si>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</si>
  <si>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</si>
  <si>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</si>
  <si>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اميره</t>
  </si>
  <si>
    <t>غاده</t>
  </si>
  <si>
    <t>ربيعه</t>
  </si>
  <si>
    <t>صفاء</t>
  </si>
  <si>
    <t>باسمه</t>
  </si>
  <si>
    <t>ريما</t>
  </si>
  <si>
    <t>ابتسام</t>
  </si>
  <si>
    <t>الهام</t>
  </si>
  <si>
    <t>عائشه</t>
  </si>
  <si>
    <t>خوله</t>
  </si>
  <si>
    <t>بشرى</t>
  </si>
  <si>
    <t>هلا</t>
  </si>
  <si>
    <t>ليلى</t>
  </si>
  <si>
    <t>لينا</t>
  </si>
  <si>
    <t>نبيله</t>
  </si>
  <si>
    <t>سعده</t>
  </si>
  <si>
    <t>فطيم</t>
  </si>
  <si>
    <t>هديه</t>
  </si>
  <si>
    <t>فوزيه</t>
  </si>
  <si>
    <t>امل</t>
  </si>
  <si>
    <t>ناديا</t>
  </si>
  <si>
    <t>حميده</t>
  </si>
  <si>
    <t>عزيزه</t>
  </si>
  <si>
    <t>ملك</t>
  </si>
  <si>
    <t>امنه</t>
  </si>
  <si>
    <t>مياده</t>
  </si>
  <si>
    <t>نعمت</t>
  </si>
  <si>
    <t>ناريمان</t>
  </si>
  <si>
    <t>روضه</t>
  </si>
  <si>
    <t>فريال</t>
  </si>
  <si>
    <t>رانيا</t>
  </si>
  <si>
    <t>ساميه</t>
  </si>
  <si>
    <t>مامون</t>
  </si>
  <si>
    <t>رحاب</t>
  </si>
  <si>
    <t>نهله</t>
  </si>
  <si>
    <t>مؤمنه</t>
  </si>
  <si>
    <t>اسمهان</t>
  </si>
  <si>
    <t>فاديا</t>
  </si>
  <si>
    <t>روعه</t>
  </si>
  <si>
    <t>مهى</t>
  </si>
  <si>
    <t>رنا</t>
  </si>
  <si>
    <t>فتحيه</t>
  </si>
  <si>
    <t>عائده</t>
  </si>
  <si>
    <t>هاجر</t>
  </si>
  <si>
    <t>ريم</t>
  </si>
  <si>
    <t>سوزان</t>
  </si>
  <si>
    <t>جهينه</t>
  </si>
  <si>
    <t>عفاف</t>
  </si>
  <si>
    <t>فريزه</t>
  </si>
  <si>
    <t>لميس</t>
  </si>
  <si>
    <t>نوره</t>
  </si>
  <si>
    <t>سوريا</t>
  </si>
  <si>
    <t>ازدهار</t>
  </si>
  <si>
    <t>بشيره</t>
  </si>
  <si>
    <t>فتاه</t>
  </si>
  <si>
    <t>عواطف</t>
  </si>
  <si>
    <t>حسناء</t>
  </si>
  <si>
    <t>رقيه</t>
  </si>
  <si>
    <t>نظيره</t>
  </si>
  <si>
    <t>ملكه</t>
  </si>
  <si>
    <t>نور</t>
  </si>
  <si>
    <t>كاسر</t>
  </si>
  <si>
    <t>خالده</t>
  </si>
  <si>
    <t>محمد منير</t>
  </si>
  <si>
    <t>المقرر المسجل للمرة الأولى</t>
  </si>
  <si>
    <t>المقرر المسجل للمرة الثانية</t>
  </si>
  <si>
    <t>المقرر المسجل لاكثر من مرة</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</si>
  <si>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</si>
  <si>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</si>
  <si>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</si>
  <si>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</si>
  <si>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</si>
  <si>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</si>
  <si>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</si>
  <si>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</si>
  <si>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</si>
  <si>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</si>
  <si>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</si>
  <si>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</si>
  <si>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</si>
  <si>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</si>
  <si>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</si>
  <si>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</si>
  <si>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</si>
  <si>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</si>
  <si>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</si>
  <si>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</si>
  <si>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</si>
  <si>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</si>
  <si>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</si>
  <si>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</si>
  <si>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</si>
  <si>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</si>
  <si>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</si>
  <si>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</si>
  <si>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</si>
  <si>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</si>
  <si>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</si>
  <si>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</si>
  <si>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</si>
  <si>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</si>
  <si>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</si>
  <si>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</si>
  <si>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</si>
  <si>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</si>
  <si>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</si>
  <si>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</si>
  <si>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</si>
  <si>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</si>
  <si>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</si>
  <si>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</si>
  <si>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</si>
  <si>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</si>
  <si>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</si>
  <si>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</si>
  <si>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</si>
  <si>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</si>
  <si>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مرفت</t>
  </si>
  <si>
    <t>خديجة</t>
  </si>
  <si>
    <t>ماري</t>
  </si>
  <si>
    <t>دعد</t>
  </si>
  <si>
    <t>فارس</t>
  </si>
  <si>
    <t>اكتمال</t>
  </si>
  <si>
    <t>نبيها</t>
  </si>
  <si>
    <t>تغريد</t>
  </si>
  <si>
    <t>اميرة</t>
  </si>
  <si>
    <t>محمد امين</t>
  </si>
  <si>
    <t>ياسر</t>
  </si>
  <si>
    <t>محمد ياسر</t>
  </si>
  <si>
    <t>غادة</t>
  </si>
  <si>
    <t>محمد فواز</t>
  </si>
  <si>
    <t>عز الدين</t>
  </si>
  <si>
    <t>ثريا</t>
  </si>
  <si>
    <t>دنيا</t>
  </si>
  <si>
    <t>عائشة</t>
  </si>
  <si>
    <t>غالب</t>
  </si>
  <si>
    <t>فلك</t>
  </si>
  <si>
    <t>اكرم</t>
  </si>
  <si>
    <t>هايل</t>
  </si>
  <si>
    <t>فايزة</t>
  </si>
  <si>
    <t>رمزيه</t>
  </si>
  <si>
    <t>رابعه</t>
  </si>
  <si>
    <t>حاتم</t>
  </si>
  <si>
    <t>وفيق</t>
  </si>
  <si>
    <t>نواف</t>
  </si>
  <si>
    <t>نجاح</t>
  </si>
  <si>
    <t>طاهر</t>
  </si>
  <si>
    <t>خيريه</t>
  </si>
  <si>
    <t>حياة</t>
  </si>
  <si>
    <t>ايوب</t>
  </si>
  <si>
    <t>ريمه</t>
  </si>
  <si>
    <t>سعيد</t>
  </si>
  <si>
    <t>نجيب</t>
  </si>
  <si>
    <t>حسني</t>
  </si>
  <si>
    <t>رباح</t>
  </si>
  <si>
    <t>رشيد</t>
  </si>
  <si>
    <t>احلام</t>
  </si>
  <si>
    <t>رسميه</t>
  </si>
  <si>
    <t>زكريا</t>
  </si>
  <si>
    <t>نجود</t>
  </si>
  <si>
    <t>محمد الخطيب</t>
  </si>
  <si>
    <t>حمزة</t>
  </si>
  <si>
    <t>هاني</t>
  </si>
  <si>
    <t>قاسم</t>
  </si>
  <si>
    <t>مأمون</t>
  </si>
  <si>
    <t>هنادي</t>
  </si>
  <si>
    <t>زكيه</t>
  </si>
  <si>
    <t>مهند</t>
  </si>
  <si>
    <t>اميمه</t>
  </si>
  <si>
    <t>جمانه</t>
  </si>
  <si>
    <t>جاسم</t>
  </si>
  <si>
    <t>حمده</t>
  </si>
  <si>
    <t>صبحيه</t>
  </si>
  <si>
    <t>عبد السلام</t>
  </si>
  <si>
    <t>زهيه</t>
  </si>
  <si>
    <t>حسنه</t>
  </si>
  <si>
    <t>رائده</t>
  </si>
  <si>
    <t>الثالثة</t>
  </si>
  <si>
    <t>الأولى</t>
  </si>
  <si>
    <t>الثانية</t>
  </si>
  <si>
    <t>الثالثة حديث</t>
  </si>
  <si>
    <t>الثانية حديث</t>
  </si>
  <si>
    <t>تحسين</t>
  </si>
  <si>
    <t>صالحه</t>
  </si>
  <si>
    <t>نعيم</t>
  </si>
  <si>
    <t>صلاح الدين</t>
  </si>
  <si>
    <t>محمد حسن</t>
  </si>
  <si>
    <t>شمسه</t>
  </si>
  <si>
    <t>طلال</t>
  </si>
  <si>
    <t>احسان</t>
  </si>
  <si>
    <t>غازيه</t>
  </si>
  <si>
    <t>اعتدال</t>
  </si>
  <si>
    <t>ناجيه</t>
  </si>
  <si>
    <t>اياد</t>
  </si>
  <si>
    <t>زيدان</t>
  </si>
  <si>
    <t>ماجده</t>
  </si>
  <si>
    <t>مشهور</t>
  </si>
  <si>
    <t>انصاف</t>
  </si>
  <si>
    <t>رامز</t>
  </si>
  <si>
    <t>ماهر</t>
  </si>
  <si>
    <t>خلدون</t>
  </si>
  <si>
    <t>منال</t>
  </si>
  <si>
    <t>رويده</t>
  </si>
  <si>
    <t>طارق</t>
  </si>
  <si>
    <t>انعام</t>
  </si>
  <si>
    <t>عطا الله</t>
  </si>
  <si>
    <t>وجيه</t>
  </si>
  <si>
    <t>راغده</t>
  </si>
  <si>
    <t>فريز</t>
  </si>
  <si>
    <t>مازنه</t>
  </si>
  <si>
    <t>لمى</t>
  </si>
  <si>
    <t>سميه</t>
  </si>
  <si>
    <t>رسلان</t>
  </si>
  <si>
    <t>مفيده</t>
  </si>
  <si>
    <t>حسام</t>
  </si>
  <si>
    <t>باسم</t>
  </si>
  <si>
    <t>فيروز</t>
  </si>
  <si>
    <t>ساميا</t>
  </si>
  <si>
    <t>فريده</t>
  </si>
  <si>
    <t>عامر</t>
  </si>
  <si>
    <t>سوريه</t>
  </si>
  <si>
    <t>ديب</t>
  </si>
  <si>
    <t>رضا</t>
  </si>
  <si>
    <t>شما</t>
  </si>
  <si>
    <t>فايزه</t>
  </si>
  <si>
    <t>بسمه</t>
  </si>
  <si>
    <t>شفيق</t>
  </si>
  <si>
    <t>بديع</t>
  </si>
  <si>
    <t>غياث</t>
  </si>
  <si>
    <t>رولا</t>
  </si>
  <si>
    <t>حسنا</t>
  </si>
  <si>
    <t>رانيه</t>
  </si>
  <si>
    <t>فراس</t>
  </si>
  <si>
    <t>عقل</t>
  </si>
  <si>
    <t>وفيقه</t>
  </si>
  <si>
    <t>هاشم</t>
  </si>
  <si>
    <t>انيس</t>
  </si>
  <si>
    <t>مالك</t>
  </si>
  <si>
    <t>عبد الناصر</t>
  </si>
  <si>
    <t>فدوى</t>
  </si>
  <si>
    <t>أحمد</t>
  </si>
  <si>
    <t>عبد المنعم</t>
  </si>
  <si>
    <t>فطوم</t>
  </si>
  <si>
    <t>جمعه</t>
  </si>
  <si>
    <t>لمياء</t>
  </si>
  <si>
    <t>غيداء</t>
  </si>
  <si>
    <t>انس</t>
  </si>
  <si>
    <t>عهد</t>
  </si>
  <si>
    <t>كرم</t>
  </si>
  <si>
    <t>مديحه</t>
  </si>
  <si>
    <t>عبد الفتاح</t>
  </si>
  <si>
    <t>نور علي</t>
  </si>
  <si>
    <t>فاديه</t>
  </si>
  <si>
    <t>تركيه</t>
  </si>
  <si>
    <t>عبدالكريم</t>
  </si>
  <si>
    <t>صفا</t>
  </si>
  <si>
    <t>غفران</t>
  </si>
  <si>
    <t>ابتهاج</t>
  </si>
  <si>
    <t>عبد الحكيم</t>
  </si>
  <si>
    <t>ختام</t>
  </si>
  <si>
    <t>نعمات</t>
  </si>
  <si>
    <t>عوض</t>
  </si>
  <si>
    <t>زيد</t>
  </si>
  <si>
    <t>محمد زياد</t>
  </si>
  <si>
    <t>محمد نبيل</t>
  </si>
  <si>
    <t>ناهد</t>
  </si>
  <si>
    <t>نهلا</t>
  </si>
  <si>
    <t>فداء</t>
  </si>
  <si>
    <t>فتون</t>
  </si>
  <si>
    <t>محمد زهير</t>
  </si>
  <si>
    <t>بارعه</t>
  </si>
  <si>
    <t>محمد صياح</t>
  </si>
  <si>
    <t>محمد هشام</t>
  </si>
  <si>
    <t>محمد رضوان</t>
  </si>
  <si>
    <t>محمد ايمن</t>
  </si>
  <si>
    <t>اماني</t>
  </si>
  <si>
    <t>محمد نزار</t>
  </si>
  <si>
    <t>اديب</t>
  </si>
  <si>
    <t>وصال</t>
  </si>
  <si>
    <t>محمد عمار</t>
  </si>
  <si>
    <t>رزان</t>
  </si>
  <si>
    <t>ميرفت</t>
  </si>
  <si>
    <t>سجيعه</t>
  </si>
  <si>
    <t>محمد معتز</t>
  </si>
  <si>
    <t>شحاده</t>
  </si>
  <si>
    <t>سعود</t>
  </si>
  <si>
    <t>محمد عمر</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</si>
  <si>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</si>
  <si>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</si>
  <si>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</si>
  <si>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</si>
  <si>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</si>
  <si>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</si>
  <si>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</si>
  <si>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</si>
  <si>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</si>
  <si>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</si>
  <si>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</si>
  <si>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حمدان</t>
  </si>
  <si>
    <t>صبري</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</si>
  <si>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</si>
  <si>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</si>
  <si>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</si>
  <si>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</si>
  <si>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</si>
  <si>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</si>
  <si>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</si>
  <si>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</si>
  <si>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</si>
  <si>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</si>
  <si>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</si>
  <si>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</si>
  <si>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</si>
  <si>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</si>
  <si>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</si>
  <si>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</si>
  <si>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</si>
  <si>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</si>
  <si>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</si>
  <si>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</si>
  <si>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</si>
  <si>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</si>
  <si>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</si>
  <si>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</si>
  <si>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</si>
  <si>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</si>
  <si>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</si>
  <si>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</si>
  <si>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</si>
  <si>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</si>
  <si>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</si>
  <si>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</si>
  <si>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</si>
  <si>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</si>
  <si>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</si>
  <si>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</si>
  <si>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</si>
  <si>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</si>
  <si>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</si>
  <si>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</si>
  <si>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</si>
  <si>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</si>
  <si>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</si>
  <si>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</si>
  <si>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</si>
  <si>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</si>
  <si>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</si>
  <si>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</si>
  <si>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</si>
  <si>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</si>
  <si>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</si>
  <si>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</si>
  <si>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</si>
  <si>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</si>
  <si>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</si>
  <si>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</si>
  <si>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</si>
  <si>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</si>
  <si>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</si>
  <si>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</si>
  <si>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</si>
  <si>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</si>
  <si>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</si>
  <si>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</si>
  <si>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الجزائرية</t>
  </si>
  <si>
    <t>وزيره</t>
  </si>
  <si>
    <t>عبدالرحمن</t>
  </si>
  <si>
    <t>السودانية</t>
  </si>
  <si>
    <t>رندا</t>
  </si>
  <si>
    <t>ناهده</t>
  </si>
  <si>
    <t>وضحه</t>
  </si>
  <si>
    <t>محمد صبحي</t>
  </si>
  <si>
    <t>ندوه</t>
  </si>
  <si>
    <t>محمد سعيد</t>
  </si>
  <si>
    <t>محمد سالم</t>
  </si>
  <si>
    <t>كامل</t>
  </si>
  <si>
    <t>سميرة</t>
  </si>
  <si>
    <t>غزاله</t>
  </si>
  <si>
    <t>سلمى</t>
  </si>
  <si>
    <t>فاضل</t>
  </si>
  <si>
    <t>أيمن</t>
  </si>
  <si>
    <t>محمد ناصر</t>
  </si>
  <si>
    <t>ابتهال</t>
  </si>
  <si>
    <t>نور الهدى</t>
  </si>
  <si>
    <t>إبراهيم</t>
  </si>
  <si>
    <t>نجاة</t>
  </si>
  <si>
    <t>لينه</t>
  </si>
  <si>
    <t>لطيفة</t>
  </si>
  <si>
    <t>A</t>
  </si>
  <si>
    <t>الفصل الأول 2021-2022</t>
  </si>
  <si>
    <t>في حال وجود أي خطأ يمكنك التعديل من هنا</t>
  </si>
  <si>
    <t>الاستنفاذ</t>
  </si>
  <si>
    <t>بدر</t>
  </si>
  <si>
    <t>ناهي</t>
  </si>
  <si>
    <t>شاهين</t>
  </si>
  <si>
    <t>عماد الدين</t>
  </si>
  <si>
    <t>صفيه</t>
  </si>
  <si>
    <t>ادهم</t>
  </si>
  <si>
    <t>راتب</t>
  </si>
  <si>
    <t>محمد سمير</t>
  </si>
  <si>
    <t>محمد رياض</t>
  </si>
  <si>
    <t>دياب</t>
  </si>
  <si>
    <t>رافع</t>
  </si>
  <si>
    <t>تريز</t>
  </si>
  <si>
    <t>زينه</t>
  </si>
  <si>
    <t>محمد خالد</t>
  </si>
  <si>
    <t>عبد القادر</t>
  </si>
  <si>
    <t>معين</t>
  </si>
  <si>
    <t>هديل</t>
  </si>
  <si>
    <t>ناظم</t>
  </si>
  <si>
    <t>شفيقه</t>
  </si>
  <si>
    <t>نازك</t>
  </si>
  <si>
    <t>محمد بركات</t>
  </si>
  <si>
    <t>تهاني</t>
  </si>
  <si>
    <t>محمد اسامه</t>
  </si>
  <si>
    <t>نهى</t>
  </si>
  <si>
    <t>محمد حسان</t>
  </si>
  <si>
    <t>محمد عماد</t>
  </si>
  <si>
    <t>رائد</t>
  </si>
  <si>
    <t>ثابت</t>
  </si>
  <si>
    <t>واصف</t>
  </si>
  <si>
    <t>شحادة</t>
  </si>
  <si>
    <t>نعمان</t>
  </si>
  <si>
    <t>شكيب</t>
  </si>
  <si>
    <t>محمد جمال</t>
  </si>
  <si>
    <t>محمدخير</t>
  </si>
  <si>
    <t>نصوح</t>
  </si>
  <si>
    <t>ضحى</t>
  </si>
  <si>
    <t>فطمه</t>
  </si>
  <si>
    <t>احمد راتب</t>
  </si>
  <si>
    <t>زهريه</t>
  </si>
  <si>
    <t>محمد غسان</t>
  </si>
  <si>
    <t>بدر الدين</t>
  </si>
  <si>
    <t>محمد جواد</t>
  </si>
  <si>
    <t>شوقي</t>
  </si>
  <si>
    <t>كفاء</t>
  </si>
  <si>
    <t>عيد</t>
  </si>
  <si>
    <t>نبال</t>
  </si>
  <si>
    <t>فرحان</t>
  </si>
  <si>
    <t>ضياء</t>
  </si>
  <si>
    <t>شيرين</t>
  </si>
  <si>
    <t>هناء الخطيب</t>
  </si>
  <si>
    <t>محمد صالح</t>
  </si>
  <si>
    <t>صقر</t>
  </si>
  <si>
    <t>عزيز</t>
  </si>
  <si>
    <t>رشا</t>
  </si>
  <si>
    <t>أسعد</t>
  </si>
  <si>
    <t>شمس الدين</t>
  </si>
  <si>
    <t>اديبه</t>
  </si>
  <si>
    <t>مسلم</t>
  </si>
  <si>
    <t>كريم</t>
  </si>
  <si>
    <t>حميدة</t>
  </si>
  <si>
    <t>فوزية</t>
  </si>
  <si>
    <t>شريفه</t>
  </si>
  <si>
    <t>فائزه</t>
  </si>
  <si>
    <t>ايسر</t>
  </si>
  <si>
    <t>رمزي</t>
  </si>
  <si>
    <t>تمام</t>
  </si>
  <si>
    <t>الفصل الثاني 2021-2022</t>
  </si>
  <si>
    <t>بهيه</t>
  </si>
  <si>
    <t>محمد عماد الدين</t>
  </si>
  <si>
    <t>سيف الدين</t>
  </si>
  <si>
    <t>هنيه</t>
  </si>
  <si>
    <t>هندي</t>
  </si>
  <si>
    <t>غزوان</t>
  </si>
  <si>
    <t>عبد و</t>
  </si>
  <si>
    <t>تميمه</t>
  </si>
  <si>
    <t>رفاه</t>
  </si>
  <si>
    <t>سلما</t>
  </si>
  <si>
    <t>مهيبه</t>
  </si>
  <si>
    <t>نوفه</t>
  </si>
  <si>
    <t>اسعاف</t>
  </si>
  <si>
    <t>سميره خير</t>
  </si>
  <si>
    <t>جاد الكريم</t>
  </si>
  <si>
    <t>نجاه</t>
  </si>
  <si>
    <t>رابيه</t>
  </si>
  <si>
    <t>مارلين</t>
  </si>
  <si>
    <t>نهيده</t>
  </si>
  <si>
    <t>لميه</t>
  </si>
  <si>
    <t>فوزه</t>
  </si>
  <si>
    <t>محمد بشير</t>
  </si>
  <si>
    <t>نايفه</t>
  </si>
  <si>
    <t>خضره</t>
  </si>
  <si>
    <t>اخلاص</t>
  </si>
  <si>
    <t>ثنيه</t>
  </si>
  <si>
    <t>براءه</t>
  </si>
  <si>
    <t>ايهاب</t>
  </si>
  <si>
    <t>منا</t>
  </si>
  <si>
    <t>ذيبه</t>
  </si>
  <si>
    <t>مكرم</t>
  </si>
  <si>
    <t>امتثال</t>
  </si>
  <si>
    <t>سنيه</t>
  </si>
  <si>
    <t>محمد جمعه</t>
  </si>
  <si>
    <t>اسماء عيسى</t>
  </si>
  <si>
    <t>حمدو</t>
  </si>
  <si>
    <t>ماريا</t>
  </si>
  <si>
    <t>مروه قاسم</t>
  </si>
  <si>
    <t>هديل محمود</t>
  </si>
  <si>
    <t>هويده</t>
  </si>
  <si>
    <t>شذا</t>
  </si>
  <si>
    <t>أمينة</t>
  </si>
  <si>
    <t>اعتماد</t>
  </si>
  <si>
    <t>لبنى</t>
  </si>
  <si>
    <t>وفيقة</t>
  </si>
  <si>
    <t>محمدفايز</t>
  </si>
  <si>
    <t>نجمه</t>
  </si>
  <si>
    <t>منال باشا</t>
  </si>
  <si>
    <t>عنان</t>
  </si>
  <si>
    <t>غفران الرفاعي</t>
  </si>
  <si>
    <t>علي يحيى</t>
  </si>
  <si>
    <t>نهلة</t>
  </si>
  <si>
    <t>شكر الله</t>
  </si>
  <si>
    <t>نعامه</t>
  </si>
  <si>
    <t>يمن</t>
  </si>
  <si>
    <t>سماح</t>
  </si>
  <si>
    <t>نشأت</t>
  </si>
  <si>
    <t>علا اسماعيل</t>
  </si>
  <si>
    <t>فريدة</t>
  </si>
  <si>
    <t>اسيه</t>
  </si>
  <si>
    <t>فريزة</t>
  </si>
  <si>
    <t>حميدي</t>
  </si>
  <si>
    <t>ايمان الرفاعي</t>
  </si>
  <si>
    <t>أميره</t>
  </si>
  <si>
    <t>ديبه</t>
  </si>
  <si>
    <t>محمد مفيد</t>
  </si>
  <si>
    <t>مروه</t>
  </si>
  <si>
    <t>محمد فائز</t>
  </si>
  <si>
    <t>عبد الباري</t>
  </si>
  <si>
    <t>ليديا</t>
  </si>
  <si>
    <t>راما حسن</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</si>
  <si>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</si>
  <si>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</si>
  <si>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</si>
  <si>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</si>
  <si>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</si>
  <si>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</si>
  <si>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</si>
  <si>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</si>
  <si>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</si>
  <si>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</si>
  <si>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</si>
  <si>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</si>
  <si>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</si>
  <si>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</si>
  <si>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</si>
  <si>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</si>
  <si>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</si>
  <si>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</si>
  <si>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</si>
  <si>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</si>
  <si>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</si>
  <si>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</si>
  <si>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</si>
  <si>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</si>
  <si>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</si>
  <si>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</si>
  <si>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</si>
  <si>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</si>
  <si>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</si>
  <si>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</si>
  <si>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</si>
  <si>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</si>
  <si>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</si>
  <si>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</si>
  <si>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</si>
  <si>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</si>
  <si>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</si>
  <si>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</si>
  <si>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</si>
  <si>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</si>
  <si>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</si>
  <si>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</si>
  <si>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</si>
  <si>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</si>
  <si>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</si>
  <si>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</si>
  <si>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</si>
  <si>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</si>
  <si>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</si>
  <si>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</si>
  <si>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</si>
  <si>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</si>
  <si>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</si>
  <si>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</si>
  <si>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</si>
  <si>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</si>
  <si>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</si>
  <si>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</si>
  <si>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</si>
  <si>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</si>
  <si>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</si>
  <si>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</si>
  <si>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</si>
  <si>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</si>
  <si>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نصار</t>
  </si>
  <si>
    <t>احمد ظاهر</t>
  </si>
  <si>
    <t>انثى</t>
  </si>
  <si>
    <t>عبد المطلب</t>
  </si>
  <si>
    <t>بشرى رجب</t>
  </si>
  <si>
    <t>بركات</t>
  </si>
  <si>
    <t>رشا العبدالله</t>
  </si>
  <si>
    <t>فكريه</t>
  </si>
  <si>
    <t>عارف البكور</t>
  </si>
  <si>
    <t>عبدالجبار</t>
  </si>
  <si>
    <t>عبد الرحمن شربجي</t>
  </si>
  <si>
    <t>علي احمد</t>
  </si>
  <si>
    <t>بهاء</t>
  </si>
  <si>
    <t>باسمة</t>
  </si>
  <si>
    <t>ذيب</t>
  </si>
  <si>
    <t>نور الهدى المصري</t>
  </si>
  <si>
    <t>ادبي</t>
  </si>
  <si>
    <t xml:space="preserve">ريف دمشق </t>
  </si>
  <si>
    <t>يبرود</t>
  </si>
  <si>
    <t xml:space="preserve">دمشق </t>
  </si>
  <si>
    <t>الرياض</t>
  </si>
  <si>
    <t>حماه</t>
  </si>
  <si>
    <t>الضمير</t>
  </si>
  <si>
    <t>قطنا</t>
  </si>
  <si>
    <t>معضمية</t>
  </si>
  <si>
    <t>جرمانا</t>
  </si>
  <si>
    <t>قبر الست</t>
  </si>
  <si>
    <t>السيدة زينب</t>
  </si>
  <si>
    <t>التل</t>
  </si>
  <si>
    <t>زبداني</t>
  </si>
  <si>
    <t>عربين</t>
  </si>
  <si>
    <t>راس العين</t>
  </si>
  <si>
    <t>دوما</t>
  </si>
  <si>
    <t xml:space="preserve">دوما </t>
  </si>
  <si>
    <t>مخيم اليرموك</t>
  </si>
  <si>
    <t>قارة</t>
  </si>
  <si>
    <t>النبك</t>
  </si>
  <si>
    <t>منين</t>
  </si>
  <si>
    <t>مصياف</t>
  </si>
  <si>
    <t>سقبا</t>
  </si>
  <si>
    <t>حرستا</t>
  </si>
  <si>
    <t>المنصورة</t>
  </si>
  <si>
    <t>رنكوس</t>
  </si>
  <si>
    <t>الشيخ مسكين</t>
  </si>
  <si>
    <t>الرفيد</t>
  </si>
  <si>
    <t>بيت سحم</t>
  </si>
  <si>
    <t>كناكر</t>
  </si>
  <si>
    <t>جسرين</t>
  </si>
  <si>
    <t>قدسيا</t>
  </si>
  <si>
    <t>بسيمه</t>
  </si>
  <si>
    <t>راس المعره</t>
  </si>
  <si>
    <t>الفصل الثاني 2022-2023</t>
  </si>
  <si>
    <t>اشرفية صحنايا</t>
  </si>
  <si>
    <t>الزهراء</t>
  </si>
  <si>
    <t>DAMASCUS</t>
  </si>
  <si>
    <t xml:space="preserve">Damascus </t>
  </si>
  <si>
    <t>الحسكه</t>
  </si>
  <si>
    <t>سبينة</t>
  </si>
  <si>
    <t>سلمية</t>
  </si>
  <si>
    <t>نجلاء</t>
  </si>
  <si>
    <t>خيرو</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</si>
  <si>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</si>
  <si>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</si>
  <si>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</si>
  <si>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اسم الاب</t>
  </si>
  <si>
    <t>اسم الام</t>
  </si>
  <si>
    <t>مستنفذ الفصل الأول 2021-2022</t>
  </si>
  <si>
    <t>مستنفذ الفصل الثاني 2020-2021</t>
  </si>
  <si>
    <t>مستنفذ فصل ثاني 22-23</t>
  </si>
  <si>
    <t>استنفذ في الفصل الأول للعام الدراسي 22-23</t>
  </si>
  <si>
    <t>مستنفذ الفصل الثاني 2021-2022</t>
  </si>
  <si>
    <t>حسنية</t>
  </si>
  <si>
    <t>جلال</t>
  </si>
  <si>
    <t>سوري</t>
  </si>
  <si>
    <t>إستمارة برنامج الترجمة للفصل الثاني للعام الدراسي 2025/2024</t>
  </si>
  <si>
    <t xml:space="preserve">                                                المقررات المسجلة في الفصل الثاني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t>
  </si>
  <si>
    <t>الفصل الثاني2024-2023</t>
  </si>
  <si>
    <t>الرقم</t>
  </si>
  <si>
    <t xml:space="preserve">وضع الطالب </t>
  </si>
  <si>
    <t>استنفذ في الفصل الثاني 23-24</t>
  </si>
  <si>
    <t>الرقم الامتحاني</t>
  </si>
  <si>
    <t>الايقافوالحرمان</t>
  </si>
  <si>
    <t>تاريخ الايقاف</t>
  </si>
  <si>
    <t>فصل أول 2018-2019</t>
  </si>
  <si>
    <t>فصل ثاني 2018-2019</t>
  </si>
  <si>
    <t>فصل أول 2019-2020</t>
  </si>
  <si>
    <t>فصل أول 2020-2021</t>
  </si>
  <si>
    <t>فصل ثاني 2020-2021</t>
  </si>
  <si>
    <t>فصل أول 2021-2022</t>
  </si>
  <si>
    <t>فصل ثاني 2021-2022</t>
  </si>
  <si>
    <t>منقطع ف1 2022-2023</t>
  </si>
  <si>
    <t>منقطع ف2 22/23</t>
  </si>
  <si>
    <t>منقطع ف1 23/24</t>
  </si>
  <si>
    <t>منقطع ف2 2023/2024</t>
  </si>
  <si>
    <t>زهرية</t>
  </si>
  <si>
    <t>منقطع ف1 25/24</t>
  </si>
  <si>
    <t xml:space="preserve">خالد ولو </t>
  </si>
  <si>
    <t>ديما العاص</t>
  </si>
  <si>
    <t>آلاء سعسع</t>
  </si>
  <si>
    <t>بسام هماش</t>
  </si>
  <si>
    <t>فرح عنتابي</t>
  </si>
  <si>
    <t>محمد البصيري</t>
  </si>
  <si>
    <t>حمدي</t>
  </si>
  <si>
    <t>محمد خير احمد</t>
  </si>
  <si>
    <t>مرم عباسي</t>
  </si>
  <si>
    <t>نضال العمار</t>
  </si>
  <si>
    <t>هبه الدبور</t>
  </si>
  <si>
    <t>هدى الرهبان</t>
  </si>
  <si>
    <t>احميد العبو</t>
  </si>
  <si>
    <t>احمد تميم</t>
  </si>
  <si>
    <t>اسماعيل منلا علي</t>
  </si>
  <si>
    <t>عيدان</t>
  </si>
  <si>
    <t>اصلان سيركه</t>
  </si>
  <si>
    <t>بشار خدام الجامع</t>
  </si>
  <si>
    <t>بلال الغياض</t>
  </si>
  <si>
    <t>رامي حمشو</t>
  </si>
  <si>
    <t>رانية المهايني</t>
  </si>
  <si>
    <t>احمد زياد</t>
  </si>
  <si>
    <t>زياد المحمد</t>
  </si>
  <si>
    <t>سعد المحيمد</t>
  </si>
  <si>
    <t>سوزر داوود</t>
  </si>
  <si>
    <t>عامر قاسم</t>
  </si>
  <si>
    <t>عبد الرحمن طويل</t>
  </si>
  <si>
    <t>عمر الحريري</t>
  </si>
  <si>
    <t>لين مهيدي الاصيل</t>
  </si>
  <si>
    <t>محمد الضاهر</t>
  </si>
  <si>
    <t>محمد بلال نسب</t>
  </si>
  <si>
    <t xml:space="preserve">محمد خير </t>
  </si>
  <si>
    <t>محمد خير الاحمد</t>
  </si>
  <si>
    <t>محمد رامي الحلواني الرفاعي</t>
  </si>
  <si>
    <t>مسطاوي العلي</t>
  </si>
  <si>
    <t>هناء النابلسي</t>
  </si>
  <si>
    <t>وائل الشرع</t>
  </si>
  <si>
    <t>سيبان حسين</t>
  </si>
  <si>
    <t>عائشة الحريري</t>
  </si>
  <si>
    <t>عبدالقادر الاحمد المصطو</t>
  </si>
  <si>
    <t>محمد الاحمد القرفان</t>
  </si>
  <si>
    <t>مروه بيري ايوبي</t>
  </si>
  <si>
    <t>معاذ عاشور</t>
  </si>
  <si>
    <t>ندى المجاريش</t>
  </si>
  <si>
    <t>يحى البليلي</t>
  </si>
  <si>
    <t>خلدون الرفاعي</t>
  </si>
  <si>
    <t>شفان رسول</t>
  </si>
  <si>
    <t>عبد الحمن الحجي</t>
  </si>
  <si>
    <t>عبد الله العبد الله</t>
  </si>
  <si>
    <t>عبد المنعم المصلح</t>
  </si>
  <si>
    <t>صلاح اليونس</t>
  </si>
  <si>
    <t>بسام العبيد</t>
  </si>
  <si>
    <t>حسين صايمه</t>
  </si>
  <si>
    <t>احمد خليل</t>
  </si>
  <si>
    <t>ريما عرمان</t>
  </si>
  <si>
    <t>محمد بدر</t>
  </si>
  <si>
    <t>سامر الكردي</t>
  </si>
  <si>
    <t>اشتر</t>
  </si>
  <si>
    <t>علياء حاتم</t>
  </si>
  <si>
    <t>غاليه ترياقي</t>
  </si>
  <si>
    <t>ليى نجم الدين</t>
  </si>
  <si>
    <t>مجد ابو لوح</t>
  </si>
  <si>
    <t>محمد الشنيتي</t>
  </si>
  <si>
    <t>محمد قداح</t>
  </si>
  <si>
    <t>محمد مروان خادم السروجي</t>
  </si>
  <si>
    <t>نهله وداعه</t>
  </si>
  <si>
    <t>هزار القطيفان</t>
  </si>
  <si>
    <t>الاء القزاز</t>
  </si>
  <si>
    <t xml:space="preserve">غسان </t>
  </si>
  <si>
    <t>عمرو الصاري</t>
  </si>
  <si>
    <t>محمد الجلود</t>
  </si>
  <si>
    <t>محمود درويش</t>
  </si>
  <si>
    <t xml:space="preserve">مريم فتينه </t>
  </si>
  <si>
    <t>واصل العلي</t>
  </si>
  <si>
    <t>وسام الحسين</t>
  </si>
  <si>
    <t>طه خلف</t>
  </si>
  <si>
    <t>عكاش</t>
  </si>
  <si>
    <t>مايا الزبيبي</t>
  </si>
  <si>
    <t>محمد كريزان</t>
  </si>
  <si>
    <t>سمر الحسيني</t>
  </si>
  <si>
    <t>ضياء ابو علي مهنا</t>
  </si>
  <si>
    <t>هجران</t>
  </si>
  <si>
    <t>عبير الحمادة</t>
  </si>
  <si>
    <t>نور الهدى المصطفى</t>
  </si>
  <si>
    <t>علي الحميدي</t>
  </si>
  <si>
    <t>محمد هلال</t>
  </si>
  <si>
    <t>حنين شيتي</t>
  </si>
  <si>
    <t>رعد الحاج محمود</t>
  </si>
  <si>
    <t>مالك مدخنه</t>
  </si>
  <si>
    <t>عمر الحمصي</t>
  </si>
  <si>
    <t>اريج علي</t>
  </si>
  <si>
    <t>خزعل</t>
  </si>
  <si>
    <t>بتول سلوم</t>
  </si>
  <si>
    <t>ياسمين الشريحي</t>
  </si>
  <si>
    <t>محمد ادريس</t>
  </si>
  <si>
    <t>حسام الشيخ عمر</t>
  </si>
  <si>
    <t>ضحى العقاد</t>
  </si>
  <si>
    <t>عبير الجمال</t>
  </si>
  <si>
    <t>محمد عوض</t>
  </si>
  <si>
    <t>عبده</t>
  </si>
  <si>
    <t>هدى شغري</t>
  </si>
  <si>
    <t>مؤيد قصار بني المرجه</t>
  </si>
  <si>
    <t>محمود المحمد</t>
  </si>
  <si>
    <t>ضياف</t>
  </si>
  <si>
    <t>نور دخنوس</t>
  </si>
  <si>
    <t>احمد الرشدان</t>
  </si>
  <si>
    <t>خالد مالك</t>
  </si>
  <si>
    <t>ريما ابو عساف</t>
  </si>
  <si>
    <t>اسراء كيالي</t>
  </si>
  <si>
    <t>اماني الصلخدي</t>
  </si>
  <si>
    <t>منتهى الشعابين</t>
  </si>
  <si>
    <t>شتوه</t>
  </si>
  <si>
    <t>مازن دياب</t>
  </si>
  <si>
    <t>الاء العبود</t>
  </si>
  <si>
    <t>سعديه</t>
  </si>
  <si>
    <t>رشا ابو حمود</t>
  </si>
  <si>
    <t>ريم كيوان</t>
  </si>
  <si>
    <t>شمعه</t>
  </si>
  <si>
    <t>سوسن احمد</t>
  </si>
  <si>
    <t>هزار الشيخ</t>
  </si>
  <si>
    <t>سامر الزعبي</t>
  </si>
  <si>
    <t>فادية الصعيدي</t>
  </si>
  <si>
    <t>قتيبه السيد احمد</t>
  </si>
  <si>
    <t>زيدانه</t>
  </si>
  <si>
    <t>رامي زيدو</t>
  </si>
  <si>
    <t>عبد العزيز الشافعي</t>
  </si>
  <si>
    <t>مشهور الركابي</t>
  </si>
  <si>
    <t>مضر خصروف</t>
  </si>
  <si>
    <t>عبد الرحمن جزار</t>
  </si>
  <si>
    <t>محمد شاكر الحنش</t>
  </si>
  <si>
    <t>ندى شربجي</t>
  </si>
  <si>
    <t>احمد الصفدي</t>
  </si>
  <si>
    <t>لمى المهايني</t>
  </si>
  <si>
    <t>راويه</t>
  </si>
  <si>
    <t>محمد قده</t>
  </si>
  <si>
    <t>لجين سنوبر</t>
  </si>
  <si>
    <t>احمد صبره</t>
  </si>
  <si>
    <t>راما الزاقوت</t>
  </si>
  <si>
    <t>فضيله</t>
  </si>
  <si>
    <t>صفاء الاحمد</t>
  </si>
  <si>
    <t>وحيد</t>
  </si>
  <si>
    <t>فاتن خطاب</t>
  </si>
  <si>
    <t>مروه الاحمد</t>
  </si>
  <si>
    <t>هبه غزاله عينيه</t>
  </si>
  <si>
    <t>رنيم الدبس</t>
  </si>
  <si>
    <t>تقى اللبابيدي</t>
  </si>
  <si>
    <t>فاطمه عيون</t>
  </si>
  <si>
    <t>كنزا سيركه</t>
  </si>
  <si>
    <t>احمد سلمو</t>
  </si>
  <si>
    <t>عزات</t>
  </si>
  <si>
    <t>مسعود</t>
  </si>
  <si>
    <t>كناز</t>
  </si>
  <si>
    <t>فضه</t>
  </si>
  <si>
    <t>نزهه</t>
  </si>
  <si>
    <t>مكيه</t>
  </si>
  <si>
    <t>لطيفه</t>
  </si>
  <si>
    <t>فائزة</t>
  </si>
  <si>
    <t>بشيرة</t>
  </si>
  <si>
    <t>هلاله</t>
  </si>
  <si>
    <t>رئيفه</t>
  </si>
  <si>
    <t>صياح</t>
  </si>
  <si>
    <t>محمد العيسى</t>
  </si>
  <si>
    <t>جاد الله</t>
  </si>
  <si>
    <t>فدوه</t>
  </si>
  <si>
    <t>ردينه</t>
  </si>
  <si>
    <t>امون</t>
  </si>
  <si>
    <t>نور الحاج علي</t>
  </si>
  <si>
    <t>خيره</t>
  </si>
  <si>
    <t>نواظر</t>
  </si>
  <si>
    <t>راميا حبيب</t>
  </si>
  <si>
    <t>عبير حسين</t>
  </si>
  <si>
    <t>منور</t>
  </si>
  <si>
    <t>عبد الجليل</t>
  </si>
  <si>
    <t>استنفاذ24-25</t>
  </si>
  <si>
    <t>استنفذ في الفصل الأول 24-25</t>
  </si>
  <si>
    <t>إعادة ارتباط بسبب الثورة</t>
  </si>
  <si>
    <t>إعادة ارتباط بسبب الثورة من ف1 24-25</t>
  </si>
  <si>
    <t>اعادة ارتباط بسبب الثورة</t>
  </si>
  <si>
    <t>الفصل الأول 2024-2025</t>
  </si>
  <si>
    <t>مراجعة الشؤون</t>
  </si>
  <si>
    <t xml:space="preserve">الرابعة  </t>
  </si>
  <si>
    <t>مستنفذ اعادة ارتباط</t>
  </si>
  <si>
    <t>للتدقيق</t>
  </si>
  <si>
    <t xml:space="preserve">الرابعة </t>
  </si>
  <si>
    <t>استنفذ في الفصل الأول 23-24</t>
  </si>
  <si>
    <t xml:space="preserve">مستنفذ اعادة ارتباط ف1 </t>
  </si>
  <si>
    <t/>
  </si>
  <si>
    <t>ر1ر</t>
  </si>
  <si>
    <t>0</t>
  </si>
  <si>
    <t>دانيه سوده</t>
  </si>
  <si>
    <t>لينا فاعور</t>
  </si>
  <si>
    <t>احمد شيخاني</t>
  </si>
  <si>
    <t>امل العفلق</t>
  </si>
  <si>
    <t>شاميه</t>
  </si>
  <si>
    <t>انس يونس</t>
  </si>
  <si>
    <t>تالين بريك</t>
  </si>
  <si>
    <t>ايليا</t>
  </si>
  <si>
    <t>جمانة سمعان</t>
  </si>
  <si>
    <t>ريتا</t>
  </si>
  <si>
    <t>حسن مصطفى</t>
  </si>
  <si>
    <t>دانا ديبه</t>
  </si>
  <si>
    <t>الكويت</t>
  </si>
  <si>
    <t>كويتية</t>
  </si>
  <si>
    <t>ديمه بيازيد</t>
  </si>
  <si>
    <t>محمد فتحي</t>
  </si>
  <si>
    <t>رشا شموط</t>
  </si>
  <si>
    <t>رنا عاجي</t>
  </si>
  <si>
    <t>ريم قصيباتي</t>
  </si>
  <si>
    <t>محمد فريد</t>
  </si>
  <si>
    <t>سماح الفحل</t>
  </si>
  <si>
    <t>سموحي</t>
  </si>
  <si>
    <t>شذى النقطة</t>
  </si>
  <si>
    <t>طارق الغراوي</t>
  </si>
  <si>
    <t>طلال شاهان</t>
  </si>
  <si>
    <t>هالا</t>
  </si>
  <si>
    <t>علا ضو</t>
  </si>
  <si>
    <t>لينا الحناوي</t>
  </si>
  <si>
    <t>نسيبه</t>
  </si>
  <si>
    <t>محمد خير المحمود</t>
  </si>
  <si>
    <t>زيزون</t>
  </si>
  <si>
    <t>محمد موسى</t>
  </si>
  <si>
    <t>نبيل ابو جيب</t>
  </si>
  <si>
    <t>فريحه</t>
  </si>
  <si>
    <t>نهال مطر</t>
  </si>
  <si>
    <t>نوار العظم</t>
  </si>
  <si>
    <t>نوار خضور</t>
  </si>
  <si>
    <t>هزار الحلاق</t>
  </si>
  <si>
    <t>ابراهيم الغلاييني</t>
  </si>
  <si>
    <t>أحمد عدس شامي</t>
  </si>
  <si>
    <t>آمال فرحات</t>
  </si>
  <si>
    <t>نهيله</t>
  </si>
  <si>
    <t>ايمان جبور</t>
  </si>
  <si>
    <t>حديثي</t>
  </si>
  <si>
    <t>باسمه مهايني</t>
  </si>
  <si>
    <t>تماره الشنان</t>
  </si>
  <si>
    <t>تماضر تميم</t>
  </si>
  <si>
    <t>جاد مسعود</t>
  </si>
  <si>
    <t xml:space="preserve">قاسم </t>
  </si>
  <si>
    <t>حنان عبيد</t>
  </si>
  <si>
    <t>خليل ابو صعب</t>
  </si>
  <si>
    <t>نقولا</t>
  </si>
  <si>
    <t>ديما سعد</t>
  </si>
  <si>
    <t>راميا حمدان</t>
  </si>
  <si>
    <t>زلفه</t>
  </si>
  <si>
    <t>رحاب حسن</t>
  </si>
  <si>
    <t>ردينه عساف</t>
  </si>
  <si>
    <t>رشا عفيف</t>
  </si>
  <si>
    <t>رشا غيه</t>
  </si>
  <si>
    <t>رشا نصر الدين</t>
  </si>
  <si>
    <t>رضا نعيمي</t>
  </si>
  <si>
    <t>لينا بدر</t>
  </si>
  <si>
    <t>ريتا صائغ</t>
  </si>
  <si>
    <t>فياض</t>
  </si>
  <si>
    <t>ريم مهنا</t>
  </si>
  <si>
    <t>ريم نعيمي</t>
  </si>
  <si>
    <t>ريما بدر</t>
  </si>
  <si>
    <t>ريما عامر</t>
  </si>
  <si>
    <t>سميره عامر</t>
  </si>
  <si>
    <t>سلام الخبي</t>
  </si>
  <si>
    <t>سماح العاسمي</t>
  </si>
  <si>
    <t>سوزان أبو عرب</t>
  </si>
  <si>
    <t>عائشه سلاخو</t>
  </si>
  <si>
    <t>عامر الحريري</t>
  </si>
  <si>
    <t>عبله دبوره</t>
  </si>
  <si>
    <t>عبير الدنيا</t>
  </si>
  <si>
    <t>عكرمة الحريري</t>
  </si>
  <si>
    <t>علاء الجوهري</t>
  </si>
  <si>
    <t>عبد الجوهري</t>
  </si>
  <si>
    <t>نظيرة</t>
  </si>
  <si>
    <t>عمر ابو زرد</t>
  </si>
  <si>
    <t>كامله</t>
  </si>
  <si>
    <t>المدينة المنورة</t>
  </si>
  <si>
    <t>عمر طرابيشي</t>
  </si>
  <si>
    <t>محمد مامون</t>
  </si>
  <si>
    <t>ساهره</t>
  </si>
  <si>
    <t>عبد الغفور</t>
  </si>
  <si>
    <t>غنوه حمزه</t>
  </si>
  <si>
    <t>فاتنه نعمه</t>
  </si>
  <si>
    <t>محمد فؤاد</t>
  </si>
  <si>
    <t>هتى</t>
  </si>
  <si>
    <t>فاضل مسوح</t>
  </si>
  <si>
    <t>جرجس</t>
  </si>
  <si>
    <t>سلام</t>
  </si>
  <si>
    <t>فاطمه خيطو</t>
  </si>
  <si>
    <t>لؤي عيسى</t>
  </si>
  <si>
    <t>صارم</t>
  </si>
  <si>
    <t>لمى ابراهيم</t>
  </si>
  <si>
    <t>لميس الخطيب</t>
  </si>
  <si>
    <t>سلميه</t>
  </si>
  <si>
    <t>لينا الصفدي</t>
  </si>
  <si>
    <t>مالك الرفاعي</t>
  </si>
  <si>
    <t>نجم</t>
  </si>
  <si>
    <t>محمد انس شرف</t>
  </si>
  <si>
    <t>عبد المحسن</t>
  </si>
  <si>
    <t>اتحاد</t>
  </si>
  <si>
    <t>محمد خير بكور</t>
  </si>
  <si>
    <t xml:space="preserve">محمد رمضان </t>
  </si>
  <si>
    <t>محمد طارق القصاص</t>
  </si>
  <si>
    <t>محمد غزال</t>
  </si>
  <si>
    <t>عبد النبي</t>
  </si>
  <si>
    <t>ببيلا</t>
  </si>
  <si>
    <t>محمد كنان عبد الرؤوف</t>
  </si>
  <si>
    <t>محمد لؤي قويدر المعلم</t>
  </si>
  <si>
    <t>محمد نضال جمعه</t>
  </si>
  <si>
    <t>محمد نور الحلواني</t>
  </si>
  <si>
    <t>مصطفى ادلبي</t>
  </si>
  <si>
    <t>محمد احسان</t>
  </si>
  <si>
    <t>منال سكيكر</t>
  </si>
  <si>
    <t>منى الكرش</t>
  </si>
  <si>
    <t>مها ابو سكه</t>
  </si>
  <si>
    <t>بهيج</t>
  </si>
  <si>
    <t>مهند عيد</t>
  </si>
  <si>
    <t>جنات</t>
  </si>
  <si>
    <t>ميس البلخي</t>
  </si>
  <si>
    <t>نبال قاسم</t>
  </si>
  <si>
    <t>نجوى حميدي</t>
  </si>
  <si>
    <t>ذياب</t>
  </si>
  <si>
    <t>نداء عبد الله</t>
  </si>
  <si>
    <t>نسرين المفعلاني</t>
  </si>
  <si>
    <t>نسرين عبد القادر</t>
  </si>
  <si>
    <t>ناهدى</t>
  </si>
  <si>
    <t>جابر</t>
  </si>
  <si>
    <t>نورما ابراهيم</t>
  </si>
  <si>
    <t>امطانيوس</t>
  </si>
  <si>
    <t>صونيه</t>
  </si>
  <si>
    <t>هدى البدوي النجار</t>
  </si>
  <si>
    <t>طرابلس</t>
  </si>
  <si>
    <t>هيا شقير</t>
  </si>
  <si>
    <t>وسام عماد</t>
  </si>
  <si>
    <t>طالب</t>
  </si>
  <si>
    <t>وفاء الشلبي</t>
  </si>
  <si>
    <t>عبد الحفيظ</t>
  </si>
  <si>
    <t>ولاء مدخنه</t>
  </si>
  <si>
    <t>العين</t>
  </si>
  <si>
    <t>يوسف احمد</t>
  </si>
  <si>
    <t>يوسف السودي</t>
  </si>
  <si>
    <t>ابراهيم الزعبي</t>
  </si>
  <si>
    <t>احسان بطحه</t>
  </si>
  <si>
    <t>احمد الايوب</t>
  </si>
  <si>
    <t>عبد الباقي</t>
  </si>
  <si>
    <t>احمد الفقير</t>
  </si>
  <si>
    <t>احمد حمزه</t>
  </si>
  <si>
    <t>احمد عيسى</t>
  </si>
  <si>
    <t>ادهم الغزاوي</t>
  </si>
  <si>
    <t>اريج نكد</t>
  </si>
  <si>
    <t>نزيره</t>
  </si>
  <si>
    <t>اسامة تميم</t>
  </si>
  <si>
    <t>اسامه الاصفر</t>
  </si>
  <si>
    <t>اسراء عيسى</t>
  </si>
  <si>
    <t>اسماء الحمد</t>
  </si>
  <si>
    <t>اصاله سلوم</t>
  </si>
  <si>
    <t>مشايخ</t>
  </si>
  <si>
    <t>اكرام المشكاوي</t>
  </si>
  <si>
    <t>نوح</t>
  </si>
  <si>
    <t>رجاء غانم</t>
  </si>
  <si>
    <t>الاء صالح</t>
  </si>
  <si>
    <t>الفت الهرباوي</t>
  </si>
  <si>
    <t>آمال الديري</t>
  </si>
  <si>
    <t>امال حسن</t>
  </si>
  <si>
    <t>امتثال الطوير</t>
  </si>
  <si>
    <t>حبيب</t>
  </si>
  <si>
    <t>نجله</t>
  </si>
  <si>
    <t>امل العلي</t>
  </si>
  <si>
    <t>عبيده</t>
  </si>
  <si>
    <t>اميره نفوري</t>
  </si>
  <si>
    <t>امينه الهندي</t>
  </si>
  <si>
    <t>انس الدويك</t>
  </si>
  <si>
    <t>انسام ابو نقطه</t>
  </si>
  <si>
    <t>انسام محمد</t>
  </si>
  <si>
    <t>انشراح قذاح</t>
  </si>
  <si>
    <t xml:space="preserve">معضمية </t>
  </si>
  <si>
    <t>انصاف احمد</t>
  </si>
  <si>
    <t>اهين النعمه</t>
  </si>
  <si>
    <t>مشيرفة الشارة</t>
  </si>
  <si>
    <t>اياد السهو</t>
  </si>
  <si>
    <t>ايمن عباس</t>
  </si>
  <si>
    <t>بهجت</t>
  </si>
  <si>
    <t>بهاء حمدان</t>
  </si>
  <si>
    <t>تغريد شيحه</t>
  </si>
  <si>
    <t>زليخه</t>
  </si>
  <si>
    <t>تهامه الفراج</t>
  </si>
  <si>
    <t>ضامن</t>
  </si>
  <si>
    <t>انخل</t>
  </si>
  <si>
    <t>ثراء كابر</t>
  </si>
  <si>
    <t>جورجيت عنتابي</t>
  </si>
  <si>
    <t>كابي</t>
  </si>
  <si>
    <t>حمد العلي</t>
  </si>
  <si>
    <t>خلف</t>
  </si>
  <si>
    <t>كطنة</t>
  </si>
  <si>
    <t>حسام السرحان</t>
  </si>
  <si>
    <t>سعد الله</t>
  </si>
  <si>
    <t>حمد نصر</t>
  </si>
  <si>
    <t>صدقي</t>
  </si>
  <si>
    <t>حنان الشرع</t>
  </si>
  <si>
    <t>خالد المصطفى</t>
  </si>
  <si>
    <t>خالد زيتون</t>
  </si>
  <si>
    <t>خالد محايري</t>
  </si>
  <si>
    <t>نجم الدين</t>
  </si>
  <si>
    <t>خلود البعيني</t>
  </si>
  <si>
    <t>ذوقان</t>
  </si>
  <si>
    <t>فرحا</t>
  </si>
  <si>
    <t>خلود العبد</t>
  </si>
  <si>
    <t>خوذه</t>
  </si>
  <si>
    <t>خلود المحمد</t>
  </si>
  <si>
    <t>دهاء محمود</t>
  </si>
  <si>
    <t>ديدار عبد الله</t>
  </si>
  <si>
    <t>نفوسه</t>
  </si>
  <si>
    <t>رانيا الريحاوي</t>
  </si>
  <si>
    <t>ربا مبارك</t>
  </si>
  <si>
    <t>ربى كرباج</t>
  </si>
  <si>
    <t>ربيع بقدليه</t>
  </si>
  <si>
    <t>رحاب القطان</t>
  </si>
  <si>
    <t>رزان التلي</t>
  </si>
  <si>
    <t>فبرونه</t>
  </si>
  <si>
    <t>رشا قره جولي</t>
  </si>
  <si>
    <t>عفيف</t>
  </si>
  <si>
    <t>رشا مفتاح</t>
  </si>
  <si>
    <t>رفاه الاحمد</t>
  </si>
  <si>
    <t>محمد رؤوف</t>
  </si>
  <si>
    <t>قلعة المضيق</t>
  </si>
  <si>
    <t>رنا الاحمد</t>
  </si>
  <si>
    <t>رنده العكاري</t>
  </si>
  <si>
    <t>رهف الموصللي</t>
  </si>
  <si>
    <t>رهف سليمان</t>
  </si>
  <si>
    <t>رولا غازي</t>
  </si>
  <si>
    <t>اسعد</t>
  </si>
  <si>
    <t>رولا ياسين الادلبي</t>
  </si>
  <si>
    <t>نجات</t>
  </si>
  <si>
    <t>ربم سرور</t>
  </si>
  <si>
    <t>صفية</t>
  </si>
  <si>
    <t>ريم مال</t>
  </si>
  <si>
    <t>محمد هاني</t>
  </si>
  <si>
    <t>1/0/1900</t>
  </si>
  <si>
    <t>ريما ديوب</t>
  </si>
  <si>
    <t>زعيم هايس</t>
  </si>
  <si>
    <t>عايشه</t>
  </si>
  <si>
    <t>سالم نصار</t>
  </si>
  <si>
    <t>سامح محي الدين</t>
  </si>
  <si>
    <t>سامر الخوالده</t>
  </si>
  <si>
    <t>سامي الخالدي</t>
  </si>
  <si>
    <t>سلام ابو صعب</t>
  </si>
  <si>
    <t>سلام عبد الله</t>
  </si>
  <si>
    <t>سميه مصطفى</t>
  </si>
  <si>
    <t>سهى مولانا</t>
  </si>
  <si>
    <t>ساميه حبيشي</t>
  </si>
  <si>
    <t>سوزان سعد</t>
  </si>
  <si>
    <t>محمد نادر</t>
  </si>
  <si>
    <t>شاديه حمزه</t>
  </si>
  <si>
    <t>شهناز الحمود</t>
  </si>
  <si>
    <t>شهناز الخلف</t>
  </si>
  <si>
    <t>صفاء شلش</t>
  </si>
  <si>
    <t>عبد الرحيم قاسم</t>
  </si>
  <si>
    <t>عبد الكريم فرهود</t>
  </si>
  <si>
    <t>عبد الله المفلح</t>
  </si>
  <si>
    <t>عبيده شبلي</t>
  </si>
  <si>
    <t>عبير ابو زلفه</t>
  </si>
  <si>
    <t>جواهر</t>
  </si>
  <si>
    <t>عبير النداف</t>
  </si>
  <si>
    <t>عبير عاد</t>
  </si>
  <si>
    <t>عروبه العلي</t>
  </si>
  <si>
    <t>رقيبه</t>
  </si>
  <si>
    <t>علا الشامي</t>
  </si>
  <si>
    <t>محمد نور الدين</t>
  </si>
  <si>
    <t>علا الصفدي</t>
  </si>
  <si>
    <t>فهيم</t>
  </si>
  <si>
    <t>علا جمعه</t>
  </si>
  <si>
    <t>علاء ابو الذهب</t>
  </si>
  <si>
    <t>علاء العطواني</t>
  </si>
  <si>
    <t>فوزات</t>
  </si>
  <si>
    <t>عمار ادبيس</t>
  </si>
  <si>
    <t>بتول</t>
  </si>
  <si>
    <t>عنود خلوف</t>
  </si>
  <si>
    <t>غاندي حسن</t>
  </si>
  <si>
    <t>فائزه الغضبان</t>
  </si>
  <si>
    <t>طه</t>
  </si>
  <si>
    <t>املين</t>
  </si>
  <si>
    <t>فاطمه الحلو</t>
  </si>
  <si>
    <t>ابو العلاء</t>
  </si>
  <si>
    <t>فداء محمود</t>
  </si>
  <si>
    <t>فراس حاج معلا</t>
  </si>
  <si>
    <t>فيروز برادعي</t>
  </si>
  <si>
    <t>قحطان حبيب</t>
  </si>
  <si>
    <t>يسيره</t>
  </si>
  <si>
    <t>لبنى شقير</t>
  </si>
  <si>
    <t>صالحه شقير</t>
  </si>
  <si>
    <t>لينا البردان</t>
  </si>
  <si>
    <t>لينا الفرا</t>
  </si>
  <si>
    <t>لينه سيده</t>
  </si>
  <si>
    <t>محمد خليل</t>
  </si>
  <si>
    <t>مارلين زيتوني</t>
  </si>
  <si>
    <t xml:space="preserve">جدعان </t>
  </si>
  <si>
    <t>عطرشان</t>
  </si>
  <si>
    <t>شقا</t>
  </si>
  <si>
    <t>مجد السبيني</t>
  </si>
  <si>
    <t>محاسن الاباظه</t>
  </si>
  <si>
    <t>محمد الحسين</t>
  </si>
  <si>
    <t>نبيه</t>
  </si>
  <si>
    <t>محمد العياش</t>
  </si>
  <si>
    <t>ابطع</t>
  </si>
  <si>
    <t>محمد القباني</t>
  </si>
  <si>
    <t>محمد حاج أحمد</t>
  </si>
  <si>
    <t>محمد خالد برنيه</t>
  </si>
  <si>
    <t>محمد خير بك</t>
  </si>
  <si>
    <t>محمد فراس اورفلي</t>
  </si>
  <si>
    <t>نفيسه</t>
  </si>
  <si>
    <t>محمد ماهر ابو جهين</t>
  </si>
  <si>
    <t>محمد مرعي</t>
  </si>
  <si>
    <t>ساطي</t>
  </si>
  <si>
    <t>محمد ميسر العطار</t>
  </si>
  <si>
    <t>احمد حمدي</t>
  </si>
  <si>
    <t>محمد ياسر سنوبر</t>
  </si>
  <si>
    <t>مصطفى عاصم</t>
  </si>
  <si>
    <t>مراد علي</t>
  </si>
  <si>
    <t>مرفت امين</t>
  </si>
  <si>
    <t>مرهف عقيل</t>
  </si>
  <si>
    <t>عقيل</t>
  </si>
  <si>
    <t>مروه الايتوني</t>
  </si>
  <si>
    <t>مروه عوض</t>
  </si>
  <si>
    <t>ثروت</t>
  </si>
  <si>
    <t>مريم المظلوم</t>
  </si>
  <si>
    <t>مصطفى محمد</t>
  </si>
  <si>
    <t>لطفيه</t>
  </si>
  <si>
    <t>منار بكري</t>
  </si>
  <si>
    <t>لطفي</t>
  </si>
  <si>
    <t>منصور الشيخ</t>
  </si>
  <si>
    <t>مها عائشه</t>
  </si>
  <si>
    <t>مهند النجم ابو درغم</t>
  </si>
  <si>
    <t>مهند حسن</t>
  </si>
  <si>
    <t>مي الحسين</t>
  </si>
  <si>
    <t>مياده الطعاني</t>
  </si>
  <si>
    <t>ميس العقده</t>
  </si>
  <si>
    <t>ميس حرفوش</t>
  </si>
  <si>
    <t>ميساء الآغا</t>
  </si>
  <si>
    <t>نادين مطر</t>
  </si>
  <si>
    <t>عزو</t>
  </si>
  <si>
    <t>نسرين شيخو</t>
  </si>
  <si>
    <t>نضال دخل الله</t>
  </si>
  <si>
    <t>نفل اصفري</t>
  </si>
  <si>
    <t>محمد نهاد</t>
  </si>
  <si>
    <t>رفيده</t>
  </si>
  <si>
    <t>نور السيد احمد</t>
  </si>
  <si>
    <t>نور الشعار</t>
  </si>
  <si>
    <t>نور الهدى الفرخ</t>
  </si>
  <si>
    <t>نور عاصي</t>
  </si>
  <si>
    <t>نور عواد</t>
  </si>
  <si>
    <t>هالا غيبه</t>
  </si>
  <si>
    <t>هبا الدوير</t>
  </si>
  <si>
    <t>هبه نعامه</t>
  </si>
  <si>
    <t>هبه ناظيف</t>
  </si>
  <si>
    <t>هشام جمول</t>
  </si>
  <si>
    <t>هشام شاميه</t>
  </si>
  <si>
    <t>همسه حنانا</t>
  </si>
  <si>
    <t>محمد برهان</t>
  </si>
  <si>
    <t>هناء القاوي</t>
  </si>
  <si>
    <t>محمد سميح</t>
  </si>
  <si>
    <t>هنادي مصري</t>
  </si>
  <si>
    <t>هيا الجنادي</t>
  </si>
  <si>
    <t>هيفي يوسف</t>
  </si>
  <si>
    <t>ورود الحاج علي</t>
  </si>
  <si>
    <t>وليد حكيم</t>
  </si>
  <si>
    <t>المانيا الغربية</t>
  </si>
  <si>
    <t>وهاد مخ</t>
  </si>
  <si>
    <t>افتكار</t>
  </si>
  <si>
    <t>يوسف الغانم</t>
  </si>
  <si>
    <t>بدور حسحس</t>
  </si>
  <si>
    <t>نهاد الخطيب</t>
  </si>
  <si>
    <t>هيفاء رحال</t>
  </si>
  <si>
    <t>اريج السيد</t>
  </si>
  <si>
    <t>اسماء خطاب</t>
  </si>
  <si>
    <t>نعمه</t>
  </si>
  <si>
    <t>اسماعيل الزعبي</t>
  </si>
  <si>
    <t>افراح اللبان</t>
  </si>
  <si>
    <t>الاء الزالق</t>
  </si>
  <si>
    <t>الاء كريم</t>
  </si>
  <si>
    <t>خزامه</t>
  </si>
  <si>
    <t>الحكم موعد</t>
  </si>
  <si>
    <t>موعد</t>
  </si>
  <si>
    <t>أميرة</t>
  </si>
  <si>
    <t>بشار عوض</t>
  </si>
  <si>
    <t>تغريد الرفاعي</t>
  </si>
  <si>
    <t>جومرد ايزولي</t>
  </si>
  <si>
    <t>جيهان مطانس</t>
  </si>
  <si>
    <t>حنان الاشهب</t>
  </si>
  <si>
    <t>غازي</t>
  </si>
  <si>
    <t>خالد فواز</t>
  </si>
  <si>
    <t>محمد عزت</t>
  </si>
  <si>
    <t>دانيه سنجاب</t>
  </si>
  <si>
    <t>حكمات</t>
  </si>
  <si>
    <t>رزان البوش</t>
  </si>
  <si>
    <t>رزان النقيب</t>
  </si>
  <si>
    <t>رشا جبري</t>
  </si>
  <si>
    <t>رشا صائمه</t>
  </si>
  <si>
    <t>رودينه زهره</t>
  </si>
  <si>
    <t>ريمه حليمه</t>
  </si>
  <si>
    <t>ساميه دكه</t>
  </si>
  <si>
    <t>سماح الفاعور</t>
  </si>
  <si>
    <t>سوار علي</t>
  </si>
  <si>
    <t>سوزان كنعان</t>
  </si>
  <si>
    <t>عزت الغجري</t>
  </si>
  <si>
    <t>عماد هركل</t>
  </si>
  <si>
    <t>عواطف ابو مدين</t>
  </si>
  <si>
    <t>كناز عبيد</t>
  </si>
  <si>
    <t>كنانه اللحام</t>
  </si>
  <si>
    <t>مهد</t>
  </si>
  <si>
    <t>لما العقباني</t>
  </si>
  <si>
    <t>رضيه</t>
  </si>
  <si>
    <t>محمد علاء الشيخ حمدون</t>
  </si>
  <si>
    <t>مرام الوف</t>
  </si>
  <si>
    <t>نبيل الحمامي</t>
  </si>
  <si>
    <t>نجاة الحسين الزعبي</t>
  </si>
  <si>
    <t>نسيبه شاهين</t>
  </si>
  <si>
    <t>حرب</t>
  </si>
  <si>
    <t>نورا باكيرا</t>
  </si>
  <si>
    <t>هبه الكور</t>
  </si>
  <si>
    <t>هديل عباس</t>
  </si>
  <si>
    <t>هزار حاج علي</t>
  </si>
  <si>
    <t>زاد الخير</t>
  </si>
  <si>
    <t>وسيم الصباغ</t>
  </si>
  <si>
    <t>الاء كردي</t>
  </si>
  <si>
    <t>راما دباغ</t>
  </si>
  <si>
    <t>رانيا النجار</t>
  </si>
  <si>
    <t>سوزان حنا</t>
  </si>
  <si>
    <t>عبد المسيح</t>
  </si>
  <si>
    <t>راحيل</t>
  </si>
  <si>
    <t>شذا النبهان</t>
  </si>
  <si>
    <t>صبيحة</t>
  </si>
  <si>
    <t>عبد الرزاق الشيخ فارس</t>
  </si>
  <si>
    <t>ماصونه</t>
  </si>
  <si>
    <t>المصلخة</t>
  </si>
  <si>
    <t>علا كحل</t>
  </si>
  <si>
    <t>ليال ابراهيم</t>
  </si>
  <si>
    <t>نافع</t>
  </si>
  <si>
    <t>مادلين جلول</t>
  </si>
  <si>
    <t>رفيف العوض</t>
  </si>
  <si>
    <t>شيرين العوض</t>
  </si>
  <si>
    <t>يحيى بوظو</t>
  </si>
  <si>
    <t>محمد جميل</t>
  </si>
  <si>
    <t>كريمه</t>
  </si>
  <si>
    <t>شذى عيسى</t>
  </si>
  <si>
    <t>ابراهيم العلي</t>
  </si>
  <si>
    <t>عبد الباسط</t>
  </si>
  <si>
    <t>اسمهان عيزوقي</t>
  </si>
  <si>
    <t>ثناء الصحناوي</t>
  </si>
  <si>
    <t>حمزه الطحان</t>
  </si>
  <si>
    <t>محجم</t>
  </si>
  <si>
    <t>ختام حاج يوسف</t>
  </si>
  <si>
    <t>احمد محي الدين</t>
  </si>
  <si>
    <t>رامي الفرحان</t>
  </si>
  <si>
    <t>صفيه واوي</t>
  </si>
  <si>
    <t>طارق جاسم</t>
  </si>
  <si>
    <t>أحمد شيخ</t>
  </si>
  <si>
    <t>ميس ادريس</t>
  </si>
  <si>
    <t>نورا احمد</t>
  </si>
  <si>
    <t>مليا</t>
  </si>
  <si>
    <t>هناء طراف</t>
  </si>
  <si>
    <t>هنادي محسن</t>
  </si>
  <si>
    <t>هيلين ابراهيم</t>
  </si>
  <si>
    <t>زينات</t>
  </si>
  <si>
    <t>وائله حبشيه</t>
  </si>
  <si>
    <t>احمد الحريري</t>
  </si>
  <si>
    <t>اعتزاز ابو نبوت</t>
  </si>
  <si>
    <t>اغاريد ابراهيم</t>
  </si>
  <si>
    <t>الاء حمد</t>
  </si>
  <si>
    <t>عياش</t>
  </si>
  <si>
    <t>الاء قيس</t>
  </si>
  <si>
    <t>لمى محمود</t>
  </si>
  <si>
    <t>بتول الاسعد</t>
  </si>
  <si>
    <t>تمينه</t>
  </si>
  <si>
    <t>وادي العيون</t>
  </si>
  <si>
    <t>تغريد داغستاني</t>
  </si>
  <si>
    <t>احمد غالب</t>
  </si>
  <si>
    <t>ثائر وسوف</t>
  </si>
  <si>
    <t>جنان عبود</t>
  </si>
  <si>
    <t>حنان توناشه</t>
  </si>
  <si>
    <t>خلدون عزيزه</t>
  </si>
  <si>
    <t>خلود قدوره</t>
  </si>
  <si>
    <t>ربى نصر</t>
  </si>
  <si>
    <t>اعتدال خطار المحيثاوي</t>
  </si>
  <si>
    <t>رزان الصالح</t>
  </si>
  <si>
    <t>رنيم الرقوقي</t>
  </si>
  <si>
    <t>رهام الحبال</t>
  </si>
  <si>
    <t>روعة صوفان</t>
  </si>
  <si>
    <t>ريم المحمد</t>
  </si>
  <si>
    <t>صبيح</t>
  </si>
  <si>
    <t>عمشه</t>
  </si>
  <si>
    <t xml:space="preserve">هجبن </t>
  </si>
  <si>
    <t>اسيمه</t>
  </si>
  <si>
    <t>سوزدار حسين</t>
  </si>
  <si>
    <t>خبات</t>
  </si>
  <si>
    <t>صفاء الحاجي امرير</t>
  </si>
  <si>
    <t>عامر الحداد</t>
  </si>
  <si>
    <t>جريس</t>
  </si>
  <si>
    <t>عبد الرحمن الشماط</t>
  </si>
  <si>
    <t>علا سليمان</t>
  </si>
  <si>
    <t>علي الجهني</t>
  </si>
  <si>
    <t>علياء زيدان</t>
  </si>
  <si>
    <t>لينا كرداس</t>
  </si>
  <si>
    <t>محمد علي الكرم</t>
  </si>
  <si>
    <t>محمد عاطف</t>
  </si>
  <si>
    <t>مرح زياده</t>
  </si>
  <si>
    <t>حمام</t>
  </si>
  <si>
    <t>مروان قادري</t>
  </si>
  <si>
    <t>مروى زغيب</t>
  </si>
  <si>
    <t>كميل</t>
  </si>
  <si>
    <t>مشيرة ساعود</t>
  </si>
  <si>
    <t>مدينة</t>
  </si>
  <si>
    <t>سلحب</t>
  </si>
  <si>
    <t>منتها نقشبندي</t>
  </si>
  <si>
    <t>مهند دبلو</t>
  </si>
  <si>
    <t>نوال المسالمه</t>
  </si>
  <si>
    <t>نور اسماعيل</t>
  </si>
  <si>
    <t>ريداح</t>
  </si>
  <si>
    <t>نور السعودي</t>
  </si>
  <si>
    <t>محمد ياسين</t>
  </si>
  <si>
    <t>همام الكسار العليوي</t>
  </si>
  <si>
    <t>هناء حمدان</t>
  </si>
  <si>
    <t>هيفاء الكرخ</t>
  </si>
  <si>
    <t>ولاء تركمان</t>
  </si>
  <si>
    <t>اسامه صفر</t>
  </si>
  <si>
    <t>احمد جمال</t>
  </si>
  <si>
    <t>امل ادم</t>
  </si>
  <si>
    <t>ايلي خوري</t>
  </si>
  <si>
    <t>باديا الريش</t>
  </si>
  <si>
    <t xml:space="preserve">دير عطيه </t>
  </si>
  <si>
    <t>روعة الزعبي</t>
  </si>
  <si>
    <t>سميره ارشيد</t>
  </si>
  <si>
    <t>لبنى ناصيف</t>
  </si>
  <si>
    <t>واصل</t>
  </si>
  <si>
    <t>مارلين زهره</t>
  </si>
  <si>
    <t>نضال الطحان</t>
  </si>
  <si>
    <t>الاء مزاز</t>
  </si>
  <si>
    <t>اني اوهانسيان</t>
  </si>
  <si>
    <t>هامبارسوم</t>
  </si>
  <si>
    <t>بشرى زينو</t>
  </si>
  <si>
    <t>منيفه</t>
  </si>
  <si>
    <t>مشفى دوما</t>
  </si>
  <si>
    <t>جلاء الجباعي</t>
  </si>
  <si>
    <t>جلنار جندل</t>
  </si>
  <si>
    <t>فرحه ديوب</t>
  </si>
  <si>
    <t>خلود طه</t>
  </si>
  <si>
    <t>نجاه خرنوب</t>
  </si>
  <si>
    <t>دعاء عكوري</t>
  </si>
  <si>
    <t>ديمة ابو الشامات</t>
  </si>
  <si>
    <t>راتب المنصوري</t>
  </si>
  <si>
    <t>رامي محفوض</t>
  </si>
  <si>
    <t>مفيدة</t>
  </si>
  <si>
    <t>رواد ناصر</t>
  </si>
  <si>
    <t>هزاع</t>
  </si>
  <si>
    <t>روان قدوره</t>
  </si>
  <si>
    <t>روان كلاوية</t>
  </si>
  <si>
    <t>سماح حمامي</t>
  </si>
  <si>
    <t>سميره ديب</t>
  </si>
  <si>
    <t>عاليه</t>
  </si>
  <si>
    <t>شيرين الحسن</t>
  </si>
  <si>
    <t>جلود</t>
  </si>
  <si>
    <t>عنبه</t>
  </si>
  <si>
    <t>ضحى صالح</t>
  </si>
  <si>
    <t>فهده</t>
  </si>
  <si>
    <t>ضحى يوسف</t>
  </si>
  <si>
    <t>ضياء ابو حطب</t>
  </si>
  <si>
    <t>غصون زغلول</t>
  </si>
  <si>
    <t>مايا شاهين</t>
  </si>
  <si>
    <t>محمد ابراهيم</t>
  </si>
  <si>
    <t>محمود المنفي</t>
  </si>
  <si>
    <t>مروه حماده</t>
  </si>
  <si>
    <t>مريانا علام</t>
  </si>
  <si>
    <t>منال المجركش</t>
  </si>
  <si>
    <t>فالنتينا</t>
  </si>
  <si>
    <t>مهران ابو فخر</t>
  </si>
  <si>
    <t>ميريه طوائفي</t>
  </si>
  <si>
    <t>دونيز</t>
  </si>
  <si>
    <t>ميساء الرباط</t>
  </si>
  <si>
    <t>نور السمكري</t>
  </si>
  <si>
    <t>لوما</t>
  </si>
  <si>
    <t>نوزت دغوط</t>
  </si>
  <si>
    <t>ديانا</t>
  </si>
  <si>
    <t>هبه طعمه</t>
  </si>
  <si>
    <t>عاطفه</t>
  </si>
  <si>
    <t>هبه نسب</t>
  </si>
  <si>
    <t>هيفاء المعراوي</t>
  </si>
  <si>
    <t>وفاء علي</t>
  </si>
  <si>
    <t>نعيمه</t>
  </si>
  <si>
    <t>ولاء العجمي</t>
  </si>
  <si>
    <t>يحيى البريدي</t>
  </si>
  <si>
    <t>انور</t>
  </si>
  <si>
    <t>محمد غياث</t>
  </si>
  <si>
    <t>حسام سليم</t>
  </si>
  <si>
    <t>غرجف</t>
  </si>
  <si>
    <t>نوهاد</t>
  </si>
  <si>
    <t>جنكمره</t>
  </si>
  <si>
    <t>اماني ابا زيد</t>
  </si>
  <si>
    <t>عوده</t>
  </si>
  <si>
    <t>براءه الكراد</t>
  </si>
  <si>
    <t>رشا محضر</t>
  </si>
  <si>
    <t>ريم شربجي</t>
  </si>
  <si>
    <t>عفراء الصبره</t>
  </si>
  <si>
    <t>علا قرقوط</t>
  </si>
  <si>
    <t>هندا</t>
  </si>
  <si>
    <t>فريال عميش</t>
  </si>
  <si>
    <t>مروه الطرابيشي</t>
  </si>
  <si>
    <t>نسرين الفالوجي</t>
  </si>
  <si>
    <t>دانيه البقاعي</t>
  </si>
  <si>
    <t>سلام عزقول</t>
  </si>
  <si>
    <t>سمار سكريه</t>
  </si>
  <si>
    <t>شكران المصري</t>
  </si>
  <si>
    <t>وصفيه</t>
  </si>
  <si>
    <t>صفاء الشيخ</t>
  </si>
  <si>
    <t>عبد الغني الحداد</t>
  </si>
  <si>
    <t>عيسى ابراهيم</t>
  </si>
  <si>
    <t>ناجح</t>
  </si>
  <si>
    <t>عطاف</t>
  </si>
  <si>
    <t>غالب الجوابرة</t>
  </si>
  <si>
    <t>فاطمه روميه</t>
  </si>
  <si>
    <t>منال حموده</t>
  </si>
  <si>
    <t>نجوى نديون</t>
  </si>
  <si>
    <t>ناجد</t>
  </si>
  <si>
    <t>نور جبري</t>
  </si>
  <si>
    <t>هبة الله صالح</t>
  </si>
  <si>
    <t>هناء تركمان</t>
  </si>
  <si>
    <t>ولاء الحاج</t>
  </si>
  <si>
    <t>رسلان الشعار</t>
  </si>
  <si>
    <t>حزنه</t>
  </si>
  <si>
    <t>هنادي الحاج حمود</t>
  </si>
  <si>
    <t>ابراهيم سليمان</t>
  </si>
  <si>
    <t>تناهيد</t>
  </si>
  <si>
    <t>الاء فاكياني</t>
  </si>
  <si>
    <t>بنان اللهياني</t>
  </si>
  <si>
    <t>ناصيف</t>
  </si>
  <si>
    <t>الخبر</t>
  </si>
  <si>
    <t>روعه ابو حلا</t>
  </si>
  <si>
    <t>فضل الله</t>
  </si>
  <si>
    <t>عبد القادر شرقاوي</t>
  </si>
  <si>
    <t>ماجدولين معمر</t>
  </si>
  <si>
    <t>مي الطرابلسي</t>
  </si>
  <si>
    <t>نور الهدى الخطيب</t>
  </si>
  <si>
    <t>صفاء دغمش</t>
  </si>
  <si>
    <t>هبه عبود</t>
  </si>
  <si>
    <t>هزار خويص</t>
  </si>
  <si>
    <t>الاء الخليوي</t>
  </si>
  <si>
    <t>الاء تلاوي</t>
  </si>
  <si>
    <t>الاء غازي</t>
  </si>
  <si>
    <t>الاء نصر الله</t>
  </si>
  <si>
    <t>امل شام</t>
  </si>
  <si>
    <t>بثينه عيسى</t>
  </si>
  <si>
    <t>حموره</t>
  </si>
  <si>
    <t>خنساء عرموش</t>
  </si>
  <si>
    <t>صبحية</t>
  </si>
  <si>
    <t>رؤى سلوم</t>
  </si>
  <si>
    <t>ربا الشامي</t>
  </si>
  <si>
    <t>محمد مروان</t>
  </si>
  <si>
    <t>ربا حافظ</t>
  </si>
  <si>
    <t>رنا مشمش</t>
  </si>
  <si>
    <t>رهف حياريه</t>
  </si>
  <si>
    <t>القطيفة</t>
  </si>
  <si>
    <t>رويده بردان</t>
  </si>
  <si>
    <t>سميه حرب</t>
  </si>
  <si>
    <t>سيمونا بالوفا</t>
  </si>
  <si>
    <t>ميكولاش</t>
  </si>
  <si>
    <t>مارسيلا</t>
  </si>
  <si>
    <t>صفا قاسم</t>
  </si>
  <si>
    <t>محمد مازن</t>
  </si>
  <si>
    <t>علا البيبي</t>
  </si>
  <si>
    <t>علا كناكريه</t>
  </si>
  <si>
    <t>عمر فخري</t>
  </si>
  <si>
    <t>غزل بطحوش</t>
  </si>
  <si>
    <t>لوسي</t>
  </si>
  <si>
    <t>فرح الفحام</t>
  </si>
  <si>
    <t>لانا المطر</t>
  </si>
  <si>
    <t>لمى توتنجي</t>
  </si>
  <si>
    <t>ليلى حاطوم</t>
  </si>
  <si>
    <t>نوري</t>
  </si>
  <si>
    <t>عفيفه</t>
  </si>
  <si>
    <t>ليلى حداد</t>
  </si>
  <si>
    <t>ليليان سلوم</t>
  </si>
  <si>
    <t>تيريز</t>
  </si>
  <si>
    <t>منى قاسم</t>
  </si>
  <si>
    <t>نورا الطير</t>
  </si>
  <si>
    <t>وفاء ابراهيم</t>
  </si>
  <si>
    <t>عتبوره</t>
  </si>
  <si>
    <t>ولاء قطيش</t>
  </si>
  <si>
    <t>معتز معرباتي</t>
  </si>
  <si>
    <t>عدويه</t>
  </si>
  <si>
    <t>جميله سلهب</t>
  </si>
  <si>
    <t>رضوان العليوي الشنتوت</t>
  </si>
  <si>
    <t>شيرين شمه</t>
  </si>
  <si>
    <t>طوني يوسف</t>
  </si>
  <si>
    <t>نجيبه</t>
  </si>
  <si>
    <t>علي محفوض</t>
  </si>
  <si>
    <t>كمال الدين</t>
  </si>
  <si>
    <t>ليال علم الدين الحصباني</t>
  </si>
  <si>
    <t>لينه كلكوش</t>
  </si>
  <si>
    <t>مزنه</t>
  </si>
  <si>
    <t>ناريمان عفاش</t>
  </si>
  <si>
    <t>هدى الحمود الهاشم</t>
  </si>
  <si>
    <t>سماره</t>
  </si>
  <si>
    <t>ايناس الكردي</t>
  </si>
  <si>
    <t>ايناس خميره</t>
  </si>
  <si>
    <t>مزين</t>
  </si>
  <si>
    <t>بارعه كركي اللحام</t>
  </si>
  <si>
    <t>بغداد</t>
  </si>
  <si>
    <t>بشرى جمول</t>
  </si>
  <si>
    <t>دانا يونس</t>
  </si>
  <si>
    <t>محمد ممدوح</t>
  </si>
  <si>
    <t>دعاء الاحمد علي</t>
  </si>
  <si>
    <t>ريعان السواح</t>
  </si>
  <si>
    <t>ستارشا خليفه</t>
  </si>
  <si>
    <t>عبد الرحمن عقميق</t>
  </si>
  <si>
    <t>رحيبة</t>
  </si>
  <si>
    <t>عمار صالح</t>
  </si>
  <si>
    <t>فاطمه بلعوص</t>
  </si>
  <si>
    <t>لينا الحلو</t>
  </si>
  <si>
    <t>جبرائيل</t>
  </si>
  <si>
    <t>بعيد</t>
  </si>
  <si>
    <t>لينه الازهري</t>
  </si>
  <si>
    <t>مادلين عباس</t>
  </si>
  <si>
    <t>ماري شاهين</t>
  </si>
  <si>
    <t>مروه الجليلاتي</t>
  </si>
  <si>
    <t>منار عبد الرحمن</t>
  </si>
  <si>
    <t>نادر حنون</t>
  </si>
  <si>
    <t>نبيله المصري</t>
  </si>
  <si>
    <t>محمد غازي</t>
  </si>
  <si>
    <t>نهى صالح</t>
  </si>
  <si>
    <t>عزيمه</t>
  </si>
  <si>
    <t>نور الهدى كوكش</t>
  </si>
  <si>
    <t>محمد صهيب</t>
  </si>
  <si>
    <t>مسره</t>
  </si>
  <si>
    <t>نورهان شريف</t>
  </si>
  <si>
    <t>ريما المحمد</t>
  </si>
  <si>
    <t>ايه سواس</t>
  </si>
  <si>
    <t>سلوى الحصوه</t>
  </si>
  <si>
    <t>هديل هاشم</t>
  </si>
  <si>
    <t>محمود النصار</t>
  </si>
  <si>
    <t>روان منصور</t>
  </si>
  <si>
    <t>ضحا رزق</t>
  </si>
  <si>
    <t>خازمة</t>
  </si>
  <si>
    <t>لينا طه</t>
  </si>
  <si>
    <t>بصرى الشام</t>
  </si>
  <si>
    <t>دارين محمد</t>
  </si>
  <si>
    <t>يارا حسن</t>
  </si>
  <si>
    <t>ليمونه</t>
  </si>
  <si>
    <t>سمر ابراهيم</t>
  </si>
  <si>
    <t>شبرونية</t>
  </si>
  <si>
    <t>بدور محمود</t>
  </si>
  <si>
    <t>بشرى شعبان</t>
  </si>
  <si>
    <t>بيان الشيخ</t>
  </si>
  <si>
    <t>ثواب ياسين</t>
  </si>
  <si>
    <t>جوليان عيسى</t>
  </si>
  <si>
    <t>دعاء البخاري</t>
  </si>
  <si>
    <t>ديمه برنيه</t>
  </si>
  <si>
    <t>رهام رمضان</t>
  </si>
  <si>
    <t>روان الخليل</t>
  </si>
  <si>
    <t>ساره ابو خير</t>
  </si>
  <si>
    <t>اكارم</t>
  </si>
  <si>
    <t>سالي عباس</t>
  </si>
  <si>
    <t>شروق زينو</t>
  </si>
  <si>
    <t>عبد القادر سواس</t>
  </si>
  <si>
    <t>عبد الله الحمصي</t>
  </si>
  <si>
    <t>محمد ممتاز</t>
  </si>
  <si>
    <t>عدنان القادري</t>
  </si>
  <si>
    <t>الفت</t>
  </si>
  <si>
    <t>غنى ضبيان</t>
  </si>
  <si>
    <t>فاطمه غازي</t>
  </si>
  <si>
    <t>فاطمه سليمان</t>
  </si>
  <si>
    <t>لبان الياس</t>
  </si>
  <si>
    <t>مايا الغريب</t>
  </si>
  <si>
    <t>محمد رفعت المقداد</t>
  </si>
  <si>
    <t>مريم وهبي</t>
  </si>
  <si>
    <t>مي نصر</t>
  </si>
  <si>
    <t>نسرين حسحس</t>
  </si>
  <si>
    <t>نور القصار</t>
  </si>
  <si>
    <t>هبه الصبره</t>
  </si>
  <si>
    <t>رجاء رمضان</t>
  </si>
  <si>
    <t>هبى سلامي</t>
  </si>
  <si>
    <t>وائل النسر</t>
  </si>
  <si>
    <t>خان شيخون</t>
  </si>
  <si>
    <t>نها الناجي</t>
  </si>
  <si>
    <t>لميا</t>
  </si>
  <si>
    <t>اريج اسماعيل</t>
  </si>
  <si>
    <t>رحمه</t>
  </si>
  <si>
    <t>رفاه كريدي</t>
  </si>
  <si>
    <t>سيتا كارلوزيان</t>
  </si>
  <si>
    <t>سركيس</t>
  </si>
  <si>
    <t>ولاء ليلى</t>
  </si>
  <si>
    <t>احسان الجلودي</t>
  </si>
  <si>
    <t>اسماعيل مصطفى</t>
  </si>
  <si>
    <t>الاء العلي</t>
  </si>
  <si>
    <t>الاء زهوه</t>
  </si>
  <si>
    <t>انصاف الجنيدي</t>
  </si>
  <si>
    <t>باسم نور الدين</t>
  </si>
  <si>
    <t>زاكيه</t>
  </si>
  <si>
    <t>بتول كعوش</t>
  </si>
  <si>
    <t>بشرى الشيخ علي</t>
  </si>
  <si>
    <t>رمضان</t>
  </si>
  <si>
    <t>ثراء علاء الدين</t>
  </si>
  <si>
    <t>جومانه الفلو</t>
  </si>
  <si>
    <t>دعاء ضاهر</t>
  </si>
  <si>
    <t>ديما الحاج علي</t>
  </si>
  <si>
    <t xml:space="preserve">حمص </t>
  </si>
  <si>
    <t>رنا المحمد المداد</t>
  </si>
  <si>
    <t>ميادين</t>
  </si>
  <si>
    <t>رهف الحراكي</t>
  </si>
  <si>
    <t>قرفا</t>
  </si>
  <si>
    <t>روزيت جرجس</t>
  </si>
  <si>
    <t>اناهيد</t>
  </si>
  <si>
    <t>جهان</t>
  </si>
  <si>
    <t>سامح برجاس</t>
  </si>
  <si>
    <t>سلام حسن</t>
  </si>
  <si>
    <t>صفيه الحلبي</t>
  </si>
  <si>
    <t>عبد الحليم قبيسي</t>
  </si>
  <si>
    <t>علا دوبا</t>
  </si>
  <si>
    <t>رسول</t>
  </si>
  <si>
    <t>علي الطحان</t>
  </si>
  <si>
    <t>غفران سنون</t>
  </si>
  <si>
    <t>عبد النور</t>
  </si>
  <si>
    <t>فؤاد الهندي</t>
  </si>
  <si>
    <t>كنده ابو صعب</t>
  </si>
  <si>
    <t>صالحه الاعوج</t>
  </si>
  <si>
    <t>لبنى بشير</t>
  </si>
  <si>
    <t>محمد نور القباني</t>
  </si>
  <si>
    <t>نجلاء علي</t>
  </si>
  <si>
    <t>نجوى الرحال</t>
  </si>
  <si>
    <t xml:space="preserve">درعا </t>
  </si>
  <si>
    <t>نجوى الشلاح</t>
  </si>
  <si>
    <t>نور ابو العينين</t>
  </si>
  <si>
    <t>نور قريط</t>
  </si>
  <si>
    <t>هلال محمود</t>
  </si>
  <si>
    <t>هناء سلما</t>
  </si>
  <si>
    <t>هويده عليشه</t>
  </si>
  <si>
    <t>خدوج</t>
  </si>
  <si>
    <t>هيام بكداش</t>
  </si>
  <si>
    <t>ديما</t>
  </si>
  <si>
    <t>يزن عرابي</t>
  </si>
  <si>
    <t>هازار فارس</t>
  </si>
  <si>
    <t>علاء ابو الشملات</t>
  </si>
  <si>
    <t>غنى سفور</t>
  </si>
  <si>
    <t>هديل احمد</t>
  </si>
  <si>
    <t>دعاء شيخ حسن</t>
  </si>
  <si>
    <t>ربا محمد</t>
  </si>
  <si>
    <t>سلمى قدو</t>
  </si>
  <si>
    <t>عبد السلام المحمد الحجي حسين</t>
  </si>
  <si>
    <t>ليزا سلوم</t>
  </si>
  <si>
    <t>الصنمين</t>
  </si>
  <si>
    <t>ميس علي</t>
  </si>
  <si>
    <t>اسمهان شدود</t>
  </si>
  <si>
    <t>الهام الكردي</t>
  </si>
  <si>
    <t>امل الشام اللبابيدي</t>
  </si>
  <si>
    <t>ايلي فرح</t>
  </si>
  <si>
    <t>نور مارينا</t>
  </si>
  <si>
    <t>الاء الداغر</t>
  </si>
  <si>
    <t>احمد الخوام</t>
  </si>
  <si>
    <t>اميمه كلاس</t>
  </si>
  <si>
    <t>ايناس حواج</t>
  </si>
  <si>
    <t>احمد ماهر</t>
  </si>
  <si>
    <t>بتول النونو</t>
  </si>
  <si>
    <t>بتول رمضان</t>
  </si>
  <si>
    <t>سميعه</t>
  </si>
  <si>
    <t>جوليت الصالح</t>
  </si>
  <si>
    <t>سلمه</t>
  </si>
  <si>
    <t>جدرين</t>
  </si>
  <si>
    <t>خالد محمد</t>
  </si>
  <si>
    <t>ترفه</t>
  </si>
  <si>
    <t>خلود زاهده</t>
  </si>
  <si>
    <t>دانه سرايجي</t>
  </si>
  <si>
    <t>12\1\1991</t>
  </si>
  <si>
    <t>كفرسوسة</t>
  </si>
  <si>
    <t>دانيه سكر</t>
  </si>
  <si>
    <t>دلامه التقي</t>
  </si>
  <si>
    <t>محمد سعود</t>
  </si>
  <si>
    <t>راما الكيال</t>
  </si>
  <si>
    <t>رحاب كلاس</t>
  </si>
  <si>
    <t>رشا شكور</t>
  </si>
  <si>
    <t>رهام سحار</t>
  </si>
  <si>
    <t>خطاب</t>
  </si>
  <si>
    <t>رهف ابو خميس</t>
  </si>
  <si>
    <t>رهف الزعيم</t>
  </si>
  <si>
    <t>رياض حي</t>
  </si>
  <si>
    <t>زبيده الكاني</t>
  </si>
  <si>
    <t>سماح السقا</t>
  </si>
  <si>
    <t>سناء رضوان</t>
  </si>
  <si>
    <t>صابر</t>
  </si>
  <si>
    <t>شكرية</t>
  </si>
  <si>
    <t>صبراته</t>
  </si>
  <si>
    <t>شذا العجمي</t>
  </si>
  <si>
    <t>عائشه كنعان</t>
  </si>
  <si>
    <t>عبد الله كوكي</t>
  </si>
  <si>
    <t>محمد باسم</t>
  </si>
  <si>
    <t>منى الحفار</t>
  </si>
  <si>
    <t>عزيز ملحم</t>
  </si>
  <si>
    <t>علا بني المرجه</t>
  </si>
  <si>
    <t>علياء عدوان</t>
  </si>
  <si>
    <t>سته</t>
  </si>
  <si>
    <t>غياث ابو ذقن</t>
  </si>
  <si>
    <t>فرح سيف</t>
  </si>
  <si>
    <t>زعل</t>
  </si>
  <si>
    <t>كريستين النصار</t>
  </si>
  <si>
    <t>دخيل</t>
  </si>
  <si>
    <t>منال العسافين</t>
  </si>
  <si>
    <t>الصورة</t>
  </si>
  <si>
    <t>كريستين عوض</t>
  </si>
  <si>
    <t>لمى مزاحم</t>
  </si>
  <si>
    <t>عين فيجة</t>
  </si>
  <si>
    <t>لين قاسم</t>
  </si>
  <si>
    <t>محمد حسام جبريل</t>
  </si>
  <si>
    <t>يسرا</t>
  </si>
  <si>
    <t>محمد فهد الدهان</t>
  </si>
  <si>
    <t>محمد ماهر كلثوم</t>
  </si>
  <si>
    <t>مديحه المنيني</t>
  </si>
  <si>
    <t>بادره</t>
  </si>
  <si>
    <t>مروه اليوسف</t>
  </si>
  <si>
    <t>مريم الحسن</t>
  </si>
  <si>
    <t>ملك غنام</t>
  </si>
  <si>
    <t>منيره حلواني</t>
  </si>
  <si>
    <t>ميساء الشيخ احمد</t>
  </si>
  <si>
    <t>نسرين حصويه</t>
  </si>
  <si>
    <t>نصر الحسن العبد الله</t>
  </si>
  <si>
    <t>نور الهدى المعلم</t>
  </si>
  <si>
    <t>نورس جاسم</t>
  </si>
  <si>
    <t>هيله المنور</t>
  </si>
  <si>
    <t>هيما سعيد</t>
  </si>
  <si>
    <t>ياسين جديد</t>
  </si>
  <si>
    <t>نايله</t>
  </si>
  <si>
    <t>يحيى الشيخ</t>
  </si>
  <si>
    <t>اروى</t>
  </si>
  <si>
    <t>محمد باسل السمكري</t>
  </si>
  <si>
    <t>ناريمان السعدي</t>
  </si>
  <si>
    <t>ساره محفوظ</t>
  </si>
  <si>
    <t>ليندا</t>
  </si>
  <si>
    <t>غنى جنيات</t>
  </si>
  <si>
    <t>محمد عوني</t>
  </si>
  <si>
    <t>روان سفر</t>
  </si>
  <si>
    <t>عدله</t>
  </si>
  <si>
    <t>عليا محمد</t>
  </si>
  <si>
    <t>عهد العموري</t>
  </si>
  <si>
    <t>محمد بسام الاشرف</t>
  </si>
  <si>
    <t>ميرفت منذر</t>
  </si>
  <si>
    <t>ندى العبيد</t>
  </si>
  <si>
    <t>نهال القاسم</t>
  </si>
  <si>
    <t>محمد عزام</t>
  </si>
  <si>
    <t>نور الغراوي</t>
  </si>
  <si>
    <t>نيرمين سلامهبوبكري</t>
  </si>
  <si>
    <t>بتول شعبان</t>
  </si>
  <si>
    <t>رفعه فياض</t>
  </si>
  <si>
    <t>سلام العلبي</t>
  </si>
  <si>
    <t>ساريه</t>
  </si>
  <si>
    <t>شذى حموده</t>
  </si>
  <si>
    <t>ايمان خضر</t>
  </si>
  <si>
    <t>دعاء ابو رياح</t>
  </si>
  <si>
    <t>سامي طرقجي</t>
  </si>
  <si>
    <t>سلام المهايني</t>
  </si>
  <si>
    <t>شروق نقيب</t>
  </si>
  <si>
    <t>عبير معتوق</t>
  </si>
  <si>
    <t>قمر السقا</t>
  </si>
  <si>
    <t>عبد المجيب</t>
  </si>
  <si>
    <t>قمر رحال</t>
  </si>
  <si>
    <t>لبنى عربش</t>
  </si>
  <si>
    <t>مجد الخطيب</t>
  </si>
  <si>
    <t>امجد</t>
  </si>
  <si>
    <t>محمد السرغاني</t>
  </si>
  <si>
    <t>محمد عامر رحيم</t>
  </si>
  <si>
    <t>مياس كحيلان</t>
  </si>
  <si>
    <t>وجيهه</t>
  </si>
  <si>
    <t>ندى الخياط</t>
  </si>
  <si>
    <t>هبه الكردي</t>
  </si>
  <si>
    <t>ثراء</t>
  </si>
  <si>
    <t>الاء كيفو</t>
  </si>
  <si>
    <t>ايهاب نور الدين</t>
  </si>
  <si>
    <t>جميله ناصر</t>
  </si>
  <si>
    <t>براءه زغلوله</t>
  </si>
  <si>
    <t>بيان ابو هايله</t>
  </si>
  <si>
    <t>حلا بدران</t>
  </si>
  <si>
    <t>رنيم نجيم</t>
  </si>
  <si>
    <t xml:space="preserve">عين الفيجة </t>
  </si>
  <si>
    <t>شام الدقر</t>
  </si>
  <si>
    <t>محمد حسني</t>
  </si>
  <si>
    <t>نصر الدين</t>
  </si>
  <si>
    <t>علي اسعد</t>
  </si>
  <si>
    <t>مرح كبتول</t>
  </si>
  <si>
    <t>هند الربداوي</t>
  </si>
  <si>
    <t>منتصر</t>
  </si>
  <si>
    <t>هاله النحلاوي</t>
  </si>
  <si>
    <t>ابي العلاء</t>
  </si>
  <si>
    <t>نهاد الطيار</t>
  </si>
  <si>
    <t>اسبيد مقدسيان</t>
  </si>
  <si>
    <t>اغوب</t>
  </si>
  <si>
    <t>زيبور</t>
  </si>
  <si>
    <t>عمان</t>
  </si>
  <si>
    <t>الهام حموده</t>
  </si>
  <si>
    <t>ديالا القادري</t>
  </si>
  <si>
    <t>رهام الزلم</t>
  </si>
  <si>
    <t>رهف قلاجو</t>
  </si>
  <si>
    <t>رهف شماع</t>
  </si>
  <si>
    <t>سهيله</t>
  </si>
  <si>
    <t>شهد هنداوي</t>
  </si>
  <si>
    <t>عمار ابو سرحان</t>
  </si>
  <si>
    <t>اليان</t>
  </si>
  <si>
    <t>اعلمي</t>
  </si>
  <si>
    <t>غدير الشويكي</t>
  </si>
  <si>
    <t>كارمن حاماتي</t>
  </si>
  <si>
    <t>لارزاء ديوب</t>
  </si>
  <si>
    <t>مجيدا</t>
  </si>
  <si>
    <t>لينا الرفاعي</t>
  </si>
  <si>
    <t>الينا</t>
  </si>
  <si>
    <t>مريم ابو عيشه</t>
  </si>
  <si>
    <t>نور الهدى الحام</t>
  </si>
  <si>
    <t>دانيه الصباغ</t>
  </si>
  <si>
    <t>دعاء الصباغ</t>
  </si>
  <si>
    <t>صحنايا</t>
  </si>
  <si>
    <t>عبير البوش</t>
  </si>
  <si>
    <t>علا قسام</t>
  </si>
  <si>
    <t>كنده النصار</t>
  </si>
  <si>
    <t>هنه</t>
  </si>
  <si>
    <t>المسميه</t>
  </si>
  <si>
    <t>لميس جوديه</t>
  </si>
  <si>
    <t>فهدي</t>
  </si>
  <si>
    <t>مريم طيب</t>
  </si>
  <si>
    <t>مطيعه شاهين</t>
  </si>
  <si>
    <t>منار قويدر</t>
  </si>
  <si>
    <t>ميسون السيداه</t>
  </si>
  <si>
    <t>نورشين يوسف</t>
  </si>
  <si>
    <t>هبه الصوص</t>
  </si>
  <si>
    <t>هيفاء مارديني</t>
  </si>
  <si>
    <t>غثان</t>
  </si>
  <si>
    <t>يوسف حيدر</t>
  </si>
  <si>
    <t>حسام جاروش</t>
  </si>
  <si>
    <t>منييره</t>
  </si>
  <si>
    <t>دانيه ابو ارشيد</t>
  </si>
  <si>
    <t>دريا</t>
  </si>
  <si>
    <t>علي عباس</t>
  </si>
  <si>
    <t>محمد عمر العلبي</t>
  </si>
  <si>
    <t>هانيه المالكي</t>
  </si>
  <si>
    <t>الاء عبيسي</t>
  </si>
  <si>
    <t>ايه ازرار</t>
  </si>
  <si>
    <t>احمد فواز</t>
  </si>
  <si>
    <t>زبيده سويد</t>
  </si>
  <si>
    <t>رولا راضي خلوف</t>
  </si>
  <si>
    <t>لما</t>
  </si>
  <si>
    <t>محمد سامر ازرار</t>
  </si>
  <si>
    <t>فاطمه درغام</t>
  </si>
  <si>
    <t>لمى المشكاوي</t>
  </si>
  <si>
    <t>جمال الدين</t>
  </si>
  <si>
    <t>بتول الشيخ عبيد</t>
  </si>
  <si>
    <t>داليا الطير</t>
  </si>
  <si>
    <t>هزار</t>
  </si>
  <si>
    <t>دانيا الحاج</t>
  </si>
  <si>
    <t>رهف هيلم</t>
  </si>
  <si>
    <t>محمد سامي</t>
  </si>
  <si>
    <t>كنان</t>
  </si>
  <si>
    <t>صبريه سنيور</t>
  </si>
  <si>
    <t>غدير الاعور</t>
  </si>
  <si>
    <t>صلخد</t>
  </si>
  <si>
    <t>لانا ظاظا</t>
  </si>
  <si>
    <t>مجدولين رجب</t>
  </si>
  <si>
    <t>ولاء مهره</t>
  </si>
  <si>
    <t>جمرايا</t>
  </si>
  <si>
    <t>باران اله رشي</t>
  </si>
  <si>
    <t>زاهر سعسع</t>
  </si>
  <si>
    <t>سلافه</t>
  </si>
  <si>
    <t>هبه العباس</t>
  </si>
  <si>
    <t>دينا كنفش</t>
  </si>
  <si>
    <t>منيه</t>
  </si>
  <si>
    <t>رهف بدير</t>
  </si>
  <si>
    <t>فتون سنوبر</t>
  </si>
  <si>
    <t>لين اسماعيل خليل</t>
  </si>
  <si>
    <t>نور الدين الحمود</t>
  </si>
  <si>
    <t>رامي ابو صالح</t>
  </si>
  <si>
    <t>روعه شنشو</t>
  </si>
  <si>
    <t>مازن بيلاني</t>
  </si>
  <si>
    <t>نادره</t>
  </si>
  <si>
    <t>ايمان غراء</t>
  </si>
  <si>
    <t>ادلب</t>
  </si>
  <si>
    <t>محمد فارس الملحم</t>
  </si>
  <si>
    <t>تيمه الغزي</t>
  </si>
  <si>
    <t>شفاء السقا</t>
  </si>
  <si>
    <t>عبد الاكرم</t>
  </si>
  <si>
    <t>دارايا</t>
  </si>
  <si>
    <t>هديان دغمش</t>
  </si>
  <si>
    <t>وائل البندقجي</t>
  </si>
  <si>
    <t>امير</t>
  </si>
  <si>
    <t>سلمان جنبلاط</t>
  </si>
  <si>
    <t>ماريا الشيخو</t>
  </si>
  <si>
    <t>اربعه كبير</t>
  </si>
  <si>
    <t>ثواب الاسماعيل</t>
  </si>
  <si>
    <t>صفاء الخطيب</t>
  </si>
  <si>
    <t>يارا الخطيب</t>
  </si>
  <si>
    <t>زهيره</t>
  </si>
  <si>
    <t>نور الخياط</t>
  </si>
  <si>
    <t>حافظ</t>
  </si>
  <si>
    <t>رولا الشطه</t>
  </si>
  <si>
    <t>ايفون عصفور</t>
  </si>
  <si>
    <t>نورة</t>
  </si>
  <si>
    <t>علا طراف</t>
  </si>
  <si>
    <t>تميم</t>
  </si>
  <si>
    <t>ساره مصا</t>
  </si>
  <si>
    <t>روعه غيبور</t>
  </si>
  <si>
    <t>شيحه</t>
  </si>
  <si>
    <t>عقارب</t>
  </si>
  <si>
    <t>فدوه الفحام</t>
  </si>
  <si>
    <t>علي رشه</t>
  </si>
  <si>
    <t>الصفاء</t>
  </si>
  <si>
    <t>سوسن معلا</t>
  </si>
  <si>
    <t>حيان ونوس</t>
  </si>
  <si>
    <t>لجين عربي</t>
  </si>
  <si>
    <t>لطيف</t>
  </si>
  <si>
    <t>منى عربي</t>
  </si>
  <si>
    <t>اريج المرادني</t>
  </si>
  <si>
    <t>محمد أمير</t>
  </si>
  <si>
    <t>كارولين</t>
  </si>
  <si>
    <t>اسامه مكارم</t>
  </si>
  <si>
    <t>فندي</t>
  </si>
  <si>
    <t>اسراء مروه</t>
  </si>
  <si>
    <t>الاء شرف الدين</t>
  </si>
  <si>
    <t>الين ابو السل</t>
  </si>
  <si>
    <t>انعام غالول</t>
  </si>
  <si>
    <t>راس المعرة</t>
  </si>
  <si>
    <t>ايناس الاحمر</t>
  </si>
  <si>
    <t>اديل خضور</t>
  </si>
  <si>
    <t>الاء بكداش</t>
  </si>
  <si>
    <t>الاء سوار</t>
  </si>
  <si>
    <t>الاء عجاج</t>
  </si>
  <si>
    <t>الاء مراد</t>
  </si>
  <si>
    <t>اسامه مصطفى محمود</t>
  </si>
  <si>
    <t>امجد الوادي</t>
  </si>
  <si>
    <t>قطيفة</t>
  </si>
  <si>
    <t>بيان عبسي</t>
  </si>
  <si>
    <t>هدى شرف</t>
  </si>
  <si>
    <t>تغريد عمران</t>
  </si>
  <si>
    <t>تيماء عرنوس</t>
  </si>
  <si>
    <t>جلال الاحمد</t>
  </si>
  <si>
    <t>جهاد يونس</t>
  </si>
  <si>
    <t>جيهان الذيبان</t>
  </si>
  <si>
    <t>عثمانية</t>
  </si>
  <si>
    <t>خضر بدران</t>
  </si>
  <si>
    <t>دانا عرموش</t>
  </si>
  <si>
    <t>محمد مهران</t>
  </si>
  <si>
    <t>ديالا الغبره</t>
  </si>
  <si>
    <t>ديالا الماضي</t>
  </si>
  <si>
    <t>رامية قطشه</t>
  </si>
  <si>
    <t>رانيا البردان</t>
  </si>
  <si>
    <t>محمد رفيق</t>
  </si>
  <si>
    <t>رزان الحجيرى</t>
  </si>
  <si>
    <t>محمد راتب</t>
  </si>
  <si>
    <t>رنيم الصيرفي</t>
  </si>
  <si>
    <t>رهام زهر الدين</t>
  </si>
  <si>
    <t>رولان ابراهيم</t>
  </si>
  <si>
    <t>بعيته</t>
  </si>
  <si>
    <t>مفيده علي</t>
  </si>
  <si>
    <t>هامه</t>
  </si>
  <si>
    <t>ريم الرفاعي</t>
  </si>
  <si>
    <t>ريم بوابيجي</t>
  </si>
  <si>
    <t>زينب ابو زيد</t>
  </si>
  <si>
    <t>سامي عمران</t>
  </si>
  <si>
    <t>هيفاء الحسين</t>
  </si>
  <si>
    <t>سدره الحلبي</t>
  </si>
  <si>
    <t>سعاد جمعه</t>
  </si>
  <si>
    <t>سحر قاسم</t>
  </si>
  <si>
    <t>سليمه غالول</t>
  </si>
  <si>
    <t>سليمه عقيل</t>
  </si>
  <si>
    <t>سوزان مدغمش</t>
  </si>
  <si>
    <t>شذا الخطيب</t>
  </si>
  <si>
    <t>اسامه الخطيب</t>
  </si>
  <si>
    <t>شروق رباح</t>
  </si>
  <si>
    <t>كفينه</t>
  </si>
  <si>
    <t>شمس الامل نجيبه</t>
  </si>
  <si>
    <t>كويت</t>
  </si>
  <si>
    <t>شيماء الاشقر الحموي</t>
  </si>
  <si>
    <t>نظمي</t>
  </si>
  <si>
    <t>صفاء كناكريه</t>
  </si>
  <si>
    <t>طارق العر</t>
  </si>
  <si>
    <t>هادية</t>
  </si>
  <si>
    <t>عبق احمد</t>
  </si>
  <si>
    <t>عين الشمس</t>
  </si>
  <si>
    <t>عزيزه عبد الله</t>
  </si>
  <si>
    <t>علا الحمزاوي</t>
  </si>
  <si>
    <t>علاء الملقي</t>
  </si>
  <si>
    <t>عمر محمود</t>
  </si>
  <si>
    <t>غنوه حماده</t>
  </si>
  <si>
    <t>ميادة</t>
  </si>
  <si>
    <t>HGGH`RDM</t>
  </si>
  <si>
    <t>غنى راشد</t>
  </si>
  <si>
    <t>فاطمه العبد الله</t>
  </si>
  <si>
    <t>داريا</t>
  </si>
  <si>
    <t>لبنى بكار</t>
  </si>
  <si>
    <t>لمى حربا</t>
  </si>
  <si>
    <t>لمى غزال</t>
  </si>
  <si>
    <t>زهيده</t>
  </si>
  <si>
    <t>لميه رسلان</t>
  </si>
  <si>
    <t>لينا شعبان</t>
  </si>
  <si>
    <t>مجد شعبان</t>
  </si>
  <si>
    <t>محمد مجد الدين الخطيب</t>
  </si>
  <si>
    <t>طريف</t>
  </si>
  <si>
    <t>هدى السبيعي</t>
  </si>
  <si>
    <t>محمد يوسف اللبني</t>
  </si>
  <si>
    <t>ثمر</t>
  </si>
  <si>
    <t>مرام البكور</t>
  </si>
  <si>
    <t>مروه الاقرع</t>
  </si>
  <si>
    <t>عرطوز</t>
  </si>
  <si>
    <t>مروه شيخو</t>
  </si>
  <si>
    <t>مروى قاسم</t>
  </si>
  <si>
    <t>وطفه</t>
  </si>
  <si>
    <t>معاذ ابراهيم</t>
  </si>
  <si>
    <t>منار الصمادي</t>
  </si>
  <si>
    <t>حسكه</t>
  </si>
  <si>
    <t>منى غزال</t>
  </si>
  <si>
    <t>ناصريه</t>
  </si>
  <si>
    <t>ميرنا حنا</t>
  </si>
  <si>
    <t>نادين تقي الدين</t>
  </si>
  <si>
    <t>تماضر</t>
  </si>
  <si>
    <t>نجوى خليفه</t>
  </si>
  <si>
    <t>نضال ابو السل</t>
  </si>
  <si>
    <t>00-Jan-00</t>
  </si>
  <si>
    <t>نها حامد</t>
  </si>
  <si>
    <t>نور البيك</t>
  </si>
  <si>
    <t>نور الحلبي الحموي الملقب</t>
  </si>
  <si>
    <t>محمدهشام</t>
  </si>
  <si>
    <t>نور الحموي</t>
  </si>
  <si>
    <t>نور السيد</t>
  </si>
  <si>
    <t>طيبه</t>
  </si>
  <si>
    <t>نور شاميه</t>
  </si>
  <si>
    <t>نور علم الدين</t>
  </si>
  <si>
    <t>نور كعدان</t>
  </si>
  <si>
    <t>نور الهدى الزعبي</t>
  </si>
  <si>
    <t>نورهان العمري</t>
  </si>
  <si>
    <t>رانية</t>
  </si>
  <si>
    <t>هبه الله العرجاوي</t>
  </si>
  <si>
    <t>هدى الساطي</t>
  </si>
  <si>
    <t>وائل الشلبي</t>
  </si>
  <si>
    <t>ولاء الدرويش</t>
  </si>
  <si>
    <t>ولاء الناصر</t>
  </si>
  <si>
    <t>ولاء مدردس</t>
  </si>
  <si>
    <t>تاج</t>
  </si>
  <si>
    <t>ياسين كنعان</t>
  </si>
  <si>
    <t>يمان عبيد</t>
  </si>
  <si>
    <t>محمد حسام</t>
  </si>
  <si>
    <t>عزه</t>
  </si>
  <si>
    <t>شام الحمصي</t>
  </si>
  <si>
    <t>مرح دبانه</t>
  </si>
  <si>
    <t>روان سلمون</t>
  </si>
  <si>
    <t>راس فلسقو</t>
  </si>
  <si>
    <t>علي حجيره</t>
  </si>
  <si>
    <t>انتخاب</t>
  </si>
  <si>
    <t>عبير عوده</t>
  </si>
  <si>
    <t>قطيفه</t>
  </si>
  <si>
    <t>راما خضور</t>
  </si>
  <si>
    <t>بعمره</t>
  </si>
  <si>
    <t>عديلة المحمود</t>
  </si>
  <si>
    <t>فاطمه السمير</t>
  </si>
  <si>
    <t>احمد بدر الدين تواتي</t>
  </si>
  <si>
    <t>عمار معلا</t>
  </si>
  <si>
    <t>ايمان البكر</t>
  </si>
  <si>
    <t>ياسمين جمعه</t>
  </si>
  <si>
    <t>ريما محمد</t>
  </si>
  <si>
    <t>وفاء القضماني</t>
  </si>
  <si>
    <t>فاطمه ابو حشيش</t>
  </si>
  <si>
    <t>ريم البرازي</t>
  </si>
  <si>
    <t>دانا جانو</t>
  </si>
  <si>
    <t>ايدال الشما</t>
  </si>
  <si>
    <t>هيفاء شدود</t>
  </si>
  <si>
    <t>07\01\1999</t>
  </si>
  <si>
    <t>رقيه قبسي</t>
  </si>
  <si>
    <t>ميثه</t>
  </si>
  <si>
    <t>باسمه الحبابه</t>
  </si>
  <si>
    <t>معره</t>
  </si>
  <si>
    <t>بدور بركات</t>
  </si>
  <si>
    <t>ساره العقاد</t>
  </si>
  <si>
    <t>نهى خضير</t>
  </si>
  <si>
    <t>حنان مصطفى</t>
  </si>
  <si>
    <t>هناء نفيسه</t>
  </si>
  <si>
    <t>راما جعاره</t>
  </si>
  <si>
    <t>لمى المنصوري</t>
  </si>
  <si>
    <t>مياده مصطفى</t>
  </si>
  <si>
    <t>امل اسامي</t>
  </si>
  <si>
    <t>خجو</t>
  </si>
  <si>
    <t>مروه ضاري</t>
  </si>
  <si>
    <t>القزاز</t>
  </si>
  <si>
    <t>اسرار نصر</t>
  </si>
  <si>
    <t>فاطمه قاسم</t>
  </si>
  <si>
    <t>يسرى طه</t>
  </si>
  <si>
    <t>29/4/1991</t>
  </si>
  <si>
    <t>يرموك</t>
  </si>
  <si>
    <t>دعاء غنام الحموي</t>
  </si>
  <si>
    <t>قابون</t>
  </si>
  <si>
    <t>دعاء الخرفان</t>
  </si>
  <si>
    <t>اسراء خالد</t>
  </si>
  <si>
    <t>دروشا</t>
  </si>
  <si>
    <t>لمى خضور</t>
  </si>
  <si>
    <t>نهال المنلا</t>
  </si>
  <si>
    <t>عبيده الجراح</t>
  </si>
  <si>
    <t>يحيى الجراح</t>
  </si>
  <si>
    <t>ايمان بخو</t>
  </si>
  <si>
    <t>عبد الرحمن عبيد</t>
  </si>
  <si>
    <t>اسامه حسين امين</t>
  </si>
  <si>
    <t>قمر ذو الغنى</t>
  </si>
  <si>
    <t>اسماء بكر</t>
  </si>
  <si>
    <t>هبه الفتال</t>
  </si>
  <si>
    <t>فاديه كتابه</t>
  </si>
  <si>
    <t>شيرين البعلي</t>
  </si>
  <si>
    <t>دعاء السعدي</t>
  </si>
  <si>
    <t xml:space="preserve">  دمشق</t>
  </si>
  <si>
    <t>فلسطينية</t>
  </si>
  <si>
    <t>زهر حنتولي</t>
  </si>
  <si>
    <t>ربى مهايني</t>
  </si>
  <si>
    <t>نذير السكاف</t>
  </si>
  <si>
    <t>كفرسوسه</t>
  </si>
  <si>
    <t>جيسي توما</t>
  </si>
  <si>
    <t>اصاله صطوف</t>
  </si>
  <si>
    <t>رشا ابو فرح</t>
  </si>
  <si>
    <t>سلامه</t>
  </si>
  <si>
    <t>موسى الدعاس</t>
  </si>
  <si>
    <t>مريم خطاب</t>
  </si>
  <si>
    <t>محمد مهدي</t>
  </si>
  <si>
    <t>عقاب</t>
  </si>
  <si>
    <t>هبه طرودي</t>
  </si>
  <si>
    <t>داليا صومو</t>
  </si>
  <si>
    <t>ارام</t>
  </si>
  <si>
    <t>هديل الدكاك</t>
  </si>
  <si>
    <t>لين اسعد</t>
  </si>
  <si>
    <t>دينه سلامه</t>
  </si>
  <si>
    <t>شكران</t>
  </si>
  <si>
    <t>ميس زيدان</t>
  </si>
  <si>
    <t>سهى نادر</t>
  </si>
  <si>
    <t>مضرالعظيم عكام</t>
  </si>
  <si>
    <t>بشرى توتنجي</t>
  </si>
  <si>
    <t>هند قاضي امين</t>
  </si>
  <si>
    <t>الاء الصفدي</t>
  </si>
  <si>
    <t>هلا مللي</t>
  </si>
  <si>
    <t>فرزات</t>
  </si>
  <si>
    <t>البتول كركه</t>
  </si>
  <si>
    <t>خواطر</t>
  </si>
  <si>
    <t>اسمهان نجم</t>
  </si>
  <si>
    <t xml:space="preserve">النبك </t>
  </si>
  <si>
    <t>ديما شرحه</t>
  </si>
  <si>
    <t>علا جقميرة</t>
  </si>
  <si>
    <t>غفران حجازي</t>
  </si>
  <si>
    <t>ماسه سعد</t>
  </si>
  <si>
    <t>غاده شوربه</t>
  </si>
  <si>
    <t>خانم</t>
  </si>
  <si>
    <t>باسمه حسن ابو قوره</t>
  </si>
  <si>
    <t>نور ابو شاهين</t>
  </si>
  <si>
    <t>محمد نعيم</t>
  </si>
  <si>
    <t>راما الجاجه</t>
  </si>
  <si>
    <t>سدره القدسي</t>
  </si>
  <si>
    <t>نور الحمصي</t>
  </si>
  <si>
    <t>مشفى درعا</t>
  </si>
  <si>
    <t>هنادي العقاد</t>
  </si>
  <si>
    <t>محمد رجائي</t>
  </si>
  <si>
    <t>رهف سوسو</t>
  </si>
  <si>
    <t>نجاه صالح</t>
  </si>
  <si>
    <t>غزل عرابي</t>
  </si>
  <si>
    <t>26/22025</t>
  </si>
  <si>
    <t>هبه المبخر</t>
  </si>
  <si>
    <t>رغد العبار</t>
  </si>
  <si>
    <t>علاء الدين</t>
  </si>
  <si>
    <t>هناء غوطاني</t>
  </si>
  <si>
    <t>لما الاكرمي</t>
  </si>
  <si>
    <t>منال كردي</t>
  </si>
  <si>
    <t>عبير البواب</t>
  </si>
  <si>
    <t>سلمى يبرودي</t>
  </si>
  <si>
    <t>فايزه الحبش</t>
  </si>
  <si>
    <t>نور شاكر</t>
  </si>
  <si>
    <t>ديانا الصموعه</t>
  </si>
  <si>
    <t>غصن</t>
  </si>
  <si>
    <t>بارمايا</t>
  </si>
  <si>
    <t>حسام درويش</t>
  </si>
  <si>
    <t>دانيا حزام</t>
  </si>
  <si>
    <t>نور بشير</t>
  </si>
  <si>
    <t>مرام البيات</t>
  </si>
  <si>
    <t>رويدة</t>
  </si>
  <si>
    <t>رهف طفور</t>
  </si>
  <si>
    <t>سبا ابو دحلوش</t>
  </si>
  <si>
    <t>اسراء غازيه</t>
  </si>
  <si>
    <t>فضيه</t>
  </si>
  <si>
    <t>زاهيده كندي</t>
  </si>
  <si>
    <t>فريال تركو</t>
  </si>
  <si>
    <t>نور كيكي</t>
  </si>
  <si>
    <t>دعاء الرفاعي</t>
  </si>
  <si>
    <t>مروه مسلم</t>
  </si>
  <si>
    <t>هبه بلوط</t>
  </si>
  <si>
    <t>جميله مرجي</t>
  </si>
  <si>
    <t>يزن اسبر</t>
  </si>
  <si>
    <t>منى المهايني</t>
  </si>
  <si>
    <t>مياس</t>
  </si>
  <si>
    <t>شانتال العسافين</t>
  </si>
  <si>
    <t>سمر خليل</t>
  </si>
  <si>
    <t>اسراء خليفه</t>
  </si>
  <si>
    <t>عبد الرحمن دقسي</t>
  </si>
  <si>
    <t>يارا جريدي</t>
  </si>
  <si>
    <t>غاليه</t>
  </si>
  <si>
    <t>نارت الاسماعيل</t>
  </si>
  <si>
    <t>رقه</t>
  </si>
  <si>
    <t>حيان الشبل</t>
  </si>
  <si>
    <t>ايه حسن</t>
  </si>
  <si>
    <t>هبة محمد</t>
  </si>
  <si>
    <t>وفاء رسلان</t>
  </si>
  <si>
    <t>رانيه البداح</t>
  </si>
  <si>
    <t>مرح درويش</t>
  </si>
  <si>
    <t>امام</t>
  </si>
  <si>
    <t>نادين بسيسيني</t>
  </si>
  <si>
    <t>قاموع</t>
  </si>
  <si>
    <t>يسرى العبد</t>
  </si>
  <si>
    <t>تهاني عباس</t>
  </si>
  <si>
    <t>مرعي</t>
  </si>
  <si>
    <t>مرح غيبور</t>
  </si>
  <si>
    <t xml:space="preserve">ساميه </t>
  </si>
  <si>
    <t>مرح شاهين</t>
  </si>
  <si>
    <t>هبه شانرو</t>
  </si>
  <si>
    <t>احمد نامي</t>
  </si>
  <si>
    <t>منى زين العابدين</t>
  </si>
  <si>
    <t>نسيمه</t>
  </si>
  <si>
    <t>لوريس</t>
  </si>
  <si>
    <t>براءه يونس</t>
  </si>
  <si>
    <t>ريم فتوح</t>
  </si>
  <si>
    <t>لمى الشريفي</t>
  </si>
  <si>
    <t>علي حبيب</t>
  </si>
  <si>
    <t>حنان العبد</t>
  </si>
  <si>
    <t>نوال زعرور</t>
  </si>
  <si>
    <t>نور الهدى صفر</t>
  </si>
  <si>
    <t>متلده</t>
  </si>
  <si>
    <t>اماني عبد الحليم</t>
  </si>
  <si>
    <t>ديما علي</t>
  </si>
  <si>
    <t>نور الحافظ</t>
  </si>
  <si>
    <t>لينا محمد</t>
  </si>
  <si>
    <t>سماح سرور</t>
  </si>
  <si>
    <t>اصلاح</t>
  </si>
  <si>
    <t>ندى عرمان</t>
  </si>
  <si>
    <t>اميره النشواتي</t>
  </si>
  <si>
    <t>لبنى حسين</t>
  </si>
  <si>
    <t>مصعب</t>
  </si>
  <si>
    <t>نعمه كيشي</t>
  </si>
  <si>
    <t>تغريد المعلم</t>
  </si>
  <si>
    <t>عفراء سالم</t>
  </si>
  <si>
    <t>محمد كفاح</t>
  </si>
  <si>
    <t>مي مهنا</t>
  </si>
  <si>
    <t>حليم</t>
  </si>
  <si>
    <t>ميريل موسى</t>
  </si>
  <si>
    <t>برونيا</t>
  </si>
  <si>
    <t>ريم عياش</t>
  </si>
  <si>
    <t>رنى</t>
  </si>
  <si>
    <t>فاطمه السيروان</t>
  </si>
  <si>
    <t>كاتيا نصر</t>
  </si>
  <si>
    <t>اسيا قريشي</t>
  </si>
  <si>
    <t>ياسمين علي ديب</t>
  </si>
  <si>
    <t>محسن طعمه</t>
  </si>
  <si>
    <t>بشرى محمد</t>
  </si>
  <si>
    <t>مفيده طيان</t>
  </si>
  <si>
    <t>احمد ايمن</t>
  </si>
  <si>
    <t>صابرين جمال</t>
  </si>
  <si>
    <t>اكرام</t>
  </si>
  <si>
    <t>لينا الطويل</t>
  </si>
  <si>
    <t>جبعدين</t>
  </si>
  <si>
    <t>نوراي تشرتشي</t>
  </si>
  <si>
    <t>هكان</t>
  </si>
  <si>
    <t xml:space="preserve"> التركية</t>
  </si>
  <si>
    <t>رؤى طعمه</t>
  </si>
  <si>
    <t>مها شرف الدين</t>
  </si>
  <si>
    <t>كرم الله</t>
  </si>
  <si>
    <t>محمد ناصر كيلاني</t>
  </si>
  <si>
    <t>احمد اكرم</t>
  </si>
  <si>
    <t>انوار ابراهيم</t>
  </si>
  <si>
    <t>محمد خير الله</t>
  </si>
  <si>
    <t>يمامه</t>
  </si>
  <si>
    <t>ابتسام عايد</t>
  </si>
  <si>
    <t>وهيبه حموش</t>
  </si>
  <si>
    <t>ساره عيسى</t>
  </si>
  <si>
    <t>احمد رامي</t>
  </si>
  <si>
    <t>سلمى الكيلاني</t>
  </si>
  <si>
    <t>رنا اللهياني</t>
  </si>
  <si>
    <t>طليلين</t>
  </si>
  <si>
    <t>مهند الحايك</t>
  </si>
  <si>
    <t>عبير عنان</t>
  </si>
  <si>
    <t>امال زيون</t>
  </si>
  <si>
    <t>بطرس</t>
  </si>
  <si>
    <t>مميز الخولي</t>
  </si>
  <si>
    <t>وفاء سرحان</t>
  </si>
  <si>
    <t xml:space="preserve">السويداء </t>
  </si>
  <si>
    <t>روى الحلبي</t>
  </si>
  <si>
    <t>رهام ابو زينه</t>
  </si>
  <si>
    <t>كاتيا الفرح</t>
  </si>
  <si>
    <t>هلا حسين</t>
  </si>
  <si>
    <t>نوال ابو زند</t>
  </si>
  <si>
    <t>سهام حسن</t>
  </si>
  <si>
    <t>رندا عباسي</t>
  </si>
  <si>
    <t>بيان الشماع</t>
  </si>
  <si>
    <t>محمد موفق</t>
  </si>
  <si>
    <t>منى سيوفي</t>
  </si>
  <si>
    <t>دبي</t>
  </si>
  <si>
    <t>عبير مطر</t>
  </si>
  <si>
    <t>هنادى السمور</t>
  </si>
  <si>
    <t>قصيبة</t>
  </si>
  <si>
    <t>صفاء العلام</t>
  </si>
  <si>
    <t>فادي الخوري</t>
  </si>
  <si>
    <t>نور كبه</t>
  </si>
  <si>
    <t>مروه البدوي</t>
  </si>
  <si>
    <t>سناء شحاده</t>
  </si>
  <si>
    <t>اسراء الشيخ</t>
  </si>
  <si>
    <t>نرمين سلامه</t>
  </si>
  <si>
    <t>جبلة</t>
  </si>
  <si>
    <t>عزه طربوش</t>
  </si>
  <si>
    <t>عدي الذياب</t>
  </si>
  <si>
    <t>هيفاء ابراهيم</t>
  </si>
  <si>
    <t>اميره ديوب</t>
  </si>
  <si>
    <t>البارد</t>
  </si>
  <si>
    <t>محمد عمرو</t>
  </si>
  <si>
    <t>محمد شهيد رحيباني</t>
  </si>
  <si>
    <t>نسرين صالحه</t>
  </si>
  <si>
    <t>علي شدود</t>
  </si>
  <si>
    <t>اريج الضمان</t>
  </si>
  <si>
    <t>اماني بحصاص</t>
  </si>
  <si>
    <t>بنغازي</t>
  </si>
  <si>
    <t>عمر قده</t>
  </si>
  <si>
    <t>نور الدوشه</t>
  </si>
  <si>
    <t>اسيد العباس</t>
  </si>
  <si>
    <t>ملهم</t>
  </si>
  <si>
    <t>زينه الخالدي</t>
  </si>
  <si>
    <t>مادلين الصفدي</t>
  </si>
  <si>
    <t>القريا</t>
  </si>
  <si>
    <t>منال الرز</t>
  </si>
  <si>
    <t>ابراهيم طيبا</t>
  </si>
  <si>
    <t>اصاله حمره</t>
  </si>
  <si>
    <t>كحله</t>
  </si>
  <si>
    <t>اصاله علم الدين</t>
  </si>
  <si>
    <t>فاطمه الدالاتي</t>
  </si>
  <si>
    <t xml:space="preserve">دير مقرن </t>
  </si>
  <si>
    <t>اغادير الفريج</t>
  </si>
  <si>
    <t>شمسكين</t>
  </si>
  <si>
    <t>الاء رحال</t>
  </si>
  <si>
    <t>صبحي</t>
  </si>
  <si>
    <t>عمشه السماعيل</t>
  </si>
  <si>
    <t>اليسار نعال</t>
  </si>
  <si>
    <t>ممتاز</t>
  </si>
  <si>
    <t>ايه عبيد</t>
  </si>
  <si>
    <t>اشرف القصير</t>
  </si>
  <si>
    <t>الاء المحاميد</t>
  </si>
  <si>
    <t>هيام العودات</t>
  </si>
  <si>
    <t>اماني بكرو</t>
  </si>
  <si>
    <t>انغام علوش</t>
  </si>
  <si>
    <t>هنيده</t>
  </si>
  <si>
    <t>31/8/1998</t>
  </si>
  <si>
    <t>انوار بدوي</t>
  </si>
  <si>
    <t>الاء اليونس</t>
  </si>
  <si>
    <t>محجه</t>
  </si>
  <si>
    <t>الاء القزق</t>
  </si>
  <si>
    <t>الاء بوابه</t>
  </si>
  <si>
    <t>الاء عربش</t>
  </si>
  <si>
    <t>ايه الخضراء</t>
  </si>
  <si>
    <t>ايه العبود</t>
  </si>
  <si>
    <t>عسال الورد</t>
  </si>
  <si>
    <t>ايه خطار</t>
  </si>
  <si>
    <t>ايه طالب</t>
  </si>
  <si>
    <t>باسمه خريبه</t>
  </si>
  <si>
    <t>عبد الخالق</t>
  </si>
  <si>
    <t>بتول اليوسف</t>
  </si>
  <si>
    <t>صديقه</t>
  </si>
  <si>
    <t>خربة عارف</t>
  </si>
  <si>
    <t>بدريه الاحمد</t>
  </si>
  <si>
    <t xml:space="preserve">مخيم اليرموك </t>
  </si>
  <si>
    <t>براءه العيد</t>
  </si>
  <si>
    <t>براءه هارون</t>
  </si>
  <si>
    <t>بيان خلوف</t>
  </si>
  <si>
    <t>بيان خولاني</t>
  </si>
  <si>
    <t>بيان غزاله</t>
  </si>
  <si>
    <t>جوان</t>
  </si>
  <si>
    <t>تماره انبوشه</t>
  </si>
  <si>
    <t>مياده المصري</t>
  </si>
  <si>
    <t>جلاء الحلبي</t>
  </si>
  <si>
    <t>حمد</t>
  </si>
  <si>
    <t>الهويا</t>
  </si>
  <si>
    <t>حمده الصايغ</t>
  </si>
  <si>
    <t>ضمير</t>
  </si>
  <si>
    <t>حنان سوسق</t>
  </si>
  <si>
    <t>ختام طعمه</t>
  </si>
  <si>
    <t>خديجه الحمصي</t>
  </si>
  <si>
    <t>عين ترما</t>
  </si>
  <si>
    <t>دانه الحمامي</t>
  </si>
  <si>
    <t>نائل</t>
  </si>
  <si>
    <t>دعاء الحنيني</t>
  </si>
  <si>
    <t>دعاء المصري</t>
  </si>
  <si>
    <t>عربيه عزام</t>
  </si>
  <si>
    <t>دعاء رجب</t>
  </si>
  <si>
    <t>دعاء قبي قولي</t>
  </si>
  <si>
    <t>ديانا زخم</t>
  </si>
  <si>
    <t>لودي</t>
  </si>
  <si>
    <t>ديما النحاس</t>
  </si>
  <si>
    <t>راما الدالاتي</t>
  </si>
  <si>
    <t>محمد الفالح</t>
  </si>
  <si>
    <t>مريم الدالاتي</t>
  </si>
  <si>
    <t>الزبداني</t>
  </si>
  <si>
    <t>راما عيطه</t>
  </si>
  <si>
    <t>رائده الصباغ</t>
  </si>
  <si>
    <t>ربا المصري</t>
  </si>
  <si>
    <t>رشا الشاغوري</t>
  </si>
  <si>
    <t>رشا خضور</t>
  </si>
  <si>
    <t>رقيه عابده</t>
  </si>
  <si>
    <t>سطوف</t>
  </si>
  <si>
    <t>نبك</t>
  </si>
  <si>
    <t>رهف الدريدي</t>
  </si>
  <si>
    <t>امريه</t>
  </si>
  <si>
    <t>رهف العكاري</t>
  </si>
  <si>
    <t>منيها</t>
  </si>
  <si>
    <t>رهف دقاق</t>
  </si>
  <si>
    <t>روان عرنوس</t>
  </si>
  <si>
    <t>روز احمد</t>
  </si>
  <si>
    <t>حرف متور</t>
  </si>
  <si>
    <t>ريزان محمود</t>
  </si>
  <si>
    <t>زينب منصور</t>
  </si>
  <si>
    <t>زوده</t>
  </si>
  <si>
    <t>سارا دعمش</t>
  </si>
  <si>
    <t>ساره نايفه</t>
  </si>
  <si>
    <t>ساره الراشد</t>
  </si>
  <si>
    <t>ساره عبد الله</t>
  </si>
  <si>
    <t>صيدا</t>
  </si>
  <si>
    <t>سبال الخضر</t>
  </si>
  <si>
    <t>جرابلس</t>
  </si>
  <si>
    <t>سعاد الزعوقي</t>
  </si>
  <si>
    <t>زمرين</t>
  </si>
  <si>
    <t>سلام علايا</t>
  </si>
  <si>
    <t>سلوى دياب</t>
  </si>
  <si>
    <t>سميه اللافي</t>
  </si>
  <si>
    <t>جبا</t>
  </si>
  <si>
    <t>سناء الحاج علي</t>
  </si>
  <si>
    <t>صوران</t>
  </si>
  <si>
    <t>سوزان محمود</t>
  </si>
  <si>
    <t>انشراح</t>
  </si>
  <si>
    <t>سومر عباس</t>
  </si>
  <si>
    <t>شادي الحمدالمفرج</t>
  </si>
  <si>
    <t>خنساء</t>
  </si>
  <si>
    <t>شذى ابو لبده</t>
  </si>
  <si>
    <t>احمد فايز</t>
  </si>
  <si>
    <t>شغف ابو لبده</t>
  </si>
  <si>
    <t>صابرين الجلم</t>
  </si>
  <si>
    <t>13/4/1993</t>
  </si>
  <si>
    <t>صابرين مصطفى</t>
  </si>
  <si>
    <t>خان دنون</t>
  </si>
  <si>
    <t>صبا سويد</t>
  </si>
  <si>
    <t>محمد عبد المنعم</t>
  </si>
  <si>
    <t>صفاء عرفه</t>
  </si>
  <si>
    <t>غادا</t>
  </si>
  <si>
    <t>عبير عليوي</t>
  </si>
  <si>
    <t>اشتياق</t>
  </si>
  <si>
    <t>عبير هبود</t>
  </si>
  <si>
    <t>علا كبريت</t>
  </si>
  <si>
    <t>علي الشيخ عمر</t>
  </si>
  <si>
    <t>علي نجار</t>
  </si>
  <si>
    <t>علياء قورقماز</t>
  </si>
  <si>
    <t>عمر قادريه</t>
  </si>
  <si>
    <t>غدير بصل</t>
  </si>
  <si>
    <t>عيوش</t>
  </si>
  <si>
    <t>غدير ذيب</t>
  </si>
  <si>
    <t>ساجده</t>
  </si>
  <si>
    <t>غزل ابو عمار</t>
  </si>
  <si>
    <t>ارجوان</t>
  </si>
  <si>
    <t>غزل الصالحاني</t>
  </si>
  <si>
    <t>غيداء حرزون</t>
  </si>
  <si>
    <t>غيداء عرنوس</t>
  </si>
  <si>
    <t>فاطمه التيناوي</t>
  </si>
  <si>
    <t>هند التيناوي</t>
  </si>
  <si>
    <t>لانا نجيب</t>
  </si>
  <si>
    <t>لجين مقداد</t>
  </si>
  <si>
    <t>لمى جحا</t>
  </si>
  <si>
    <t>لميس قلعجي</t>
  </si>
  <si>
    <t>لورا علي</t>
  </si>
  <si>
    <t>المرحه</t>
  </si>
  <si>
    <t>ليالي المنا</t>
  </si>
  <si>
    <t>لين الحداد</t>
  </si>
  <si>
    <t>اليانا</t>
  </si>
  <si>
    <t>لين الحكيم</t>
  </si>
  <si>
    <t>لين الماوردي</t>
  </si>
  <si>
    <t>سعسع</t>
  </si>
  <si>
    <t>مايا البكور</t>
  </si>
  <si>
    <t>مايا مرشد</t>
  </si>
  <si>
    <t>محمد سامر بركات</t>
  </si>
  <si>
    <t>محمد سليم خشيفاتي</t>
  </si>
  <si>
    <t>محمد شادي عوده</t>
  </si>
  <si>
    <t>مرفت فرهود</t>
  </si>
  <si>
    <t>جيرود</t>
  </si>
  <si>
    <t>مروه العزيزي</t>
  </si>
  <si>
    <t>مروه شبيكه</t>
  </si>
  <si>
    <t>مريم العقله</t>
  </si>
  <si>
    <t>غصم</t>
  </si>
  <si>
    <t>مريم حسن</t>
  </si>
  <si>
    <t>نمير</t>
  </si>
  <si>
    <t>هويدا</t>
  </si>
  <si>
    <t>الجيد</t>
  </si>
  <si>
    <t>مفيده صفدي</t>
  </si>
  <si>
    <t>مقداد دياب</t>
  </si>
  <si>
    <t>سوسن دياب</t>
  </si>
  <si>
    <t>ملك الحاج مصطفى</t>
  </si>
  <si>
    <t>باسمه معراوي</t>
  </si>
  <si>
    <t>منال سريول</t>
  </si>
  <si>
    <t>ميس صفر</t>
  </si>
  <si>
    <t>قحطان</t>
  </si>
  <si>
    <t>نائله القداح</t>
  </si>
  <si>
    <t>الحراك</t>
  </si>
  <si>
    <t>نبيها سعد</t>
  </si>
  <si>
    <t>نسرين الشاطر</t>
  </si>
  <si>
    <t>نسرين علي</t>
  </si>
  <si>
    <t>طيبات</t>
  </si>
  <si>
    <t>نور اشقير</t>
  </si>
  <si>
    <t>داعل</t>
  </si>
  <si>
    <t>نور قصيده</t>
  </si>
  <si>
    <t>نورا خداج</t>
  </si>
  <si>
    <t>هبه خوله</t>
  </si>
  <si>
    <t>هبه يوسف</t>
  </si>
  <si>
    <t>هدى الخريش</t>
  </si>
  <si>
    <t>منى البوش</t>
  </si>
  <si>
    <t>هدى المقداد</t>
  </si>
  <si>
    <t>بصر الشام</t>
  </si>
  <si>
    <t>هديل صباغ</t>
  </si>
  <si>
    <t>اليكسي</t>
  </si>
  <si>
    <t>هديل علي</t>
  </si>
  <si>
    <t>هنا الرفاعي</t>
  </si>
  <si>
    <t>هناء عليان</t>
  </si>
  <si>
    <t>تواني</t>
  </si>
  <si>
    <t>هنادي دله</t>
  </si>
  <si>
    <t>هيفاء الرفاعي</t>
  </si>
  <si>
    <t>بدوي</t>
  </si>
  <si>
    <t>وداد الضحاك</t>
  </si>
  <si>
    <t>تيماء</t>
  </si>
  <si>
    <t>وسام الحالوش</t>
  </si>
  <si>
    <t>قاره</t>
  </si>
  <si>
    <t>وعد الحسين</t>
  </si>
  <si>
    <t>ولاء الاسمر</t>
  </si>
  <si>
    <t>وليد عطيه</t>
  </si>
  <si>
    <t>0غير سوري</t>
  </si>
  <si>
    <t>يارا جعفر</t>
  </si>
  <si>
    <t>يارا يوسف</t>
  </si>
  <si>
    <t>يزن سرحان</t>
  </si>
  <si>
    <t>50/2/2025</t>
  </si>
  <si>
    <t>يسرى قاسم</t>
  </si>
  <si>
    <t>يمامه المقداد</t>
  </si>
  <si>
    <t>منازل</t>
  </si>
  <si>
    <t>محمد احمد</t>
  </si>
  <si>
    <t>مهيل</t>
  </si>
  <si>
    <t>نهاء</t>
  </si>
  <si>
    <t>امال الجباوي</t>
  </si>
  <si>
    <t>عبير الطحان</t>
  </si>
  <si>
    <t>زينب سلامه</t>
  </si>
  <si>
    <t>احمد الصالح</t>
  </si>
  <si>
    <t>هجين</t>
  </si>
  <si>
    <t>عزالدين</t>
  </si>
  <si>
    <t>احمد علي</t>
  </si>
  <si>
    <t>احمد محمد</t>
  </si>
  <si>
    <t xml:space="preserve">خان ارنبة </t>
  </si>
  <si>
    <t>ادريس ابو حمزه</t>
  </si>
  <si>
    <t>بديعة</t>
  </si>
  <si>
    <t>اريج مراد</t>
  </si>
  <si>
    <t>اسامه المحمد</t>
  </si>
  <si>
    <t>الكسوة</t>
  </si>
  <si>
    <t>اسماء السباعي</t>
  </si>
  <si>
    <t>ريف دمشق-ببيلا</t>
  </si>
  <si>
    <t>اسماء المصطفى</t>
  </si>
  <si>
    <t>جمعة</t>
  </si>
  <si>
    <t xml:space="preserve">القورية </t>
  </si>
  <si>
    <t>اسماء سيف الدين</t>
  </si>
  <si>
    <t>السحل</t>
  </si>
  <si>
    <t>الاء ابو قبع</t>
  </si>
  <si>
    <t>الاء النفوري</t>
  </si>
  <si>
    <t>وسام</t>
  </si>
  <si>
    <t>الاء شعبان</t>
  </si>
  <si>
    <t>الاء نصر</t>
  </si>
  <si>
    <t>العنود جاموس</t>
  </si>
  <si>
    <t>اليس سويد</t>
  </si>
  <si>
    <t>روده</t>
  </si>
  <si>
    <t>ذكير</t>
  </si>
  <si>
    <t>اماني أبوقيس</t>
  </si>
  <si>
    <t>بسيمة</t>
  </si>
  <si>
    <t>ريف دمشق - جبل الشيخ-الريمه</t>
  </si>
  <si>
    <t>اماني صابر</t>
  </si>
  <si>
    <t>ايمان كشكة</t>
  </si>
  <si>
    <t>امل الحمصي</t>
  </si>
  <si>
    <t>امل العبود</t>
  </si>
  <si>
    <t xml:space="preserve">عران </t>
  </si>
  <si>
    <t>امون بلبل</t>
  </si>
  <si>
    <t>اناس السقال</t>
  </si>
  <si>
    <t>اناغيم زين الدين</t>
  </si>
  <si>
    <t>ايات خلف</t>
  </si>
  <si>
    <t>الحجر الاسود</t>
  </si>
  <si>
    <t>آلاء ابو شاله</t>
  </si>
  <si>
    <t>آلاء خفاجه</t>
  </si>
  <si>
    <t>آلاء مقصود</t>
  </si>
  <si>
    <t>خالدية الشقه</t>
  </si>
  <si>
    <t>ريف دمشق- جراجير</t>
  </si>
  <si>
    <t>آلان حسن</t>
  </si>
  <si>
    <t>روميش</t>
  </si>
  <si>
    <t>آيات الحوراني</t>
  </si>
  <si>
    <t>آيات الراعي</t>
  </si>
  <si>
    <t>ربيحة</t>
  </si>
  <si>
    <t>مليحه</t>
  </si>
  <si>
    <t>آيات خضره</t>
  </si>
  <si>
    <t>حسيبه</t>
  </si>
  <si>
    <t>آيه الداهوك</t>
  </si>
  <si>
    <t>لايقة</t>
  </si>
  <si>
    <t>سرغايا</t>
  </si>
  <si>
    <t>آيه قلفه</t>
  </si>
  <si>
    <t>أحمد خنيفس</t>
  </si>
  <si>
    <t>أرينا السماره</t>
  </si>
  <si>
    <t>مفتخر</t>
  </si>
  <si>
    <t>أسامه العلي</t>
  </si>
  <si>
    <t>الشجر</t>
  </si>
  <si>
    <t>أيسل الحموي</t>
  </si>
  <si>
    <t>رباح خيرزان</t>
  </si>
  <si>
    <t>بانه الحمصي</t>
  </si>
  <si>
    <t>بتول الزين</t>
  </si>
  <si>
    <t>بشرى القاوي</t>
  </si>
  <si>
    <t>محمداحسان</t>
  </si>
  <si>
    <t>بيان ابو ذراع</t>
  </si>
  <si>
    <t>بيان الطبجي</t>
  </si>
  <si>
    <t>بيان النابلسي</t>
  </si>
  <si>
    <t>بيان سكروجه</t>
  </si>
  <si>
    <t>تولين الكلاس</t>
  </si>
  <si>
    <t>غاده هدهد مغربي</t>
  </si>
  <si>
    <t>جلاء مراد</t>
  </si>
  <si>
    <t>وجدي</t>
  </si>
  <si>
    <t>جمال اسعد</t>
  </si>
  <si>
    <t>جمانه عبدو</t>
  </si>
  <si>
    <t>نبراس</t>
  </si>
  <si>
    <t>شادق</t>
  </si>
  <si>
    <t>جناده صالح</t>
  </si>
  <si>
    <t>جوانا مفرج</t>
  </si>
  <si>
    <t>لوسين</t>
  </si>
  <si>
    <t>ابو ظبي</t>
  </si>
  <si>
    <t>جويل طحان</t>
  </si>
  <si>
    <t>ماريل</t>
  </si>
  <si>
    <t>حبيبه الأيوبي</t>
  </si>
  <si>
    <t xml:space="preserve">المدينة المنورة </t>
  </si>
  <si>
    <t>حسن الحسن</t>
  </si>
  <si>
    <t>جهاديه الحمود</t>
  </si>
  <si>
    <t>قنا شمالي</t>
  </si>
  <si>
    <t>حمزة الصيدلي</t>
  </si>
  <si>
    <t>سهى سلامه</t>
  </si>
  <si>
    <t>حنين ابو جيش</t>
  </si>
  <si>
    <t>ناهده الجاموس</t>
  </si>
  <si>
    <t>حنين بدران</t>
  </si>
  <si>
    <t>حيدر الحسن</t>
  </si>
  <si>
    <t>خانه حسين</t>
  </si>
  <si>
    <t>وضحة</t>
  </si>
  <si>
    <t>المالكية</t>
  </si>
  <si>
    <t>خزامى وسوف</t>
  </si>
  <si>
    <t>جلميدون</t>
  </si>
  <si>
    <t>خلود عزقول</t>
  </si>
  <si>
    <t>لطفية</t>
  </si>
  <si>
    <t>دانه ابوشعر</t>
  </si>
  <si>
    <t>الدوحة</t>
  </si>
  <si>
    <t>دانيا البديوي</t>
  </si>
  <si>
    <t>دانية الطسه</t>
  </si>
  <si>
    <t>خيارة</t>
  </si>
  <si>
    <t>دعاء صادق</t>
  </si>
  <si>
    <t>أحمدراتب</t>
  </si>
  <si>
    <t>ديالا البياري</t>
  </si>
  <si>
    <t>ديانا النداف</t>
  </si>
  <si>
    <t>ديمه الحسين</t>
  </si>
  <si>
    <t>غادية</t>
  </si>
  <si>
    <t xml:space="preserve">قامعة المضيق </t>
  </si>
  <si>
    <t>ديمه شحاده</t>
  </si>
  <si>
    <t>رؤى العر</t>
  </si>
  <si>
    <t>راما حبيب</t>
  </si>
  <si>
    <t>رامه الأفندي</t>
  </si>
  <si>
    <t>رانيا مسئلة</t>
  </si>
  <si>
    <t>ربا قنوص</t>
  </si>
  <si>
    <t>العماد</t>
  </si>
  <si>
    <t>رزان فرحات</t>
  </si>
  <si>
    <t>رزان قابل</t>
  </si>
  <si>
    <t>محمد كامل</t>
  </si>
  <si>
    <t>رغد الشاغوري</t>
  </si>
  <si>
    <t>رغده خنجر</t>
  </si>
  <si>
    <t>رفيده العباس</t>
  </si>
  <si>
    <t>عبد المؤمن</t>
  </si>
  <si>
    <t>رنده قورقماز</t>
  </si>
  <si>
    <t>امون السيسي</t>
  </si>
  <si>
    <t>رنيم اللحام</t>
  </si>
  <si>
    <t>رنيم دركزلي</t>
  </si>
  <si>
    <t>رهام حسام الدين</t>
  </si>
  <si>
    <t>رهام درويش</t>
  </si>
  <si>
    <t>ردينة</t>
  </si>
  <si>
    <t>رهف القطاش</t>
  </si>
  <si>
    <t>رهف زغيب</t>
  </si>
  <si>
    <t>عرنه</t>
  </si>
  <si>
    <t>رهف عبيد</t>
  </si>
  <si>
    <t>روان دركزنلي</t>
  </si>
  <si>
    <t>روان فهد</t>
  </si>
  <si>
    <t>ذمار</t>
  </si>
  <si>
    <t>رولا حمدعزام</t>
  </si>
  <si>
    <t>رولا شريفة</t>
  </si>
  <si>
    <t>رويده المسلم</t>
  </si>
  <si>
    <t>ريتا سليمان</t>
  </si>
  <si>
    <t>ريم طراب</t>
  </si>
  <si>
    <t>عائشة مامو</t>
  </si>
  <si>
    <t>ريم عبيسي</t>
  </si>
  <si>
    <t>زينب الزعيم</t>
  </si>
  <si>
    <t>محمد زكريا الزعيم</t>
  </si>
  <si>
    <t>سميرة أوغلي</t>
  </si>
  <si>
    <t>سام غندور</t>
  </si>
  <si>
    <t>سحر الحطاب</t>
  </si>
  <si>
    <t>سدره مرعي</t>
  </si>
  <si>
    <t>سلمى الحموي</t>
  </si>
  <si>
    <t>سلمى حيدر</t>
  </si>
  <si>
    <t>مخزوم</t>
  </si>
  <si>
    <t>سمر بدور</t>
  </si>
  <si>
    <t>سمر جزائرلي</t>
  </si>
  <si>
    <t>سناء الحجوج</t>
  </si>
  <si>
    <t>سلامة</t>
  </si>
  <si>
    <t>محاسن محمد</t>
  </si>
  <si>
    <t>سومر عجيب</t>
  </si>
  <si>
    <t>شذا العقله</t>
  </si>
  <si>
    <t>صبا القنطار</t>
  </si>
  <si>
    <t>16/12/1993</t>
  </si>
  <si>
    <t>صبا حمامي</t>
  </si>
  <si>
    <t>صفاء يحيى</t>
  </si>
  <si>
    <t>بثينة</t>
  </si>
  <si>
    <t>طارق عزام</t>
  </si>
  <si>
    <t>عبد الله حتاحت</t>
  </si>
  <si>
    <t>محمد غزوان</t>
  </si>
  <si>
    <t>الميدان</t>
  </si>
  <si>
    <t>عبير العقباني</t>
  </si>
  <si>
    <t>عزت حمامه</t>
  </si>
  <si>
    <t>عزيزه ابو عون</t>
  </si>
  <si>
    <t>عفراء مرشد</t>
  </si>
  <si>
    <t>علا ابوشقير</t>
  </si>
  <si>
    <t>فخريه العقله</t>
  </si>
  <si>
    <t>علاء الدين الخطايبي</t>
  </si>
  <si>
    <t>علي القطريب</t>
  </si>
  <si>
    <t>غادة العلبي</t>
  </si>
  <si>
    <t>غصون العايد</t>
  </si>
  <si>
    <t>فاطمه منصور</t>
  </si>
  <si>
    <t>هدا</t>
  </si>
  <si>
    <t>فداء علي</t>
  </si>
  <si>
    <t>اوميمة</t>
  </si>
  <si>
    <t>فراس قطان</t>
  </si>
  <si>
    <t>كفاء الحاج قنبر</t>
  </si>
  <si>
    <t>البصيره</t>
  </si>
  <si>
    <t>كنانه ياسين الصباغ</t>
  </si>
  <si>
    <t>لؤي مسعود</t>
  </si>
  <si>
    <t>لجين الخليل</t>
  </si>
  <si>
    <t>الشيخ علي</t>
  </si>
  <si>
    <t>لمياء فياض</t>
  </si>
  <si>
    <t>ماريا جعمور</t>
  </si>
  <si>
    <t>محمد حسام الدين مرعي</t>
  </si>
  <si>
    <t>محمد ضياء الدين</t>
  </si>
  <si>
    <t>محمد موزي</t>
  </si>
  <si>
    <t>خديجه موزي</t>
  </si>
  <si>
    <t>مرام حمصي</t>
  </si>
  <si>
    <t>مرح سليمان</t>
  </si>
  <si>
    <t>فاطمة يوسف</t>
  </si>
  <si>
    <t>مرح وسوف</t>
  </si>
  <si>
    <t>غادة علوش</t>
  </si>
  <si>
    <t>السعن</t>
  </si>
  <si>
    <t>مريم الحلواني</t>
  </si>
  <si>
    <t>مريم شحادة</t>
  </si>
  <si>
    <t>عبدالسلام</t>
  </si>
  <si>
    <t>منى الأشقر</t>
  </si>
  <si>
    <t>Saed Aldeen</t>
  </si>
  <si>
    <t>Aisha</t>
  </si>
  <si>
    <t>Jayroud</t>
  </si>
  <si>
    <t>منيره قباوه</t>
  </si>
  <si>
    <t>مهند المحمد</t>
  </si>
  <si>
    <t>مدينه البعث</t>
  </si>
  <si>
    <t>مي صباغ</t>
  </si>
  <si>
    <t>حموده</t>
  </si>
  <si>
    <t>حسكة</t>
  </si>
  <si>
    <t>ميساء الخطيب</t>
  </si>
  <si>
    <t>بشرى بلله</t>
  </si>
  <si>
    <t>نادين الجنيدي</t>
  </si>
  <si>
    <t>نبيهه</t>
  </si>
  <si>
    <t>نادين خير</t>
  </si>
  <si>
    <t>نجوى ناصر</t>
  </si>
  <si>
    <t>نجوى هدبه</t>
  </si>
  <si>
    <t>نور الصلاحي</t>
  </si>
  <si>
    <t>محمد مصطفى</t>
  </si>
  <si>
    <t>نور النابلسي</t>
  </si>
  <si>
    <t>عزيزة</t>
  </si>
  <si>
    <t>نور سلام</t>
  </si>
  <si>
    <t>نور كويفاتي</t>
  </si>
  <si>
    <t>هنادي السيروان</t>
  </si>
  <si>
    <t>هبة الله مكحل</t>
  </si>
  <si>
    <t>هبه الحلاق</t>
  </si>
  <si>
    <t>هبه خزاعي</t>
  </si>
  <si>
    <t>هدى عبسي</t>
  </si>
  <si>
    <t>هديل ابوترابي</t>
  </si>
  <si>
    <t>هلا طربوش</t>
  </si>
  <si>
    <t>وئام أيوب</t>
  </si>
  <si>
    <t>وفاء قابل</t>
  </si>
  <si>
    <t>ياسمين الأشقر</t>
  </si>
  <si>
    <t>منيف</t>
  </si>
  <si>
    <t>ياسمين الشويش</t>
  </si>
  <si>
    <t>الشويش</t>
  </si>
  <si>
    <t>ياسمين الفريح</t>
  </si>
  <si>
    <t>مساكن غسوله</t>
  </si>
  <si>
    <t>لجين الحفار</t>
  </si>
  <si>
    <t>هاله خشامه</t>
  </si>
  <si>
    <t>الاحساء</t>
  </si>
  <si>
    <t>جنان سليمان</t>
  </si>
  <si>
    <t>رئيفة</t>
  </si>
  <si>
    <t>سيبال حقي</t>
  </si>
  <si>
    <t>عمشة</t>
  </si>
  <si>
    <t>موسى سلمان</t>
  </si>
  <si>
    <t>رهام المصري</t>
  </si>
  <si>
    <t>الخرج</t>
  </si>
  <si>
    <t>طالب رمضان</t>
  </si>
  <si>
    <t>مها بدور</t>
  </si>
  <si>
    <t>نظير</t>
  </si>
  <si>
    <t>نعامة</t>
  </si>
  <si>
    <t>ميساء بدور</t>
  </si>
  <si>
    <t>ورده العنيزي</t>
  </si>
  <si>
    <t>راشد</t>
  </si>
  <si>
    <t>الداره</t>
  </si>
  <si>
    <t>احمد الحاج نعيمه</t>
  </si>
  <si>
    <t>احمد سطاس</t>
  </si>
  <si>
    <t>اخلاص كزالة</t>
  </si>
  <si>
    <t>عزيزة موازيني</t>
  </si>
  <si>
    <t>كفير يبوس</t>
  </si>
  <si>
    <t>اسماء الحمدان</t>
  </si>
  <si>
    <t>اسيمه الهندي</t>
  </si>
  <si>
    <t>اقبال سراي الدين</t>
  </si>
  <si>
    <t>جزاع</t>
  </si>
  <si>
    <t>أسرار</t>
  </si>
  <si>
    <t xml:space="preserve">صحتايا </t>
  </si>
  <si>
    <t>اكتمال مظلوم</t>
  </si>
  <si>
    <t>الروضة</t>
  </si>
  <si>
    <t>اكرام جرودي</t>
  </si>
  <si>
    <t>الاء النجم</t>
  </si>
  <si>
    <t>مخيم</t>
  </si>
  <si>
    <t>الاء ديوب</t>
  </si>
  <si>
    <t>امل شبيب</t>
  </si>
  <si>
    <t>محمد مأمون</t>
  </si>
  <si>
    <t>انيسه العاسمي</t>
  </si>
  <si>
    <t>اية اغا</t>
  </si>
  <si>
    <t>ايه فارس</t>
  </si>
  <si>
    <t>بدور الحكيم</t>
  </si>
  <si>
    <t>جلاء</t>
  </si>
  <si>
    <t>براءه عره العينية</t>
  </si>
  <si>
    <t>امية</t>
  </si>
  <si>
    <t>تاله الراس</t>
  </si>
  <si>
    <t>جيداء</t>
  </si>
  <si>
    <t>الديماس</t>
  </si>
  <si>
    <t>تسنيم دخان</t>
  </si>
  <si>
    <t>تغريد حروب</t>
  </si>
  <si>
    <t>ازرع المحطه</t>
  </si>
  <si>
    <t xml:space="preserve">التل </t>
  </si>
  <si>
    <t>جمانه شاكر</t>
  </si>
  <si>
    <t>جنان صلان</t>
  </si>
  <si>
    <t>حسن ابراهيم</t>
  </si>
  <si>
    <t>شين</t>
  </si>
  <si>
    <t>حنان ضاهر</t>
  </si>
  <si>
    <t>حنين الحريري</t>
  </si>
  <si>
    <t>خنساء مصطفى</t>
  </si>
  <si>
    <t>جديدة عرطوز</t>
  </si>
  <si>
    <t>دانيه الدباس</t>
  </si>
  <si>
    <t>ديانا أبو علي</t>
  </si>
  <si>
    <t>حصنان</t>
  </si>
  <si>
    <t>ديانا بلحوس</t>
  </si>
  <si>
    <t>محرده9</t>
  </si>
  <si>
    <t>ديما حاج حسن</t>
  </si>
  <si>
    <t>دينا النجار</t>
  </si>
  <si>
    <t>رحاب غانم</t>
  </si>
  <si>
    <t xml:space="preserve">
نايف</t>
  </si>
  <si>
    <t>رزان قطاش</t>
  </si>
  <si>
    <t>رقيه الفلاح</t>
  </si>
  <si>
    <t>رنا يوسف</t>
  </si>
  <si>
    <t>آدمه</t>
  </si>
  <si>
    <t>رهف الغجري</t>
  </si>
  <si>
    <t>راضي</t>
  </si>
  <si>
    <t>عزاميه</t>
  </si>
  <si>
    <t>روان الشرع</t>
  </si>
  <si>
    <t>ريم السمان</t>
  </si>
  <si>
    <t>ريم شحاده</t>
  </si>
  <si>
    <t>رحيبه</t>
  </si>
  <si>
    <t>ريمة كاسوحة</t>
  </si>
  <si>
    <t>القصير</t>
  </si>
  <si>
    <t>زينب الطرشان</t>
  </si>
  <si>
    <t>ساجده اسعد</t>
  </si>
  <si>
    <t>خديجه اسعد</t>
  </si>
  <si>
    <t>ساره شلبك</t>
  </si>
  <si>
    <t>الطيبة</t>
  </si>
  <si>
    <t>ساره قصار</t>
  </si>
  <si>
    <t>سامر الخضري</t>
  </si>
  <si>
    <t>سحر العاصي</t>
  </si>
  <si>
    <t>حسنة</t>
  </si>
  <si>
    <t>البوكمال</t>
  </si>
  <si>
    <t>سعاد الصافي</t>
  </si>
  <si>
    <t>سمر عرب</t>
  </si>
  <si>
    <t>رشدية</t>
  </si>
  <si>
    <t>سونيا فاضل</t>
  </si>
  <si>
    <t>شهيره الحموره</t>
  </si>
  <si>
    <t>جباب</t>
  </si>
  <si>
    <t>صفاء السعيد</t>
  </si>
  <si>
    <t>صفاء جاروش</t>
  </si>
  <si>
    <t>عايده الدخيل النمير</t>
  </si>
  <si>
    <t>عبد الفتاح شيخ عمر</t>
  </si>
  <si>
    <t>بسامس</t>
  </si>
  <si>
    <t>عبد الله مبري</t>
  </si>
  <si>
    <t>محمد نزيه</t>
  </si>
  <si>
    <t>عبيدة</t>
  </si>
  <si>
    <t>عبير المصري</t>
  </si>
  <si>
    <t>عبير هاشم</t>
  </si>
  <si>
    <t>عزه يوسف</t>
  </si>
  <si>
    <t>عناب</t>
  </si>
  <si>
    <t>علا ابراهيم</t>
  </si>
  <si>
    <t>علا البني</t>
  </si>
  <si>
    <t>علا الخطيب</t>
  </si>
  <si>
    <t>علا جاموس</t>
  </si>
  <si>
    <t>28/4/1994</t>
  </si>
  <si>
    <t>علي شديد</t>
  </si>
  <si>
    <t>علي مسعود</t>
  </si>
  <si>
    <t>علياء الزعبي</t>
  </si>
  <si>
    <t>المليحة الشرقية</t>
  </si>
  <si>
    <t>عهد العلي</t>
  </si>
  <si>
    <t>عيد محمد</t>
  </si>
  <si>
    <t>صحبة</t>
  </si>
  <si>
    <t>سويسة</t>
  </si>
  <si>
    <t>بهيره</t>
  </si>
  <si>
    <t>فاطمة الزهراء العبيد</t>
  </si>
  <si>
    <t>العشارنة</t>
  </si>
  <si>
    <t>فاطمة المصري</t>
  </si>
  <si>
    <t>فاطمه ذياب</t>
  </si>
  <si>
    <t>فتون ابو زيد</t>
  </si>
  <si>
    <t>فوزية علوش</t>
  </si>
  <si>
    <t>عبد الحسيب</t>
  </si>
  <si>
    <t>الرحيبة</t>
  </si>
  <si>
    <t>قمر سيف الدين</t>
  </si>
  <si>
    <t>لبانه الباسط</t>
  </si>
  <si>
    <t>لبنى الحجيري</t>
  </si>
  <si>
    <t>لما ياسين</t>
  </si>
  <si>
    <t>زكاء</t>
  </si>
  <si>
    <t>لينه العبار</t>
  </si>
  <si>
    <t>ماريا الشولي</t>
  </si>
  <si>
    <t>مجد الدمشقي</t>
  </si>
  <si>
    <t>مجد الشمالي</t>
  </si>
  <si>
    <t>مرام سميد</t>
  </si>
  <si>
    <t>مرام شحرور</t>
  </si>
  <si>
    <t>كسوة</t>
  </si>
  <si>
    <t>مي صافتلي</t>
  </si>
  <si>
    <t>عندليب</t>
  </si>
  <si>
    <t>درغامو</t>
  </si>
  <si>
    <t>ميساء العبد الله</t>
  </si>
  <si>
    <t>الشجرة</t>
  </si>
  <si>
    <t>ندى نايفه</t>
  </si>
  <si>
    <t>نرمين عنبر</t>
  </si>
  <si>
    <t>نعيمة شبلي</t>
  </si>
  <si>
    <t>نور حماده</t>
  </si>
  <si>
    <t>نور عمران</t>
  </si>
  <si>
    <t>مه</t>
  </si>
  <si>
    <t>نورا ريحاوي</t>
  </si>
  <si>
    <t>مؤمن</t>
  </si>
  <si>
    <t>نوره اللحام</t>
  </si>
  <si>
    <t>هانيه خماش</t>
  </si>
  <si>
    <t>هبة محمود</t>
  </si>
  <si>
    <t>هبه الشيخ قويدر</t>
  </si>
  <si>
    <t>هبه قضماني</t>
  </si>
  <si>
    <t>هدى شعبان</t>
  </si>
  <si>
    <t>هديل حائك</t>
  </si>
  <si>
    <t>هديل عياش</t>
  </si>
  <si>
    <t>هلا عطاونه</t>
  </si>
  <si>
    <t>تاجوراء</t>
  </si>
  <si>
    <t>هيا الخطيب</t>
  </si>
  <si>
    <t>وديعه حلاق</t>
  </si>
  <si>
    <t>وعد الحريري</t>
  </si>
  <si>
    <t>وعد بدور</t>
  </si>
  <si>
    <t>وعد ثمينه</t>
  </si>
  <si>
    <t>منيب</t>
  </si>
  <si>
    <t>عابده</t>
  </si>
  <si>
    <t>ياسمين الخريشى</t>
  </si>
  <si>
    <t>يمان العبيد</t>
  </si>
  <si>
    <t>سهام طيبة</t>
  </si>
  <si>
    <t>فاتن علوش</t>
  </si>
  <si>
    <t>اسمه ركاب</t>
  </si>
  <si>
    <t>أروى عفان</t>
  </si>
  <si>
    <t>بيان عباس</t>
  </si>
  <si>
    <t>محمد سليمان</t>
  </si>
  <si>
    <t>حيدر علي</t>
  </si>
  <si>
    <t>رولا المتني</t>
  </si>
  <si>
    <t>عرمان</t>
  </si>
  <si>
    <t>صفاء ابراهيم</t>
  </si>
  <si>
    <t>علياء خزام</t>
  </si>
  <si>
    <t>فطمة</t>
  </si>
  <si>
    <t>عمار يوسف</t>
  </si>
  <si>
    <t>اشواق</t>
  </si>
  <si>
    <t>عيسى عبدو</t>
  </si>
  <si>
    <t>فاطمة العليان</t>
  </si>
  <si>
    <t>جروان</t>
  </si>
  <si>
    <t>بصر الحرير</t>
  </si>
  <si>
    <t>لبانه محمد</t>
  </si>
  <si>
    <t>يمنا</t>
  </si>
  <si>
    <t>صافيتا- الزويتيني</t>
  </si>
  <si>
    <t>ميسون الطرشان</t>
  </si>
  <si>
    <t>وفاء المرستاني</t>
  </si>
  <si>
    <t>ابراهيم ابراهيم</t>
  </si>
  <si>
    <t>احمد الغضبان</t>
  </si>
  <si>
    <t>حسينه</t>
  </si>
  <si>
    <t>اخلاص سجاع</t>
  </si>
  <si>
    <t>13\3\1981</t>
  </si>
  <si>
    <t>السجن</t>
  </si>
  <si>
    <t>اسراء ميا</t>
  </si>
  <si>
    <t>امان البدوىالنجار</t>
  </si>
  <si>
    <t>امل الجمعه</t>
  </si>
  <si>
    <t>امل عمراني كرندي</t>
  </si>
  <si>
    <t>ايمان الخليفه</t>
  </si>
  <si>
    <t>عين النورية</t>
  </si>
  <si>
    <t>إهداء كلاس</t>
  </si>
  <si>
    <t>نسرين حيفاوي</t>
  </si>
  <si>
    <t>9\4\1996</t>
  </si>
  <si>
    <t>أحمد حسون</t>
  </si>
  <si>
    <t>آلاء حكيم</t>
  </si>
  <si>
    <t>دير شميل</t>
  </si>
  <si>
    <t>آلاء عثمان</t>
  </si>
  <si>
    <t>حنان عثمان</t>
  </si>
  <si>
    <t>آيه ارشيد</t>
  </si>
  <si>
    <t>باسل الأحمر</t>
  </si>
  <si>
    <t>بيان العوف</t>
  </si>
  <si>
    <t>بيان ياسين الصباغ</t>
  </si>
  <si>
    <t>تمام حديفه</t>
  </si>
  <si>
    <t>تيسير الاسعد</t>
  </si>
  <si>
    <t>دير ماكر</t>
  </si>
  <si>
    <t>جنان عبدالحميد</t>
  </si>
  <si>
    <t>يوسف عبد الحميد</t>
  </si>
  <si>
    <t>وزيرة قاسم</t>
  </si>
  <si>
    <t>جواهر الشيخ</t>
  </si>
  <si>
    <t>شعلة</t>
  </si>
  <si>
    <t>حسن عيسى</t>
  </si>
  <si>
    <t>عين منيب</t>
  </si>
  <si>
    <t>حسناء بكر</t>
  </si>
  <si>
    <t>حنان أحمد</t>
  </si>
  <si>
    <t>لوديا</t>
  </si>
  <si>
    <t>حنان حنتوش</t>
  </si>
  <si>
    <t>أميمة</t>
  </si>
  <si>
    <t>خوله احمد</t>
  </si>
  <si>
    <t>خوله الحسين</t>
  </si>
  <si>
    <t>موحسن</t>
  </si>
  <si>
    <t>دالين طنطه</t>
  </si>
  <si>
    <t>ربا سالم</t>
  </si>
  <si>
    <t>ربا علي</t>
  </si>
  <si>
    <t>رشا الحجة</t>
  </si>
  <si>
    <t>رشا قطيش</t>
  </si>
  <si>
    <t>رفاه عم علي</t>
  </si>
  <si>
    <t>خيرالدين</t>
  </si>
  <si>
    <t>رنيم الصلوع</t>
  </si>
  <si>
    <t>رنيم الطيب</t>
  </si>
  <si>
    <t>رنيم جابر</t>
  </si>
  <si>
    <t>رهف ابوراس</t>
  </si>
  <si>
    <t>مشفى السويداء</t>
  </si>
  <si>
    <t>رهف أيوبي</t>
  </si>
  <si>
    <t>عبدالقادر</t>
  </si>
  <si>
    <t>شام</t>
  </si>
  <si>
    <t>رهف زين</t>
  </si>
  <si>
    <t>ريم السيدأحمد</t>
  </si>
  <si>
    <t>زكيه الخطيب</t>
  </si>
  <si>
    <t>امامه</t>
  </si>
  <si>
    <t>سحر الحلبي</t>
  </si>
  <si>
    <t>سمر سليم</t>
  </si>
  <si>
    <t>سمير أسعد</t>
  </si>
  <si>
    <t>سوزان سليمان</t>
  </si>
  <si>
    <t>شمس عبد اللطيف</t>
  </si>
  <si>
    <t>شيرين اللحام</t>
  </si>
  <si>
    <t>صباح بشاره</t>
  </si>
  <si>
    <t>صفا زياده</t>
  </si>
  <si>
    <t>صفاء الشيخه</t>
  </si>
  <si>
    <t>عدنان الديري</t>
  </si>
  <si>
    <t>محمد شكري</t>
  </si>
  <si>
    <t>علا الحسين</t>
  </si>
  <si>
    <t>صبورة</t>
  </si>
  <si>
    <t>علا القباني</t>
  </si>
  <si>
    <t>علا كحله</t>
  </si>
  <si>
    <t>علياء شمس</t>
  </si>
  <si>
    <t>عهد الحسين</t>
  </si>
  <si>
    <t>غاليه الاسطواني</t>
  </si>
  <si>
    <t>بشر</t>
  </si>
  <si>
    <t>اميه</t>
  </si>
  <si>
    <t>فرح عبد الحي</t>
  </si>
  <si>
    <t>فريده مطامير</t>
  </si>
  <si>
    <t>فيروز عيسى</t>
  </si>
  <si>
    <t>جناة</t>
  </si>
  <si>
    <t>قمر زين الدين</t>
  </si>
  <si>
    <t>بنيه</t>
  </si>
  <si>
    <t>كندا قاسم</t>
  </si>
  <si>
    <t>ليالي الشوفي</t>
  </si>
  <si>
    <t>لينا البرتاوي</t>
  </si>
  <si>
    <t>لينه كوكى</t>
  </si>
  <si>
    <t>محمد تامر سليمان</t>
  </si>
  <si>
    <t>دير قانون</t>
  </si>
  <si>
    <t>محمداغيد اسديه</t>
  </si>
  <si>
    <t>محمدرضا العلي</t>
  </si>
  <si>
    <t>نوف</t>
  </si>
  <si>
    <t>محمد مهيار سلهب</t>
  </si>
  <si>
    <t>محمود عباس</t>
  </si>
  <si>
    <t>مروة رحيم</t>
  </si>
  <si>
    <t>مريم عبود</t>
  </si>
  <si>
    <t>منار شحاده</t>
  </si>
  <si>
    <t>منى عبدالله</t>
  </si>
  <si>
    <t>شعيع</t>
  </si>
  <si>
    <t>السوسه</t>
  </si>
  <si>
    <t>مهند بريبداني</t>
  </si>
  <si>
    <t>ميساء السوادي</t>
  </si>
  <si>
    <t>ضرار</t>
  </si>
  <si>
    <t>ميساء ديوب</t>
  </si>
  <si>
    <t>مرج معيربان</t>
  </si>
  <si>
    <t>ميسون الصالح الشوفي</t>
  </si>
  <si>
    <t>صما</t>
  </si>
  <si>
    <t>نجود الغجري</t>
  </si>
  <si>
    <t>نجيبه شاويش</t>
  </si>
  <si>
    <t>ندى العقباني</t>
  </si>
  <si>
    <t>نهاد دعمش</t>
  </si>
  <si>
    <t>نور الدين الأفندي</t>
  </si>
  <si>
    <t>نورا الحسكي</t>
  </si>
  <si>
    <t>تلكلخ</t>
  </si>
  <si>
    <t>هبه الأحمد</t>
  </si>
  <si>
    <t>عبدالعزيز</t>
  </si>
  <si>
    <t>هدى الرز</t>
  </si>
  <si>
    <t>هلا السيداحمد</t>
  </si>
  <si>
    <t>هلا نادر</t>
  </si>
  <si>
    <t>هيفاء كحل</t>
  </si>
  <si>
    <t>وفاء منصور</t>
  </si>
  <si>
    <t>الدليبة</t>
  </si>
  <si>
    <t>ولاء الزيات</t>
  </si>
  <si>
    <t>نزير</t>
  </si>
  <si>
    <t>يقين الشميط</t>
  </si>
  <si>
    <t>يمنى الرجوله</t>
  </si>
  <si>
    <t>يوسف الحديدي</t>
  </si>
  <si>
    <t>ميشلين نعمه</t>
  </si>
  <si>
    <t>نوار</t>
  </si>
  <si>
    <t>البيضه</t>
  </si>
  <si>
    <t>بحوزي</t>
  </si>
  <si>
    <t>اماني علي</t>
  </si>
  <si>
    <t>رحمه شوره</t>
  </si>
  <si>
    <t>كسوه</t>
  </si>
  <si>
    <t>عبد الله عسكور</t>
  </si>
  <si>
    <t>فرزدق</t>
  </si>
  <si>
    <t>ميناس البيك</t>
  </si>
  <si>
    <t>كرناز</t>
  </si>
  <si>
    <t>خيرو حاج حسن</t>
  </si>
  <si>
    <t xml:space="preserve">اللاذقية </t>
  </si>
  <si>
    <t>هيفاء خلف زين الدين</t>
  </si>
  <si>
    <t>اماني محفوض</t>
  </si>
  <si>
    <t>ايمان وادي</t>
  </si>
  <si>
    <t>الجيزه</t>
  </si>
  <si>
    <t>روعة</t>
  </si>
  <si>
    <t>خيرية الاغواني</t>
  </si>
  <si>
    <t>رشا جقميرة</t>
  </si>
  <si>
    <t>محمدزهير</t>
  </si>
  <si>
    <t>رغد محمد</t>
  </si>
  <si>
    <t>رنا المصري</t>
  </si>
  <si>
    <t>ريتاج مرعي</t>
  </si>
  <si>
    <t>سندس يوسف</t>
  </si>
  <si>
    <t>قرداحة</t>
  </si>
  <si>
    <t>شروق عبيدو</t>
  </si>
  <si>
    <t>حماة،بعرين</t>
  </si>
  <si>
    <t>علياء جديد</t>
  </si>
  <si>
    <t>رادا</t>
  </si>
  <si>
    <t>المتن</t>
  </si>
  <si>
    <t>لبنى صقور</t>
  </si>
  <si>
    <t>كنيسة</t>
  </si>
  <si>
    <t>لورين حسين</t>
  </si>
  <si>
    <t>تل حديد</t>
  </si>
  <si>
    <t>لونه سابق</t>
  </si>
  <si>
    <t>ماسه</t>
  </si>
  <si>
    <t>الاء ابراهيم</t>
  </si>
  <si>
    <t>مدلين الشيخ علي</t>
  </si>
  <si>
    <t>عبد الحمن</t>
  </si>
  <si>
    <t>مرح المغربي</t>
  </si>
  <si>
    <t>نجوى مظفر</t>
  </si>
  <si>
    <t>نور عرنوس</t>
  </si>
  <si>
    <t>ادما</t>
  </si>
  <si>
    <t>نور مرعي</t>
  </si>
  <si>
    <t xml:space="preserve">هلا المصري </t>
  </si>
  <si>
    <t>عدن</t>
  </si>
  <si>
    <t>هناء سليمان</t>
  </si>
  <si>
    <t>عين الدنانير</t>
  </si>
  <si>
    <t>جيما بحصاص</t>
  </si>
  <si>
    <t>وفاء بعجانو</t>
  </si>
  <si>
    <t>شادية</t>
  </si>
  <si>
    <t>ميرهان الزالق</t>
  </si>
  <si>
    <t>اسراء سنجاب</t>
  </si>
  <si>
    <t>خلدون ابو الذهب</t>
  </si>
  <si>
    <t>رهف الشاعر</t>
  </si>
  <si>
    <t>حبيب الشاعر</t>
  </si>
  <si>
    <t xml:space="preserve">سماح حسن </t>
  </si>
  <si>
    <t>بكالوريا علمي</t>
  </si>
  <si>
    <t>ساره سعد</t>
  </si>
  <si>
    <t xml:space="preserve">فايز </t>
  </si>
  <si>
    <t>سعيد علوش</t>
  </si>
  <si>
    <t>عبير عابده</t>
  </si>
  <si>
    <t>ام العمد</t>
  </si>
  <si>
    <t>علا ايوب</t>
  </si>
  <si>
    <t>بيروت</t>
  </si>
  <si>
    <t>مرام خربوطلي</t>
  </si>
  <si>
    <t>نبال عثمان</t>
  </si>
  <si>
    <t xml:space="preserve">          شئ</t>
  </si>
  <si>
    <r>
      <t xml:space="preserve">ثم تسليم استمارة التسجيل مع إيصال المصرف إلى شؤون طلاب الترجمة - كلية الآداب - الطابق الأول جانب بناء الجغرافية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</si>
</sst>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08" x14ac:knownFonts="1">
    <font>
      <sz val="11"/>
      <color theme="1"/>
      <name val="Arial"/>
      <family val="2"/>
      <scheme val="minor"/>
    </font>
    <font>
      <sz val="11"/>
      <color theme="1"/>
      <name val="Arial"/>
      <family val="2"/>
      <charset val="178"/>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b/>
      <sz val="14"/>
      <name val="Arial"/>
      <family val="2"/>
    </font>
    <font>
      <sz val="14"/>
      <name val="Arial"/>
      <family val="2"/>
    </font>
    <font>
      <sz val="10"/>
      <color indexed="8"/>
      <name val="Arial"/>
      <family val="2"/>
    </font>
    <font>
      <sz val="11"/>
      <color indexed="8"/>
      <name val="Calibri"/>
      <family val="2"/>
    </font>
    <font>
      <b/>
      <sz val="11"/>
      <color theme="0"/>
      <name val="Arial"/>
      <family val="2"/>
    </font>
    <font>
      <b/>
      <sz val="8"/>
      <color theme="0"/>
      <name val="Arial"/>
      <family val="2"/>
    </font>
    <font>
      <sz val="8"/>
      <color theme="0"/>
      <name val="Arial"/>
      <family val="2"/>
      <scheme val="minor"/>
    </font>
    <font>
      <sz val="10"/>
      <color indexed="8"/>
      <name val="Arial"/>
      <family val="2"/>
    </font>
    <font>
      <sz val="11"/>
      <color theme="1"/>
      <name val="Arial"/>
      <family val="2"/>
      <charset val="178"/>
    </font>
    <font>
      <sz val="11"/>
      <color rgb="FFFF0000"/>
      <name val="Arial"/>
      <family val="2"/>
      <charset val="178"/>
    </font>
    <font>
      <sz val="11"/>
      <color rgb="FF000000"/>
      <name val="Calibri"/>
      <family val="2"/>
    </font>
    <font>
      <sz val="11"/>
      <color theme="1"/>
      <name val="Arial"/>
      <family val="2"/>
      <scheme val="minor"/>
    </font>
    <font>
      <sz val="12"/>
      <color theme="1"/>
      <name val="Sakkal Majalla"/>
    </font>
    <font>
      <b/>
      <sz val="18"/>
      <color theme="0"/>
      <name val="Arial"/>
      <family val="2"/>
      <scheme val="minor"/>
    </font>
    <font>
      <sz val="11"/>
      <color theme="1"/>
      <name val="Arial"/>
      <family val="2"/>
      <charset val="178"/>
      <scheme val="minor"/>
    </font>
    <font>
      <sz val="16"/>
      <color theme="1"/>
      <name val="Arial"/>
      <family val="2"/>
      <scheme val="minor"/>
    </font>
  </fonts>
  <fills count="3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2DDDC"/>
        <bgColor rgb="FF000000"/>
      </patternFill>
    </fill>
    <fill>
      <patternFill patternType="solid">
        <fgColor rgb="FFFFFF00"/>
        <bgColor rgb="FF000000"/>
      </patternFill>
    </fill>
    <fill>
      <patternFill patternType="solid">
        <fgColor rgb="FFB8CCE4"/>
        <bgColor rgb="FF000000"/>
      </patternFill>
    </fill>
    <fill>
      <patternFill patternType="solid">
        <fgColor rgb="FFFFFF00"/>
        <bgColor indexed="64"/>
      </patternFill>
    </fill>
  </fills>
  <borders count="16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double">
        <color auto="1"/>
      </left>
      <right style="dashDot">
        <color theme="0"/>
      </right>
      <top/>
      <bottom/>
      <diagonal/>
    </border>
    <border>
      <left/>
      <right/>
      <top style="thin">
        <color indexed="64"/>
      </top>
      <bottom style="thin">
        <color indexed="64"/>
      </bottom>
      <diagonal/>
    </border>
  </borders>
  <cellStyleXfs count="10">
    <xf numFmtId="0" fontId="0" fillId="0" borderId="0"/>
    <xf numFmtId="0" fontId="12" fillId="0" borderId="0" applyNumberFormat="0" applyFill="0" applyBorder="0" applyAlignment="0" applyProtection="0"/>
    <xf numFmtId="0" fontId="8" fillId="0" borderId="0"/>
    <xf numFmtId="0" fontId="9" fillId="0" borderId="0"/>
    <xf numFmtId="0" fontId="99" fillId="0" borderId="0"/>
    <xf numFmtId="0" fontId="99" fillId="0" borderId="0"/>
    <xf numFmtId="0" fontId="99" fillId="0" borderId="0"/>
    <xf numFmtId="0" fontId="103" fillId="0" borderId="0"/>
    <xf numFmtId="0" fontId="94" fillId="0" borderId="0"/>
    <xf numFmtId="0" fontId="106" fillId="0" borderId="0"/>
  </cellStyleXfs>
  <cellXfs count="599">
    <xf numFmtId="0" fontId="0" fillId="0" borderId="0" xfId="0"/>
    <xf numFmtId="0" fontId="0" fillId="0" borderId="0" xfId="0" applyProtection="1">
      <protection hidden="1"/>
    </xf>
    <xf numFmtId="0" fontId="3"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4"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3" fillId="0" borderId="0" xfId="0" applyFont="1"/>
    <xf numFmtId="0" fontId="2" fillId="3" borderId="7"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11"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26" fillId="0" borderId="28" xfId="0" applyFont="1" applyBorder="1" applyAlignment="1">
      <alignment horizontal="center" vertical="center"/>
    </xf>
    <xf numFmtId="0" fontId="26" fillId="0" borderId="0" xfId="0" applyFont="1" applyAlignment="1">
      <alignment horizontal="center" vertical="center"/>
    </xf>
    <xf numFmtId="0" fontId="0" fillId="0" borderId="29" xfId="0" applyBorder="1" applyAlignment="1">
      <alignment vertical="center"/>
    </xf>
    <xf numFmtId="0" fontId="5"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5" fillId="6" borderId="0" xfId="0" applyFont="1" applyFill="1" applyAlignment="1" applyProtection="1">
      <alignment horizontal="center" vertical="center" textRotation="90"/>
      <protection hidden="1"/>
    </xf>
    <xf numFmtId="0" fontId="11" fillId="0" borderId="0" xfId="0" applyFont="1" applyProtection="1">
      <protection hidden="1"/>
    </xf>
    <xf numFmtId="0" fontId="0" fillId="0" borderId="0" xfId="0" applyAlignment="1">
      <alignment horizontal="center" vertical="center"/>
    </xf>
    <xf numFmtId="0" fontId="5" fillId="3" borderId="0" xfId="0" applyFont="1" applyFill="1" applyAlignment="1" applyProtection="1">
      <alignment horizontal="center" vertical="center"/>
      <protection hidden="1"/>
    </xf>
    <xf numFmtId="0" fontId="0" fillId="0" borderId="38" xfId="0" applyBorder="1" applyAlignment="1">
      <alignment vertical="center"/>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30" fillId="0" borderId="0" xfId="0" applyFont="1"/>
    <xf numFmtId="0" fontId="5" fillId="0" borderId="0" xfId="0" applyFont="1" applyAlignment="1" applyProtection="1">
      <alignment vertical="center"/>
      <protection hidden="1"/>
    </xf>
    <xf numFmtId="0" fontId="42" fillId="0" borderId="0" xfId="0" applyFont="1"/>
    <xf numFmtId="0" fontId="43" fillId="6" borderId="16" xfId="0" applyFont="1" applyFill="1" applyBorder="1" applyAlignment="1">
      <alignment vertical="center"/>
    </xf>
    <xf numFmtId="0" fontId="11" fillId="0" borderId="29" xfId="0" applyFont="1" applyBorder="1" applyAlignment="1">
      <alignment vertical="center"/>
    </xf>
    <xf numFmtId="0" fontId="4" fillId="0" borderId="0" xfId="0" applyFont="1" applyAlignment="1" applyProtection="1">
      <alignment horizontal="center" vertical="center"/>
      <protection hidden="1"/>
    </xf>
    <xf numFmtId="0" fontId="25" fillId="0" borderId="0" xfId="0" applyFont="1" applyAlignment="1">
      <alignment horizontal="center" vertical="center"/>
    </xf>
    <xf numFmtId="0" fontId="4" fillId="0" borderId="0" xfId="0" applyFont="1" applyAlignment="1" applyProtection="1">
      <alignment horizontal="center" vertical="center" textRotation="90"/>
      <protection hidden="1"/>
    </xf>
    <xf numFmtId="0" fontId="26" fillId="8" borderId="0" xfId="0" applyFont="1" applyFill="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4" xfId="0" applyFont="1" applyFill="1" applyBorder="1" applyAlignment="1" applyProtection="1">
      <alignment vertical="center" shrinkToFit="1"/>
      <protection hidden="1"/>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2" xfId="0" applyFont="1" applyFill="1" applyBorder="1" applyAlignment="1" applyProtection="1">
      <alignment horizontal="center" vertical="center"/>
      <protection hidden="1"/>
    </xf>
    <xf numFmtId="0" fontId="4" fillId="3" borderId="63"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2" borderId="79"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8" borderId="22"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1" xfId="0" applyFont="1" applyFill="1" applyBorder="1" applyAlignment="1" applyProtection="1">
      <alignment horizontal="center" vertical="center"/>
      <protection hidden="1"/>
    </xf>
    <xf numFmtId="0" fontId="25" fillId="18" borderId="61"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1" xfId="0" applyFill="1" applyBorder="1" applyAlignment="1" applyProtection="1">
      <alignment horizontal="center" vertical="center"/>
      <protection hidden="1"/>
    </xf>
    <xf numFmtId="0" fontId="0" fillId="18" borderId="61"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1" fillId="0" borderId="15" xfId="0" applyFont="1" applyBorder="1" applyAlignment="1">
      <alignment vertical="center"/>
    </xf>
    <xf numFmtId="0" fontId="43" fillId="0" borderId="16" xfId="0" applyFont="1" applyBorder="1" applyAlignment="1">
      <alignment vertical="center"/>
    </xf>
    <xf numFmtId="0" fontId="0" fillId="0" borderId="15" xfId="0" applyBorder="1" applyAlignment="1">
      <alignment vertical="center"/>
    </xf>
    <xf numFmtId="0" fontId="11" fillId="0" borderId="16"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6" fillId="21" borderId="98"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1" xfId="0" applyNumberFormat="1" applyFont="1" applyBorder="1" applyAlignment="1" applyProtection="1">
      <alignment vertical="center" shrinkToFit="1"/>
      <protection hidden="1"/>
    </xf>
    <xf numFmtId="0" fontId="0" fillId="0" borderId="91" xfId="0" applyBorder="1" applyProtection="1">
      <protection hidden="1"/>
    </xf>
    <xf numFmtId="0" fontId="63" fillId="0" borderId="91" xfId="0" applyFont="1" applyBorder="1" applyAlignment="1" applyProtection="1">
      <alignment vertical="center"/>
      <protection hidden="1"/>
    </xf>
    <xf numFmtId="165" fontId="65" fillId="0" borderId="91" xfId="0" applyNumberFormat="1" applyFont="1" applyBorder="1" applyAlignment="1" applyProtection="1">
      <alignment vertical="center" shrinkToFit="1"/>
      <protection hidden="1"/>
    </xf>
    <xf numFmtId="165" fontId="66" fillId="0" borderId="91" xfId="0" applyNumberFormat="1" applyFont="1" applyBorder="1" applyAlignment="1" applyProtection="1">
      <alignment vertical="center"/>
      <protection hidden="1"/>
    </xf>
    <xf numFmtId="165" fontId="26" fillId="0" borderId="91" xfId="0" applyNumberFormat="1" applyFont="1" applyBorder="1" applyAlignment="1" applyProtection="1">
      <alignment vertical="center" shrinkToFit="1"/>
      <protection hidden="1"/>
    </xf>
    <xf numFmtId="0" fontId="11" fillId="0" borderId="91" xfId="0" applyFont="1" applyBorder="1" applyAlignment="1" applyProtection="1">
      <alignment vertical="center"/>
      <protection hidden="1"/>
    </xf>
    <xf numFmtId="0" fontId="8" fillId="0" borderId="12" xfId="0" applyFont="1" applyBorder="1" applyAlignment="1" applyProtection="1">
      <alignment vertical="center" shrinkToFit="1"/>
      <protection hidden="1"/>
    </xf>
    <xf numFmtId="0" fontId="81" fillId="6" borderId="91" xfId="0" applyFont="1" applyFill="1" applyBorder="1" applyAlignment="1" applyProtection="1">
      <alignment horizontal="center" vertical="center" shrinkToFit="1"/>
      <protection hidden="1"/>
    </xf>
    <xf numFmtId="0" fontId="83" fillId="11" borderId="91" xfId="0" applyFont="1" applyFill="1" applyBorder="1" applyAlignment="1" applyProtection="1">
      <alignment horizontal="center" vertical="center" shrinkToFit="1"/>
      <protection hidden="1"/>
    </xf>
    <xf numFmtId="0" fontId="84" fillId="11" borderId="91" xfId="0" applyFont="1" applyFill="1" applyBorder="1" applyAlignment="1" applyProtection="1">
      <alignment horizontal="center" vertical="center" shrinkToFit="1"/>
      <protection hidden="1"/>
    </xf>
    <xf numFmtId="0" fontId="85" fillId="6" borderId="91" xfId="1" applyFont="1" applyFill="1" applyBorder="1" applyAlignment="1" applyProtection="1">
      <alignment horizontal="center" vertical="center" shrinkToFit="1"/>
      <protection hidden="1"/>
    </xf>
    <xf numFmtId="0" fontId="79" fillId="11" borderId="91" xfId="0" applyFont="1" applyFill="1" applyBorder="1" applyAlignment="1" applyProtection="1">
      <alignment horizontal="center" vertical="center" shrinkToFit="1"/>
      <protection hidden="1"/>
    </xf>
    <xf numFmtId="0" fontId="86" fillId="6" borderId="91" xfId="0" applyFont="1" applyFill="1" applyBorder="1" applyAlignment="1" applyProtection="1">
      <alignment horizontal="center" vertical="center" shrinkToFit="1"/>
      <protection hidden="1"/>
    </xf>
    <xf numFmtId="49" fontId="67" fillId="3" borderId="91" xfId="0" applyNumberFormat="1" applyFont="1" applyFill="1" applyBorder="1" applyAlignment="1" applyProtection="1">
      <alignment horizontal="center" vertical="center" shrinkToFit="1"/>
      <protection hidden="1"/>
    </xf>
    <xf numFmtId="164" fontId="67" fillId="3" borderId="91" xfId="0" applyNumberFormat="1" applyFont="1" applyFill="1" applyBorder="1" applyAlignment="1" applyProtection="1">
      <alignment horizontal="center" vertical="center" shrinkToFit="1"/>
      <protection hidden="1"/>
    </xf>
    <xf numFmtId="0" fontId="83" fillId="0" borderId="91" xfId="0" applyFont="1" applyBorder="1" applyAlignment="1" applyProtection="1">
      <alignment horizontal="center" vertical="center" shrinkToFit="1"/>
      <protection hidden="1"/>
    </xf>
    <xf numFmtId="14" fontId="68" fillId="0" borderId="91" xfId="0" applyNumberFormat="1" applyFont="1" applyBorder="1" applyAlignment="1" applyProtection="1">
      <alignment horizontal="center" vertical="center" shrinkToFit="1"/>
      <protection hidden="1"/>
    </xf>
    <xf numFmtId="0" fontId="67" fillId="3" borderId="91"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1" xfId="0" applyFont="1" applyBorder="1" applyAlignment="1" applyProtection="1">
      <alignment vertical="center"/>
      <protection hidden="1"/>
    </xf>
    <xf numFmtId="0" fontId="79" fillId="24"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8"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41" fillId="2" borderId="18"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73" fillId="24" borderId="0" xfId="0" applyFont="1" applyFill="1" applyProtection="1">
      <protection hidden="1"/>
    </xf>
    <xf numFmtId="0" fontId="72" fillId="0" borderId="28"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2" fillId="2" borderId="1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2" xfId="0" applyFont="1" applyBorder="1" applyAlignment="1" applyProtection="1">
      <alignment horizontal="center" vertical="center"/>
      <protection hidden="1"/>
    </xf>
    <xf numFmtId="0" fontId="73" fillId="0" borderId="5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7" fillId="0" borderId="97" xfId="0" applyNumberFormat="1" applyFont="1" applyBorder="1" applyAlignment="1" applyProtection="1">
      <alignment vertical="center" shrinkToFit="1"/>
      <protection hidden="1"/>
    </xf>
    <xf numFmtId="0" fontId="27" fillId="0" borderId="97" xfId="0" applyFont="1" applyBorder="1" applyAlignment="1" applyProtection="1">
      <alignment vertical="center" shrinkToFit="1"/>
      <protection hidden="1"/>
    </xf>
    <xf numFmtId="0" fontId="15" fillId="24" borderId="0" xfId="0" applyFont="1" applyFill="1" applyProtection="1">
      <protection hidden="1"/>
    </xf>
    <xf numFmtId="0" fontId="8" fillId="0" borderId="17" xfId="0" applyFont="1" applyBorder="1" applyAlignment="1" applyProtection="1">
      <alignment horizontal="center" vertical="center"/>
      <protection hidden="1"/>
    </xf>
    <xf numFmtId="0" fontId="2" fillId="0" borderId="52" xfId="0" applyFont="1" applyBorder="1" applyAlignment="1" applyProtection="1">
      <alignment vertical="center" textRotation="90" shrinkToFit="1"/>
      <protection hidden="1"/>
    </xf>
    <xf numFmtId="0" fontId="2" fillId="0" borderId="52" xfId="0" applyFont="1" applyBorder="1" applyAlignment="1" applyProtection="1">
      <alignment horizontal="center" vertical="top" shrinkToFit="1"/>
      <protection hidden="1"/>
    </xf>
    <xf numFmtId="0" fontId="73" fillId="0" borderId="52" xfId="0" applyFont="1" applyBorder="1" applyAlignment="1" applyProtection="1">
      <alignment horizontal="center" vertical="center" shrinkToFit="1"/>
      <protection hidden="1"/>
    </xf>
    <xf numFmtId="0" fontId="70" fillId="0" borderId="57" xfId="0" applyFont="1" applyBorder="1" applyAlignment="1" applyProtection="1">
      <alignment horizontal="center" vertical="center"/>
      <protection hidden="1"/>
    </xf>
    <xf numFmtId="49" fontId="0" fillId="0" borderId="0" xfId="0" applyNumberFormat="1" applyProtection="1">
      <protection hidden="1"/>
    </xf>
    <xf numFmtId="0" fontId="46" fillId="10" borderId="144" xfId="0" applyFont="1" applyFill="1" applyBorder="1" applyAlignment="1" applyProtection="1">
      <alignment horizontal="center" vertical="center"/>
      <protection hidden="1"/>
    </xf>
    <xf numFmtId="49" fontId="46" fillId="10" borderId="144" xfId="0" applyNumberFormat="1" applyFont="1" applyFill="1" applyBorder="1" applyAlignment="1" applyProtection="1">
      <alignment horizontal="center" vertical="center"/>
      <protection hidden="1"/>
    </xf>
    <xf numFmtId="0" fontId="46" fillId="10" borderId="145" xfId="0" applyFont="1" applyFill="1" applyBorder="1" applyAlignment="1" applyProtection="1">
      <alignment horizontal="center" vertical="center"/>
      <protection hidden="1"/>
    </xf>
    <xf numFmtId="49" fontId="87" fillId="5" borderId="146" xfId="0" applyNumberFormat="1" applyFont="1" applyFill="1" applyBorder="1" applyAlignment="1" applyProtection="1">
      <alignment horizontal="center" vertical="center" shrinkToFit="1"/>
      <protection locked="0" hidden="1"/>
    </xf>
    <xf numFmtId="0" fontId="87" fillId="5" borderId="146" xfId="0" applyFont="1" applyFill="1" applyBorder="1" applyAlignment="1" applyProtection="1">
      <alignment horizontal="center" vertical="center" shrinkToFit="1"/>
      <protection locked="0" hidden="1"/>
    </xf>
    <xf numFmtId="0" fontId="87" fillId="5" borderId="147" xfId="0" applyFont="1" applyFill="1" applyBorder="1" applyAlignment="1" applyProtection="1">
      <alignment horizontal="center" vertical="center" shrinkToFit="1"/>
      <protection locked="0" hidden="1"/>
    </xf>
    <xf numFmtId="0" fontId="46" fillId="10" borderId="148" xfId="0" applyFont="1" applyFill="1" applyBorder="1" applyAlignment="1" applyProtection="1">
      <alignment horizontal="center" vertical="center"/>
      <protection hidden="1"/>
    </xf>
    <xf numFmtId="0" fontId="46" fillId="10" borderId="149" xfId="0" applyFont="1" applyFill="1" applyBorder="1" applyAlignment="1" applyProtection="1">
      <alignment horizontal="center" vertical="center"/>
      <protection hidden="1"/>
    </xf>
    <xf numFmtId="0" fontId="46" fillId="10" borderId="150"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2"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4" xfId="0" applyFont="1" applyFill="1" applyBorder="1" applyAlignment="1" applyProtection="1">
      <alignment horizontal="center" vertical="center" shrinkToFit="1"/>
      <protection locked="0" hidden="1"/>
    </xf>
    <xf numFmtId="0" fontId="46" fillId="10" borderId="155" xfId="0" applyFont="1" applyFill="1" applyBorder="1" applyAlignment="1" applyProtection="1">
      <alignment horizontal="center" vertical="center"/>
      <protection hidden="1"/>
    </xf>
    <xf numFmtId="164" fontId="87" fillId="5" borderId="154" xfId="0" applyNumberFormat="1"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hidden="1"/>
    </xf>
    <xf numFmtId="0" fontId="87" fillId="5" borderId="153" xfId="0" applyFont="1" applyFill="1" applyBorder="1" applyAlignment="1" applyProtection="1">
      <alignment horizontal="center" vertical="center" shrinkToFit="1"/>
      <protection hidden="1"/>
    </xf>
    <xf numFmtId="164" fontId="87" fillId="5" borderId="151"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14" fontId="31" fillId="12" borderId="31" xfId="0" applyNumberFormat="1" applyFont="1" applyFill="1" applyBorder="1" applyAlignment="1" applyProtection="1">
      <alignment horizontal="center" vertical="center"/>
      <protection hidden="1"/>
    </xf>
    <xf numFmtId="0" fontId="27" fillId="0" borderId="28" xfId="0" applyFont="1" applyBorder="1" applyAlignment="1" applyProtection="1">
      <alignment vertical="center"/>
      <protection hidden="1"/>
    </xf>
    <xf numFmtId="0" fontId="32" fillId="12" borderId="30" xfId="0" applyFont="1" applyFill="1" applyBorder="1" applyAlignment="1" applyProtection="1">
      <alignment horizontal="center" vertical="center"/>
      <protection hidden="1"/>
    </xf>
    <xf numFmtId="0" fontId="32" fillId="12" borderId="31" xfId="0" applyFont="1" applyFill="1" applyBorder="1" applyAlignment="1" applyProtection="1">
      <alignment horizontal="center" vertical="center"/>
      <protection hidden="1"/>
    </xf>
    <xf numFmtId="14" fontId="32" fillId="12" borderId="31" xfId="0" applyNumberFormat="1" applyFont="1" applyFill="1" applyBorder="1" applyAlignment="1" applyProtection="1">
      <alignment horizontal="center" vertical="center"/>
      <protection hidden="1"/>
    </xf>
    <xf numFmtId="0" fontId="77" fillId="20" borderId="32" xfId="0" applyFont="1" applyFill="1" applyBorder="1" applyAlignment="1" applyProtection="1">
      <alignment horizontal="center"/>
      <protection hidden="1"/>
    </xf>
    <xf numFmtId="164" fontId="77" fillId="20" borderId="32" xfId="0" applyNumberFormat="1" applyFont="1" applyFill="1" applyBorder="1" applyAlignment="1" applyProtection="1">
      <alignment horizontal="center"/>
      <protection hidden="1"/>
    </xf>
    <xf numFmtId="49" fontId="77" fillId="20" borderId="32" xfId="0" applyNumberFormat="1" applyFont="1" applyFill="1" applyBorder="1" applyAlignment="1" applyProtection="1">
      <alignment horizontal="center"/>
      <protection hidden="1"/>
    </xf>
    <xf numFmtId="0" fontId="77" fillId="20" borderId="33" xfId="0" applyFont="1" applyFill="1" applyBorder="1" applyAlignment="1" applyProtection="1">
      <alignment horizontal="center"/>
      <protection hidden="1"/>
    </xf>
    <xf numFmtId="0" fontId="77" fillId="20" borderId="40" xfId="0" applyFont="1" applyFill="1" applyBorder="1" applyAlignment="1" applyProtection="1">
      <alignment horizontal="center"/>
      <protection hidden="1"/>
    </xf>
    <xf numFmtId="0" fontId="77" fillId="20" borderId="34" xfId="0" applyFont="1" applyFill="1" applyBorder="1" applyAlignment="1" applyProtection="1">
      <alignment horizontal="center"/>
      <protection hidden="1"/>
    </xf>
    <xf numFmtId="0" fontId="77" fillId="20" borderId="136" xfId="0" applyFont="1" applyFill="1" applyBorder="1" applyAlignment="1" applyProtection="1">
      <alignment horizontal="center"/>
      <protection hidden="1"/>
    </xf>
    <xf numFmtId="0" fontId="50" fillId="18" borderId="137" xfId="0" applyFont="1" applyFill="1" applyBorder="1" applyAlignment="1" applyProtection="1">
      <alignment horizontal="center" vertical="center"/>
      <protection hidden="1"/>
    </xf>
    <xf numFmtId="0" fontId="77" fillId="10" borderId="19" xfId="0" applyFont="1" applyFill="1" applyBorder="1" applyAlignment="1" applyProtection="1">
      <alignment horizontal="center" vertical="center"/>
      <protection hidden="1"/>
    </xf>
    <xf numFmtId="0" fontId="50" fillId="18" borderId="19" xfId="0" applyFont="1" applyFill="1" applyBorder="1" applyAlignment="1" applyProtection="1">
      <alignment horizontal="center" vertical="center"/>
      <protection hidden="1"/>
    </xf>
    <xf numFmtId="0" fontId="77" fillId="10" borderId="130" xfId="0" applyFont="1" applyFill="1" applyBorder="1" applyAlignment="1" applyProtection="1">
      <alignment horizontal="center" vertical="center"/>
      <protection hidden="1"/>
    </xf>
    <xf numFmtId="0" fontId="50" fillId="18" borderId="129" xfId="0" applyFont="1" applyFill="1" applyBorder="1" applyAlignment="1" applyProtection="1">
      <alignment horizontal="center" vertical="center"/>
      <protection hidden="1"/>
    </xf>
    <xf numFmtId="0" fontId="77" fillId="10" borderId="138" xfId="0" applyFont="1" applyFill="1" applyBorder="1" applyAlignment="1" applyProtection="1">
      <alignment horizontal="center" vertical="center"/>
      <protection hidden="1"/>
    </xf>
    <xf numFmtId="0" fontId="77" fillId="3" borderId="129" xfId="0" applyFont="1" applyFill="1" applyBorder="1" applyAlignment="1" applyProtection="1">
      <alignment horizontal="center" vertical="center"/>
      <protection hidden="1"/>
    </xf>
    <xf numFmtId="0" fontId="77" fillId="3" borderId="19" xfId="0" applyFont="1" applyFill="1" applyBorder="1" applyAlignment="1" applyProtection="1">
      <alignment horizontal="center" vertical="center"/>
      <protection hidden="1"/>
    </xf>
    <xf numFmtId="1" fontId="77" fillId="3" borderId="130" xfId="0" applyNumberFormat="1" applyFont="1" applyFill="1" applyBorder="1" applyAlignment="1" applyProtection="1">
      <alignment horizontal="center"/>
      <protection hidden="1"/>
    </xf>
    <xf numFmtId="0" fontId="77" fillId="3" borderId="130" xfId="0" applyFont="1" applyFill="1" applyBorder="1" applyAlignment="1" applyProtection="1">
      <alignment horizontal="center"/>
      <protection hidden="1"/>
    </xf>
    <xf numFmtId="0" fontId="77" fillId="3" borderId="129" xfId="0" applyFont="1" applyFill="1" applyBorder="1" applyAlignment="1" applyProtection="1">
      <alignment horizontal="center"/>
      <protection hidden="1"/>
    </xf>
    <xf numFmtId="0" fontId="77" fillId="3" borderId="19" xfId="0" applyFont="1" applyFill="1" applyBorder="1" applyAlignment="1" applyProtection="1">
      <alignment horizontal="center"/>
      <protection hidden="1"/>
    </xf>
    <xf numFmtId="0" fontId="78" fillId="3" borderId="19" xfId="0" applyFont="1" applyFill="1" applyBorder="1" applyAlignment="1" applyProtection="1">
      <alignment horizontal="center"/>
      <protection hidden="1"/>
    </xf>
    <xf numFmtId="0" fontId="77" fillId="3" borderId="19" xfId="0" applyFont="1" applyFill="1" applyBorder="1" applyProtection="1">
      <protection hidden="1"/>
    </xf>
    <xf numFmtId="0" fontId="77" fillId="3" borderId="130" xfId="0" applyFont="1" applyFill="1" applyBorder="1" applyAlignment="1" applyProtection="1">
      <alignment horizontal="center" vertical="center"/>
      <protection hidden="1"/>
    </xf>
    <xf numFmtId="0" fontId="30" fillId="0" borderId="19" xfId="0" applyFont="1" applyBorder="1" applyProtection="1">
      <protection hidden="1"/>
    </xf>
    <xf numFmtId="14" fontId="0" fillId="0" borderId="0" xfId="0" applyNumberFormat="1" applyProtection="1">
      <protection hidden="1"/>
    </xf>
    <xf numFmtId="0" fontId="2" fillId="0" borderId="0" xfId="0" applyFont="1" applyProtection="1">
      <protection hidden="1"/>
    </xf>
    <xf numFmtId="0" fontId="8" fillId="0" borderId="0" xfId="0" applyFont="1" applyProtection="1">
      <protection hidden="1"/>
    </xf>
    <xf numFmtId="0" fontId="4"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7" fillId="0" borderId="0" xfId="0" applyFont="1" applyAlignment="1" applyProtection="1">
      <alignment shrinkToFit="1"/>
      <protection hidden="1"/>
    </xf>
    <xf numFmtId="0" fontId="6" fillId="0" borderId="0" xfId="0" applyFont="1" applyAlignment="1" applyProtection="1">
      <alignment vertical="center"/>
      <protection hidden="1"/>
    </xf>
    <xf numFmtId="0" fontId="9" fillId="0" borderId="0" xfId="0" applyFont="1" applyProtection="1">
      <protection hidden="1"/>
    </xf>
    <xf numFmtId="0" fontId="3" fillId="0" borderId="0" xfId="0" applyFont="1" applyAlignment="1" applyProtection="1">
      <alignment vertical="center"/>
      <protection hidden="1"/>
    </xf>
    <xf numFmtId="0" fontId="3" fillId="0" borderId="0" xfId="0" applyFont="1" applyAlignment="1" applyProtection="1">
      <alignment vertical="center" shrinkToFit="1"/>
      <protection hidden="1"/>
    </xf>
    <xf numFmtId="0" fontId="3" fillId="0" borderId="0" xfId="0" applyFont="1" applyAlignment="1" applyProtection="1">
      <alignment horizontal="right"/>
      <protection hidden="1"/>
    </xf>
    <xf numFmtId="0" fontId="8" fillId="22" borderId="0" xfId="0" applyFont="1" applyFill="1" applyAlignment="1" applyProtection="1">
      <alignment horizontal="center" vertical="center"/>
      <protection hidden="1"/>
    </xf>
    <xf numFmtId="0" fontId="8" fillId="22" borderId="0" xfId="0" applyFont="1" applyFill="1" applyProtection="1">
      <protection hidden="1"/>
    </xf>
    <xf numFmtId="0" fontId="8" fillId="23" borderId="0" xfId="0" applyFont="1" applyFill="1" applyProtection="1">
      <protection hidden="1"/>
    </xf>
    <xf numFmtId="0" fontId="8" fillId="8" borderId="0" xfId="0" applyFont="1" applyFill="1" applyAlignment="1" applyProtection="1">
      <alignment horizontal="center" vertical="center" wrapText="1"/>
      <protection hidden="1"/>
    </xf>
    <xf numFmtId="14" fontId="0" fillId="0" borderId="0" xfId="0" applyNumberFormat="1"/>
    <xf numFmtId="0" fontId="63" fillId="0" borderId="28" xfId="0" applyFont="1" applyBorder="1" applyAlignment="1">
      <alignment horizontal="center" vertical="center"/>
    </xf>
    <xf numFmtId="0" fontId="11" fillId="0" borderId="0" xfId="0" applyFont="1"/>
    <xf numFmtId="0" fontId="63" fillId="22" borderId="0" xfId="0" applyFont="1" applyFill="1" applyAlignment="1" applyProtection="1">
      <alignment horizontal="center" vertical="center"/>
      <protection hidden="1"/>
    </xf>
    <xf numFmtId="0" fontId="96" fillId="22" borderId="0" xfId="0" applyFont="1" applyFill="1" applyAlignment="1" applyProtection="1">
      <alignment horizontal="center" vertical="center"/>
      <protection hidden="1"/>
    </xf>
    <xf numFmtId="0" fontId="96" fillId="22" borderId="0" xfId="0" applyFont="1" applyFill="1" applyAlignment="1" applyProtection="1">
      <alignment vertical="center"/>
      <protection hidden="1"/>
    </xf>
    <xf numFmtId="0" fontId="63" fillId="22" borderId="0" xfId="0" applyFont="1" applyFill="1" applyAlignment="1">
      <alignment horizontal="center" vertical="center"/>
    </xf>
    <xf numFmtId="0" fontId="11" fillId="22" borderId="0" xfId="0" applyFont="1" applyFill="1"/>
    <xf numFmtId="0" fontId="96" fillId="22" borderId="0" xfId="0" applyFont="1" applyFill="1" applyAlignment="1" applyProtection="1">
      <alignment horizontal="center" vertical="center" shrinkToFit="1"/>
      <protection hidden="1"/>
    </xf>
    <xf numFmtId="0" fontId="97" fillId="22" borderId="0" xfId="0" applyFont="1" applyFill="1" applyAlignment="1" applyProtection="1">
      <alignment vertical="center"/>
      <protection hidden="1"/>
    </xf>
    <xf numFmtId="0" fontId="98" fillId="22" borderId="0" xfId="0" applyFont="1" applyFill="1"/>
    <xf numFmtId="0" fontId="100" fillId="0" borderId="0" xfId="0" applyFont="1"/>
    <xf numFmtId="0" fontId="75" fillId="27" borderId="5" xfId="0" applyFont="1" applyFill="1" applyBorder="1" applyAlignment="1" applyProtection="1">
      <alignment vertical="center"/>
      <protection hidden="1"/>
    </xf>
    <xf numFmtId="0" fontId="75" fillId="27" borderId="8" xfId="0" applyFont="1" applyFill="1" applyBorder="1" applyAlignment="1" applyProtection="1">
      <alignment vertical="center"/>
      <protection hidden="1"/>
    </xf>
    <xf numFmtId="0" fontId="101" fillId="28" borderId="0" xfId="0" applyFont="1" applyFill="1"/>
    <xf numFmtId="0" fontId="102" fillId="0" borderId="0" xfId="4" applyFont="1" applyAlignment="1">
      <alignment wrapText="1"/>
    </xf>
    <xf numFmtId="0" fontId="77" fillId="29" borderId="0" xfId="0" applyFont="1" applyFill="1" applyAlignment="1">
      <alignment horizontal="center"/>
    </xf>
    <xf numFmtId="0" fontId="48" fillId="0" borderId="157" xfId="7" applyFont="1" applyBorder="1" applyAlignment="1">
      <alignment horizontal="center" vertical="center" shrinkToFit="1"/>
    </xf>
    <xf numFmtId="0" fontId="95" fillId="26" borderId="159" xfId="8" applyFont="1" applyFill="1" applyBorder="1" applyAlignment="1">
      <alignment horizontal="center"/>
    </xf>
    <xf numFmtId="0" fontId="28" fillId="16" borderId="160" xfId="0" applyFont="1" applyFill="1" applyBorder="1" applyAlignment="1" applyProtection="1">
      <alignment vertical="center"/>
      <protection hidden="1"/>
    </xf>
    <xf numFmtId="0" fontId="28" fillId="16" borderId="31" xfId="0" applyFont="1" applyFill="1" applyBorder="1" applyAlignment="1" applyProtection="1">
      <alignment vertical="center"/>
      <protection hidden="1"/>
    </xf>
    <xf numFmtId="0" fontId="95" fillId="26" borderId="158" xfId="8" applyFont="1" applyFill="1" applyBorder="1" applyAlignment="1">
      <alignment horizontal="center"/>
    </xf>
    <xf numFmtId="0" fontId="95" fillId="26" borderId="0" xfId="8" applyFont="1" applyFill="1" applyAlignment="1">
      <alignment horizontal="center"/>
    </xf>
    <xf numFmtId="19" fontId="0" fillId="0" borderId="0" xfId="0" applyNumberFormat="1"/>
    <xf numFmtId="15" fontId="0" fillId="0" borderId="0" xfId="0" applyNumberFormat="1"/>
    <xf numFmtId="0" fontId="104" fillId="0" borderId="0" xfId="0" applyFont="1" applyAlignment="1" applyProtection="1">
      <alignment vertical="center"/>
      <protection hidden="1"/>
    </xf>
    <xf numFmtId="0" fontId="48" fillId="0" borderId="57" xfId="0" applyFont="1" applyBorder="1" applyAlignment="1" applyProtection="1">
      <alignment vertical="center"/>
      <protection hidden="1"/>
    </xf>
    <xf numFmtId="0" fontId="102" fillId="0" borderId="0" xfId="4" applyFont="1" applyAlignment="1">
      <alignment horizontal="right" wrapText="1"/>
    </xf>
    <xf numFmtId="0" fontId="102" fillId="28" borderId="0" xfId="4" applyFont="1" applyFill="1" applyAlignment="1">
      <alignment horizontal="right" wrapText="1"/>
    </xf>
    <xf numFmtId="0" fontId="77" fillId="29" borderId="0" xfId="0" applyFont="1" applyFill="1" applyAlignment="1" applyProtection="1">
      <alignment horizontal="center"/>
      <protection hidden="1"/>
    </xf>
    <xf numFmtId="0" fontId="105" fillId="0" borderId="0" xfId="0" applyFont="1" applyProtection="1">
      <protection hidden="1"/>
    </xf>
    <xf numFmtId="14" fontId="95" fillId="26" borderId="159" xfId="8" applyNumberFormat="1" applyFont="1" applyFill="1" applyBorder="1" applyAlignment="1">
      <alignment horizontal="center"/>
    </xf>
    <xf numFmtId="0" fontId="4" fillId="5" borderId="6" xfId="0" applyFont="1" applyFill="1" applyBorder="1" applyAlignment="1">
      <alignment horizontal="center" vertical="center"/>
    </xf>
    <xf numFmtId="0" fontId="0" fillId="30" borderId="0" xfId="0" applyFill="1"/>
    <xf numFmtId="0" fontId="48" fillId="0" borderId="0" xfId="7" applyFont="1" applyAlignment="1">
      <alignment horizontal="center" vertical="center" shrinkToFit="1"/>
    </xf>
    <xf numFmtId="0" fontId="1" fillId="30" borderId="0" xfId="9" applyFont="1" applyFill="1"/>
    <xf numFmtId="0" fontId="1" fillId="0" borderId="0" xfId="9" applyFont="1"/>
    <xf numFmtId="0" fontId="95" fillId="0" borderId="0" xfId="6" applyFont="1" applyAlignment="1">
      <alignment wrapText="1"/>
    </xf>
    <xf numFmtId="0" fontId="95" fillId="0" borderId="0" xfId="6" applyFont="1" applyAlignment="1">
      <alignment horizontal="right" wrapText="1"/>
    </xf>
    <xf numFmtId="0" fontId="95" fillId="0" borderId="0" xfId="5" applyFont="1" applyAlignment="1">
      <alignment wrapText="1"/>
    </xf>
    <xf numFmtId="0" fontId="0" fillId="0" borderId="0" xfId="0" applyAlignment="1">
      <alignment wrapText="1"/>
    </xf>
    <xf numFmtId="0" fontId="54" fillId="12" borderId="78" xfId="1" applyFont="1" applyFill="1" applyBorder="1" applyAlignment="1">
      <alignment horizontal="right"/>
    </xf>
    <xf numFmtId="0" fontId="54" fillId="12" borderId="39" xfId="1" applyFont="1" applyFill="1" applyBorder="1" applyAlignment="1">
      <alignment horizontal="right"/>
    </xf>
    <xf numFmtId="0" fontId="54" fillId="12" borderId="79" xfId="1" applyFont="1" applyFill="1" applyBorder="1" applyAlignment="1">
      <alignment horizontal="right"/>
    </xf>
    <xf numFmtId="0" fontId="55" fillId="12" borderId="80" xfId="0" applyFont="1" applyFill="1" applyBorder="1" applyAlignment="1">
      <alignment horizontal="right" vertical="center"/>
    </xf>
    <xf numFmtId="0" fontId="55" fillId="12" borderId="81" xfId="0" applyFont="1" applyFill="1" applyBorder="1" applyAlignment="1">
      <alignment horizontal="right" vertical="center"/>
    </xf>
    <xf numFmtId="0" fontId="55" fillId="12" borderId="82" xfId="0" applyFont="1" applyFill="1" applyBorder="1" applyAlignment="1">
      <alignment horizontal="right" vertical="center"/>
    </xf>
    <xf numFmtId="9" fontId="55" fillId="12" borderId="75" xfId="1" applyNumberFormat="1" applyFont="1" applyFill="1" applyBorder="1" applyAlignment="1">
      <alignment horizontal="right" vertical="center"/>
    </xf>
    <xf numFmtId="0" fontId="55" fillId="12" borderId="83" xfId="1" applyFont="1" applyFill="1" applyBorder="1" applyAlignment="1">
      <alignment horizontal="right" vertical="center"/>
    </xf>
    <xf numFmtId="0" fontId="49" fillId="0" borderId="0" xfId="0" applyFont="1" applyAlignment="1">
      <alignment horizontal="center"/>
    </xf>
    <xf numFmtId="0" fontId="50" fillId="0" borderId="8" xfId="0" applyFont="1" applyBorder="1" applyAlignment="1">
      <alignment horizontal="right"/>
    </xf>
    <xf numFmtId="0" fontId="52" fillId="12" borderId="67" xfId="0" applyFont="1" applyFill="1" applyBorder="1" applyAlignment="1">
      <alignment horizontal="center" vertical="center"/>
    </xf>
    <xf numFmtId="0" fontId="53" fillId="12" borderId="68" xfId="0" applyFont="1" applyFill="1" applyBorder="1" applyAlignment="1">
      <alignment horizontal="center" vertical="center"/>
    </xf>
    <xf numFmtId="0" fontId="53" fillId="12" borderId="74" xfId="0" applyFont="1" applyFill="1" applyBorder="1" applyAlignment="1">
      <alignment horizontal="center" vertical="center"/>
    </xf>
    <xf numFmtId="0" fontId="53" fillId="12" borderId="75" xfId="0" applyFont="1" applyFill="1" applyBorder="1" applyAlignment="1">
      <alignment horizontal="center" vertical="center"/>
    </xf>
    <xf numFmtId="0" fontId="53" fillId="12" borderId="69" xfId="0" applyFont="1" applyFill="1" applyBorder="1" applyAlignment="1">
      <alignment horizontal="center" vertical="center"/>
    </xf>
    <xf numFmtId="0" fontId="53" fillId="12" borderId="70" xfId="0" applyFont="1" applyFill="1" applyBorder="1" applyAlignment="1">
      <alignment horizontal="center" vertical="center"/>
    </xf>
    <xf numFmtId="0" fontId="53" fillId="12" borderId="76" xfId="0" applyFont="1" applyFill="1" applyBorder="1" applyAlignment="1">
      <alignment horizontal="center" vertical="center"/>
    </xf>
    <xf numFmtId="0" fontId="53" fillId="12" borderId="77" xfId="0" applyFont="1" applyFill="1" applyBorder="1" applyAlignment="1">
      <alignment horizontal="center" vertical="center"/>
    </xf>
    <xf numFmtId="0" fontId="54" fillId="12" borderId="71" xfId="1" applyFont="1" applyFill="1" applyBorder="1" applyAlignment="1">
      <alignment horizontal="right"/>
    </xf>
    <xf numFmtId="0" fontId="54" fillId="12" borderId="72" xfId="1" applyFont="1" applyFill="1" applyBorder="1" applyAlignment="1">
      <alignment horizontal="right"/>
    </xf>
    <xf numFmtId="0" fontId="54" fillId="12" borderId="73" xfId="1" applyFont="1" applyFill="1" applyBorder="1" applyAlignment="1">
      <alignment horizontal="right"/>
    </xf>
    <xf numFmtId="0" fontId="55" fillId="12" borderId="78" xfId="0" applyFont="1" applyFill="1" applyBorder="1" applyAlignment="1">
      <alignment horizontal="center"/>
    </xf>
    <xf numFmtId="0" fontId="55" fillId="12" borderId="39" xfId="0" applyFont="1" applyFill="1" applyBorder="1" applyAlignment="1">
      <alignment horizontal="center"/>
    </xf>
    <xf numFmtId="0" fontId="55" fillId="12" borderId="74" xfId="0" applyFont="1" applyFill="1" applyBorder="1" applyAlignment="1">
      <alignment horizontal="right" vertical="center"/>
    </xf>
    <xf numFmtId="0" fontId="55" fillId="12" borderId="75" xfId="0" applyFont="1" applyFill="1" applyBorder="1" applyAlignment="1">
      <alignment horizontal="right" vertical="center"/>
    </xf>
    <xf numFmtId="0" fontId="55" fillId="12" borderId="78" xfId="0" applyFont="1" applyFill="1" applyBorder="1" applyAlignment="1">
      <alignment horizontal="right"/>
    </xf>
    <xf numFmtId="0" fontId="55" fillId="12" borderId="39" xfId="0" applyFont="1" applyFill="1" applyBorder="1" applyAlignment="1">
      <alignment horizontal="right"/>
    </xf>
    <xf numFmtId="0" fontId="55" fillId="12" borderId="79" xfId="0" applyFont="1" applyFill="1" applyBorder="1" applyAlignment="1">
      <alignment horizontal="right"/>
    </xf>
    <xf numFmtId="0" fontId="56" fillId="12" borderId="75" xfId="0" applyFont="1" applyFill="1" applyBorder="1" applyAlignment="1">
      <alignment horizontal="right" vertical="center"/>
    </xf>
    <xf numFmtId="0" fontId="56" fillId="12" borderId="83" xfId="0" applyFont="1" applyFill="1" applyBorder="1" applyAlignment="1">
      <alignment horizontal="right" vertical="center"/>
    </xf>
    <xf numFmtId="0" fontId="57" fillId="12" borderId="39" xfId="1" applyFont="1" applyFill="1" applyBorder="1" applyAlignment="1">
      <alignment horizontal="center"/>
    </xf>
    <xf numFmtId="0" fontId="57" fillId="12" borderId="79" xfId="1" applyFont="1" applyFill="1" applyBorder="1" applyAlignment="1">
      <alignment horizontal="center"/>
    </xf>
    <xf numFmtId="0" fontId="55" fillId="12" borderId="80" xfId="0" applyFont="1" applyFill="1" applyBorder="1" applyAlignment="1">
      <alignment horizontal="right"/>
    </xf>
    <xf numFmtId="0" fontId="55" fillId="12" borderId="81" xfId="0" applyFont="1" applyFill="1" applyBorder="1" applyAlignment="1">
      <alignment horizontal="right"/>
    </xf>
    <xf numFmtId="0" fontId="55" fillId="12" borderId="82" xfId="0" applyFont="1" applyFill="1" applyBorder="1" applyAlignment="1">
      <alignment horizontal="right"/>
    </xf>
    <xf numFmtId="9" fontId="55" fillId="12" borderId="75" xfId="0" applyNumberFormat="1" applyFont="1" applyFill="1" applyBorder="1" applyAlignment="1">
      <alignment horizontal="right" vertical="center"/>
    </xf>
    <xf numFmtId="0" fontId="55" fillId="12" borderId="83" xfId="0" applyFont="1" applyFill="1" applyBorder="1" applyAlignment="1">
      <alignment horizontal="right" vertical="center"/>
    </xf>
    <xf numFmtId="0" fontId="55" fillId="12" borderId="55" xfId="0" applyFont="1" applyFill="1" applyBorder="1" applyAlignment="1">
      <alignment horizontal="center" vertical="center" wrapText="1"/>
    </xf>
    <xf numFmtId="0" fontId="55" fillId="12" borderId="0" xfId="0" applyFont="1" applyFill="1" applyAlignment="1">
      <alignment horizontal="center" vertical="center" wrapText="1"/>
    </xf>
    <xf numFmtId="0" fontId="55" fillId="12" borderId="54" xfId="0" applyFont="1" applyFill="1" applyBorder="1" applyAlignment="1">
      <alignment horizontal="center" vertical="center" wrapText="1"/>
    </xf>
    <xf numFmtId="0" fontId="55" fillId="12" borderId="74" xfId="0" applyFont="1" applyFill="1" applyBorder="1" applyAlignment="1">
      <alignment horizontal="right" vertical="center" wrapText="1"/>
    </xf>
    <xf numFmtId="0" fontId="55" fillId="12" borderId="75" xfId="0" applyFont="1" applyFill="1" applyBorder="1" applyAlignment="1">
      <alignment horizontal="right" vertical="center" wrapText="1"/>
    </xf>
    <xf numFmtId="9" fontId="55" fillId="12" borderId="75" xfId="0" applyNumberFormat="1" applyFont="1" applyFill="1" applyBorder="1" applyAlignment="1">
      <alignment horizontal="right"/>
    </xf>
    <xf numFmtId="0" fontId="55" fillId="12" borderId="83" xfId="0" applyFont="1" applyFill="1" applyBorder="1" applyAlignment="1">
      <alignment horizontal="right"/>
    </xf>
    <xf numFmtId="0" fontId="55" fillId="12" borderId="75" xfId="0" applyFont="1" applyFill="1" applyBorder="1" applyAlignment="1">
      <alignment horizontal="right"/>
    </xf>
    <xf numFmtId="9" fontId="55" fillId="12" borderId="75" xfId="0" applyNumberFormat="1" applyFont="1" applyFill="1" applyBorder="1" applyAlignment="1">
      <alignment horizontal="right" vertical="center" wrapText="1"/>
    </xf>
    <xf numFmtId="0" fontId="55" fillId="12" borderId="83" xfId="0" applyFont="1" applyFill="1" applyBorder="1" applyAlignment="1">
      <alignment horizontal="right" vertical="center" wrapText="1"/>
    </xf>
    <xf numFmtId="0" fontId="55" fillId="12" borderId="80" xfId="0" applyFont="1" applyFill="1" applyBorder="1" applyAlignment="1">
      <alignment horizontal="right" wrapText="1"/>
    </xf>
    <xf numFmtId="0" fontId="55" fillId="12" borderId="81" xfId="0" applyFont="1" applyFill="1" applyBorder="1" applyAlignment="1">
      <alignment horizontal="right" wrapText="1"/>
    </xf>
    <xf numFmtId="0" fontId="55" fillId="12" borderId="82" xfId="0" applyFont="1" applyFill="1" applyBorder="1" applyAlignment="1">
      <alignment horizontal="right" wrapText="1"/>
    </xf>
    <xf numFmtId="0" fontId="55" fillId="12" borderId="84" xfId="0" applyFont="1" applyFill="1" applyBorder="1" applyAlignment="1">
      <alignment horizontal="right" vertical="center"/>
    </xf>
    <xf numFmtId="0" fontId="55" fillId="12" borderId="85" xfId="0" applyFont="1" applyFill="1" applyBorder="1" applyAlignment="1">
      <alignment horizontal="right" vertical="center"/>
    </xf>
    <xf numFmtId="0" fontId="55" fillId="12" borderId="86" xfId="0" applyFont="1" applyFill="1" applyBorder="1" applyAlignment="1">
      <alignment horizontal="right" vertical="center"/>
    </xf>
    <xf numFmtId="9" fontId="55" fillId="12" borderId="87" xfId="0" applyNumberFormat="1" applyFont="1" applyFill="1" applyBorder="1" applyAlignment="1">
      <alignment horizontal="right" vertical="center"/>
    </xf>
    <xf numFmtId="0" fontId="55" fillId="12" borderId="88" xfId="0" applyFont="1" applyFill="1" applyBorder="1" applyAlignment="1">
      <alignment horizontal="right" vertical="center"/>
    </xf>
    <xf numFmtId="0" fontId="55" fillId="12" borderId="78" xfId="0" applyFont="1" applyFill="1" applyBorder="1" applyAlignment="1">
      <alignment horizontal="right" wrapText="1"/>
    </xf>
    <xf numFmtId="0" fontId="55" fillId="12" borderId="39" xfId="0" applyFont="1" applyFill="1" applyBorder="1" applyAlignment="1">
      <alignment horizontal="right" wrapText="1"/>
    </xf>
    <xf numFmtId="0" fontId="55" fillId="12" borderId="79"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2" borderId="55" xfId="0" applyFont="1" applyFill="1" applyBorder="1" applyAlignment="1">
      <alignment horizontal="right" wrapText="1"/>
    </xf>
    <xf numFmtId="0" fontId="55" fillId="12" borderId="0" xfId="0" applyFont="1" applyFill="1" applyAlignment="1">
      <alignment horizontal="right" wrapText="1"/>
    </xf>
    <xf numFmtId="0" fontId="55" fillId="12"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0" fillId="0" borderId="0" xfId="0" applyAlignment="1" applyProtection="1">
      <alignment horizontal="center"/>
      <protection hidden="1"/>
    </xf>
    <xf numFmtId="0" fontId="69" fillId="23" borderId="0" xfId="0" applyFont="1" applyFill="1" applyAlignment="1" applyProtection="1">
      <alignment horizontal="right" vertical="center"/>
      <protection hidden="1"/>
    </xf>
    <xf numFmtId="0" fontId="107" fillId="0" borderId="0" xfId="0" applyFont="1" applyAlignment="1" applyProtection="1">
      <alignment horizontal="center" vertical="center" wrapText="1"/>
      <protection hidden="1"/>
    </xf>
    <xf numFmtId="0" fontId="4" fillId="6" borderId="0" xfId="0" applyFont="1" applyFill="1" applyAlignment="1" applyProtection="1">
      <alignment horizontal="center"/>
      <protection hidden="1"/>
    </xf>
    <xf numFmtId="0" fontId="6" fillId="3" borderId="65" xfId="0" applyFont="1" applyFill="1" applyBorder="1" applyAlignment="1" applyProtection="1">
      <alignment horizontal="center" vertical="center" shrinkToFit="1"/>
      <protection hidden="1"/>
    </xf>
    <xf numFmtId="0" fontId="0" fillId="0" borderId="21" xfId="0" applyBorder="1"/>
    <xf numFmtId="0" fontId="0" fillId="0" borderId="66" xfId="0" applyBorder="1"/>
    <xf numFmtId="0" fontId="61" fillId="0" borderId="91" xfId="0" applyFont="1" applyBorder="1" applyAlignment="1" applyProtection="1">
      <alignment horizontal="center"/>
      <protection hidden="1"/>
    </xf>
    <xf numFmtId="0" fontId="64" fillId="11" borderId="96" xfId="0" applyFont="1" applyFill="1" applyBorder="1" applyAlignment="1" applyProtection="1">
      <alignment horizontal="center" vertical="center" wrapText="1"/>
      <protection hidden="1"/>
    </xf>
    <xf numFmtId="0" fontId="64" fillId="11" borderId="91" xfId="0" applyFont="1" applyFill="1" applyBorder="1" applyAlignment="1" applyProtection="1">
      <alignment horizontal="center" vertical="center" wrapText="1"/>
      <protection hidden="1"/>
    </xf>
    <xf numFmtId="0" fontId="64" fillId="11" borderId="97" xfId="0" applyFont="1" applyFill="1" applyBorder="1" applyAlignment="1" applyProtection="1">
      <alignment horizontal="center" vertical="center" wrapText="1"/>
      <protection hidden="1"/>
    </xf>
    <xf numFmtId="0" fontId="64" fillId="11" borderId="96" xfId="0" applyFont="1" applyFill="1" applyBorder="1" applyAlignment="1" applyProtection="1">
      <alignment horizontal="center" vertical="center"/>
      <protection hidden="1"/>
    </xf>
    <xf numFmtId="0" fontId="64" fillId="11" borderId="91" xfId="0" applyFont="1" applyFill="1" applyBorder="1" applyAlignment="1" applyProtection="1">
      <alignment horizontal="center" vertical="center"/>
      <protection hidden="1"/>
    </xf>
    <xf numFmtId="0" fontId="64" fillId="11" borderId="97" xfId="0" applyFont="1" applyFill="1" applyBorder="1" applyAlignment="1" applyProtection="1">
      <alignment horizontal="center" vertical="center"/>
      <protection hidden="1"/>
    </xf>
    <xf numFmtId="0" fontId="64" fillId="21" borderId="99" xfId="0" applyFont="1" applyFill="1" applyBorder="1" applyAlignment="1" applyProtection="1">
      <alignment horizontal="center" vertical="center"/>
      <protection hidden="1"/>
    </xf>
    <xf numFmtId="0" fontId="0" fillId="0" borderId="0" xfId="0"/>
    <xf numFmtId="0" fontId="6" fillId="3" borderId="21" xfId="0" applyFont="1" applyFill="1" applyBorder="1" applyAlignment="1" applyProtection="1">
      <alignment horizontal="center" vertical="center" shrinkToFit="1"/>
      <protection hidden="1"/>
    </xf>
    <xf numFmtId="0" fontId="6" fillId="3" borderId="66" xfId="0" applyFont="1" applyFill="1" applyBorder="1" applyAlignment="1" applyProtection="1">
      <alignment horizontal="center" vertical="center" shrinkToFit="1"/>
      <protection hidden="1"/>
    </xf>
    <xf numFmtId="165" fontId="27" fillId="13" borderId="91" xfId="0" applyNumberFormat="1" applyFont="1" applyFill="1" applyBorder="1" applyAlignment="1" applyProtection="1">
      <alignment horizontal="center" vertical="center" shrinkToFit="1"/>
      <protection hidden="1"/>
    </xf>
    <xf numFmtId="0" fontId="39" fillId="17" borderId="96" xfId="0" applyFont="1" applyFill="1" applyBorder="1" applyAlignment="1" applyProtection="1">
      <alignment horizontal="center" vertical="center"/>
      <protection hidden="1"/>
    </xf>
    <xf numFmtId="0" fontId="0" fillId="0" borderId="91" xfId="0" applyBorder="1"/>
    <xf numFmtId="0" fontId="0" fillId="0" borderId="97" xfId="0" applyBorder="1"/>
    <xf numFmtId="0" fontId="29" fillId="12" borderId="0" xfId="0" applyFont="1" applyFill="1" applyAlignment="1" applyProtection="1">
      <alignment horizontal="center" vertical="center"/>
      <protection hidden="1"/>
    </xf>
    <xf numFmtId="0" fontId="56" fillId="21" borderId="98" xfId="0" applyFont="1" applyFill="1" applyBorder="1" applyAlignment="1" applyProtection="1">
      <alignment horizontal="center" vertical="center"/>
      <protection hidden="1"/>
    </xf>
    <xf numFmtId="0" fontId="64" fillId="21" borderId="91" xfId="0" applyFont="1" applyFill="1" applyBorder="1" applyAlignment="1" applyProtection="1">
      <alignment horizontal="center" vertical="center"/>
      <protection hidden="1"/>
    </xf>
    <xf numFmtId="0" fontId="56" fillId="21" borderId="91" xfId="0" applyFont="1" applyFill="1" applyBorder="1" applyAlignment="1" applyProtection="1">
      <alignment horizontal="center" vertical="center"/>
      <protection hidden="1"/>
    </xf>
    <xf numFmtId="0" fontId="64" fillId="21" borderId="96" xfId="0" applyFont="1" applyFill="1" applyBorder="1" applyAlignment="1" applyProtection="1">
      <alignment horizontal="center" vertical="center"/>
      <protection hidden="1"/>
    </xf>
    <xf numFmtId="0" fontId="64" fillId="21" borderId="97" xfId="0" applyFont="1" applyFill="1" applyBorder="1" applyAlignment="1" applyProtection="1">
      <alignment horizontal="center" vertical="center"/>
      <protection hidden="1"/>
    </xf>
    <xf numFmtId="0" fontId="27" fillId="13" borderId="96" xfId="0" applyFont="1" applyFill="1" applyBorder="1" applyAlignment="1" applyProtection="1">
      <alignment horizontal="center" vertical="center"/>
      <protection locked="0" hidden="1"/>
    </xf>
    <xf numFmtId="0" fontId="44" fillId="22" borderId="96" xfId="0" applyFont="1" applyFill="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63" fillId="0" borderId="91" xfId="0" applyFont="1" applyBorder="1" applyAlignment="1" applyProtection="1">
      <alignment horizontal="center" vertical="center"/>
      <protection hidden="1"/>
    </xf>
    <xf numFmtId="0" fontId="40" fillId="0" borderId="91" xfId="0" applyFont="1" applyBorder="1" applyAlignment="1" applyProtection="1">
      <alignment horizontal="center" vertical="center"/>
      <protection hidden="1"/>
    </xf>
    <xf numFmtId="0" fontId="38" fillId="0" borderId="91" xfId="0" applyFont="1" applyBorder="1" applyAlignment="1" applyProtection="1">
      <alignment horizontal="center" vertical="center"/>
      <protection hidden="1"/>
    </xf>
    <xf numFmtId="165" fontId="26" fillId="13" borderId="96" xfId="0" applyNumberFormat="1" applyFont="1" applyFill="1" applyBorder="1" applyAlignment="1" applyProtection="1">
      <alignment horizontal="center" vertical="center" shrinkToFit="1"/>
      <protection hidden="1"/>
    </xf>
    <xf numFmtId="165" fontId="27" fillId="13" borderId="96" xfId="0" applyNumberFormat="1" applyFont="1" applyFill="1" applyBorder="1" applyAlignment="1" applyProtection="1">
      <alignment horizontal="center" vertical="center" shrinkToFit="1"/>
      <protection hidden="1"/>
    </xf>
    <xf numFmtId="165" fontId="47" fillId="13" borderId="107" xfId="0" applyNumberFormat="1" applyFont="1" applyFill="1" applyBorder="1" applyAlignment="1" applyProtection="1">
      <alignment horizontal="center" vertical="center" shrinkToFit="1"/>
      <protection hidden="1"/>
    </xf>
    <xf numFmtId="0" fontId="0" fillId="0" borderId="108" xfId="0" applyBorder="1"/>
    <xf numFmtId="0" fontId="0" fillId="0" borderId="109" xfId="0" applyBorder="1"/>
    <xf numFmtId="0" fontId="0" fillId="0" borderId="99" xfId="0" applyBorder="1"/>
    <xf numFmtId="0" fontId="0" fillId="0" borderId="110" xfId="0" applyBorder="1"/>
    <xf numFmtId="0" fontId="0" fillId="0" borderId="111" xfId="0" applyBorder="1"/>
    <xf numFmtId="0" fontId="0" fillId="0" borderId="98" xfId="0" applyBorder="1"/>
    <xf numFmtId="0" fontId="0" fillId="0" borderId="112" xfId="0" applyBorder="1"/>
    <xf numFmtId="0" fontId="64" fillId="21" borderId="107" xfId="0" applyFont="1" applyFill="1" applyBorder="1" applyAlignment="1" applyProtection="1">
      <alignment horizontal="center" vertical="center" shrinkToFit="1"/>
      <protection hidden="1"/>
    </xf>
    <xf numFmtId="0" fontId="38" fillId="0" borderId="92" xfId="0" applyFont="1" applyBorder="1" applyAlignment="1" applyProtection="1">
      <alignment horizontal="center" vertical="center"/>
      <protection hidden="1"/>
    </xf>
    <xf numFmtId="0" fontId="39" fillId="17" borderId="91" xfId="0" applyFont="1" applyFill="1" applyBorder="1" applyAlignment="1" applyProtection="1">
      <alignment horizontal="center" vertical="center"/>
      <protection hidden="1"/>
    </xf>
    <xf numFmtId="0" fontId="36" fillId="11" borderId="16" xfId="1" applyFont="1" applyFill="1" applyBorder="1" applyAlignment="1" applyProtection="1">
      <alignment horizontal="center" vertical="center"/>
    </xf>
    <xf numFmtId="0" fontId="36" fillId="11" borderId="0" xfId="1" applyFont="1" applyFill="1" applyBorder="1" applyAlignment="1" applyProtection="1">
      <alignment horizontal="center" vertical="center"/>
    </xf>
    <xf numFmtId="0" fontId="36" fillId="11" borderId="16" xfId="1" applyFont="1" applyFill="1" applyBorder="1" applyAlignment="1" applyProtection="1">
      <alignment horizontal="center" vertical="center" wrapText="1"/>
    </xf>
    <xf numFmtId="0" fontId="36" fillId="11" borderId="0" xfId="1"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shrinkToFit="1"/>
      <protection hidden="1"/>
    </xf>
    <xf numFmtId="0" fontId="0" fillId="0" borderId="161" xfId="0" applyBorder="1"/>
    <xf numFmtId="0" fontId="0" fillId="0" borderId="64" xfId="0" applyBorder="1"/>
    <xf numFmtId="0" fontId="29" fillId="11" borderId="53" xfId="0" applyFont="1" applyFill="1" applyBorder="1" applyAlignment="1">
      <alignment horizontal="center" vertical="center"/>
    </xf>
    <xf numFmtId="0" fontId="0" fillId="0" borderId="6" xfId="0" applyBorder="1"/>
    <xf numFmtId="0" fontId="34" fillId="11" borderId="0" xfId="1" applyFont="1" applyFill="1" applyBorder="1" applyAlignment="1" applyProtection="1">
      <alignment horizontal="center" vertical="center" wrapText="1"/>
    </xf>
    <xf numFmtId="0" fontId="6" fillId="3" borderId="161" xfId="0" applyFont="1" applyFill="1" applyBorder="1" applyAlignment="1" applyProtection="1">
      <alignment horizontal="center" vertical="center" shrinkToFit="1"/>
      <protection hidden="1"/>
    </xf>
    <xf numFmtId="0" fontId="6" fillId="3" borderId="64" xfId="0" applyFont="1" applyFill="1" applyBorder="1" applyAlignment="1" applyProtection="1">
      <alignment horizontal="center" vertical="center" shrinkToFit="1"/>
      <protection hidden="1"/>
    </xf>
    <xf numFmtId="0" fontId="45" fillId="3" borderId="65" xfId="0" applyFont="1" applyFill="1" applyBorder="1" applyAlignment="1" applyProtection="1">
      <alignment horizontal="center" vertical="center" shrinkToFit="1"/>
      <protection hidden="1"/>
    </xf>
    <xf numFmtId="0" fontId="6" fillId="3" borderId="24" xfId="0" applyFont="1" applyFill="1" applyBorder="1" applyAlignment="1" applyProtection="1">
      <alignment horizontal="center" vertical="center" shrinkToFit="1"/>
      <protection hidden="1"/>
    </xf>
    <xf numFmtId="0" fontId="0" fillId="0" borderId="14" xfId="0" applyBorder="1"/>
    <xf numFmtId="0" fontId="0" fillId="0" borderId="25" xfId="0" applyBorder="1"/>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6" fillId="3" borderId="14" xfId="0" applyFont="1" applyFill="1" applyBorder="1" applyAlignment="1" applyProtection="1">
      <alignment horizontal="center" vertical="center" shrinkToFit="1"/>
      <protection hidden="1"/>
    </xf>
    <xf numFmtId="0" fontId="6" fillId="3" borderId="25" xfId="0" applyFont="1" applyFill="1" applyBorder="1" applyAlignment="1" applyProtection="1">
      <alignment horizontal="center" vertical="center" shrinkToFit="1"/>
      <protection hidden="1"/>
    </xf>
    <xf numFmtId="0" fontId="79" fillId="24" borderId="91" xfId="0"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4" fillId="5" borderId="6" xfId="0" applyFont="1" applyFill="1" applyBorder="1" applyAlignment="1">
      <alignment horizontal="center" vertical="center"/>
    </xf>
    <xf numFmtId="0" fontId="0" fillId="0" borderId="26" xfId="0" applyBorder="1"/>
    <xf numFmtId="0" fontId="4" fillId="5" borderId="20" xfId="0" applyFont="1" applyFill="1" applyBorder="1" applyAlignment="1">
      <alignment horizontal="center" vertical="center"/>
    </xf>
    <xf numFmtId="0" fontId="67" fillId="3" borderId="91" xfId="1" applyFont="1" applyFill="1" applyBorder="1" applyAlignment="1" applyProtection="1">
      <alignment horizontal="center" vertical="center" shrinkToFit="1"/>
      <protection locked="0" hidden="1"/>
    </xf>
    <xf numFmtId="0" fontId="33" fillId="5" borderId="20" xfId="0" applyFont="1" applyFill="1" applyBorder="1" applyAlignment="1">
      <alignment horizontal="center" vertical="center"/>
    </xf>
    <xf numFmtId="0" fontId="67" fillId="3" borderId="91"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xf>
    <xf numFmtId="0" fontId="80" fillId="3" borderId="91" xfId="1" applyFont="1" applyFill="1" applyBorder="1" applyAlignment="1" applyProtection="1">
      <alignment horizontal="center" vertical="center" wrapText="1" shrinkToFit="1"/>
      <protection hidden="1"/>
    </xf>
    <xf numFmtId="0" fontId="80" fillId="3" borderId="91" xfId="1" applyFont="1" applyFill="1" applyBorder="1" applyAlignment="1" applyProtection="1">
      <alignment horizontal="center" vertical="center" shrinkToFit="1"/>
      <protection hidden="1"/>
    </xf>
    <xf numFmtId="49" fontId="67" fillId="3" borderId="91" xfId="1" applyNumberFormat="1" applyFont="1" applyFill="1" applyBorder="1" applyAlignment="1" applyProtection="1">
      <alignment horizontal="center" vertical="center" shrinkToFit="1"/>
      <protection hidden="1"/>
    </xf>
    <xf numFmtId="1" fontId="67" fillId="3" borderId="91" xfId="1" applyNumberFormat="1"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right" vertical="center" shrinkToFit="1"/>
      <protection hidden="1"/>
    </xf>
    <xf numFmtId="0" fontId="79" fillId="25" borderId="91" xfId="0" applyFont="1" applyFill="1" applyBorder="1" applyAlignment="1" applyProtection="1">
      <alignment horizontal="center" vertical="center" shrinkToFit="1"/>
      <protection hidden="1"/>
    </xf>
    <xf numFmtId="0" fontId="67" fillId="0" borderId="91" xfId="1" applyFont="1" applyFill="1" applyBorder="1" applyAlignment="1" applyProtection="1">
      <alignment horizontal="right" vertical="center" shrinkToFit="1"/>
      <protection hidden="1"/>
    </xf>
    <xf numFmtId="0" fontId="26" fillId="0" borderId="91" xfId="0" applyFont="1" applyBorder="1" applyAlignment="1" applyProtection="1">
      <alignment horizontal="center" vertical="center"/>
      <protection hidden="1"/>
    </xf>
    <xf numFmtId="0" fontId="80" fillId="0" borderId="91" xfId="1" applyFont="1" applyFill="1" applyBorder="1" applyAlignment="1" applyProtection="1">
      <alignment horizontal="right" vertical="center" shrinkToFit="1"/>
      <protection hidden="1"/>
    </xf>
    <xf numFmtId="164" fontId="67" fillId="3" borderId="91" xfId="1" applyNumberFormat="1" applyFont="1" applyFill="1" applyBorder="1" applyAlignment="1" applyProtection="1">
      <alignment horizontal="center" vertical="center" shrinkToFit="1"/>
      <protection hidden="1"/>
    </xf>
    <xf numFmtId="0" fontId="67" fillId="0" borderId="91" xfId="0" applyFont="1" applyBorder="1" applyAlignment="1" applyProtection="1">
      <alignment horizontal="right" vertical="center" shrinkToFit="1"/>
      <protection hidden="1"/>
    </xf>
    <xf numFmtId="0" fontId="82" fillId="3" borderId="91" xfId="1"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right" vertical="center" shrinkToFit="1"/>
      <protection hidden="1"/>
    </xf>
    <xf numFmtId="0" fontId="67" fillId="3" borderId="91" xfId="1" applyNumberFormat="1" applyFont="1" applyFill="1" applyBorder="1" applyAlignment="1" applyProtection="1">
      <alignment horizontal="center" vertical="center" shrinkToFit="1"/>
      <protection hidden="1"/>
    </xf>
    <xf numFmtId="0" fontId="8" fillId="0" borderId="93" xfId="0" applyFont="1" applyBorder="1" applyAlignment="1" applyProtection="1">
      <alignment horizontal="right" vertical="center" shrinkToFit="1"/>
      <protection hidden="1"/>
    </xf>
    <xf numFmtId="0" fontId="8"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4" xfId="0" applyFont="1" applyFill="1" applyBorder="1" applyAlignment="1" applyProtection="1">
      <alignment horizontal="right" vertical="center" shrinkToFit="1"/>
      <protection hidden="1"/>
    </xf>
    <xf numFmtId="0" fontId="73"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shrinkToFit="1"/>
      <protection hidden="1"/>
    </xf>
    <xf numFmtId="0" fontId="73" fillId="0" borderId="94" xfId="0" applyFont="1" applyBorder="1" applyAlignment="1" applyProtection="1">
      <alignment horizontal="center" shrinkToFit="1"/>
      <protection hidden="1"/>
    </xf>
    <xf numFmtId="0" fontId="90"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0" fontId="8" fillId="0" borderId="22" xfId="0" applyFont="1" applyBorder="1" applyAlignment="1" applyProtection="1">
      <alignment horizontal="center" vertical="center" shrinkToFit="1"/>
      <protection hidden="1"/>
    </xf>
    <xf numFmtId="0" fontId="2" fillId="2" borderId="24"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72" fillId="0" borderId="50" xfId="0" applyFont="1" applyBorder="1" applyAlignment="1" applyProtection="1">
      <alignment horizontal="center" vertical="center" readingOrder="2"/>
      <protection hidden="1"/>
    </xf>
    <xf numFmtId="0" fontId="89" fillId="0" borderId="12" xfId="0" applyFont="1" applyBorder="1" applyAlignment="1" applyProtection="1">
      <alignment horizontal="right" vertical="center" shrinkToFit="1"/>
      <protection hidden="1"/>
    </xf>
    <xf numFmtId="0" fontId="90" fillId="3" borderId="14" xfId="0" applyFont="1" applyFill="1" applyBorder="1" applyAlignment="1" applyProtection="1">
      <alignment horizontal="center" vertical="center" shrinkToFit="1"/>
      <protection hidden="1"/>
    </xf>
    <xf numFmtId="0" fontId="90" fillId="3" borderId="101" xfId="0" applyFont="1" applyFill="1" applyBorder="1" applyAlignment="1" applyProtection="1">
      <alignment horizontal="center" vertical="center" shrinkToFit="1"/>
      <protection hidden="1"/>
    </xf>
    <xf numFmtId="0" fontId="89" fillId="3" borderId="12"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14" fillId="14" borderId="5" xfId="0" applyFont="1" applyFill="1" applyBorder="1" applyAlignment="1" applyProtection="1">
      <alignment horizontal="right" vertical="center" wrapText="1"/>
      <protection hidden="1"/>
    </xf>
    <xf numFmtId="0" fontId="14" fillId="14" borderId="0" xfId="0" applyFont="1" applyFill="1" applyAlignment="1" applyProtection="1">
      <alignment horizontal="right" vertical="center" wrapText="1"/>
      <protection hidden="1"/>
    </xf>
    <xf numFmtId="0" fontId="90" fillId="0" borderId="102" xfId="0" applyFont="1" applyBorder="1" applyAlignment="1" applyProtection="1">
      <alignment horizontal="right" vertical="center" shrinkToFit="1"/>
      <protection hidden="1"/>
    </xf>
    <xf numFmtId="0" fontId="89" fillId="3" borderId="103" xfId="0" applyFont="1" applyFill="1" applyBorder="1" applyAlignment="1" applyProtection="1">
      <alignment horizontal="center" vertical="center" shrinkToFit="1"/>
      <protection hidden="1"/>
    </xf>
    <xf numFmtId="0" fontId="89" fillId="0" borderId="113"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2" xfId="0" applyFont="1" applyBorder="1" applyAlignment="1" applyProtection="1">
      <alignment horizontal="right"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14" xfId="0"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3" xfId="0" applyFont="1" applyBorder="1" applyAlignment="1" applyProtection="1">
      <alignment horizontal="left" vertical="center" shrinkToFit="1"/>
      <protection hidden="1"/>
    </xf>
    <xf numFmtId="0" fontId="89" fillId="0" borderId="103" xfId="0" applyFont="1" applyBorder="1" applyAlignment="1" applyProtection="1">
      <alignment horizontal="left" vertical="center" shrinkToFit="1"/>
      <protection hidden="1"/>
    </xf>
    <xf numFmtId="0" fontId="73" fillId="24" borderId="115"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right" vertical="center" wrapText="1"/>
      <protection hidden="1"/>
    </xf>
    <xf numFmtId="0" fontId="73" fillId="24" borderId="117" xfId="0" applyFont="1" applyFill="1" applyBorder="1" applyAlignment="1" applyProtection="1">
      <alignment horizontal="right" vertical="center" wrapText="1"/>
      <protection hidden="1"/>
    </xf>
    <xf numFmtId="0" fontId="73" fillId="24" borderId="118" xfId="0" applyFont="1" applyFill="1" applyBorder="1" applyAlignment="1" applyProtection="1">
      <alignment horizontal="right" vertical="center" wrapText="1"/>
      <protection hidden="1"/>
    </xf>
    <xf numFmtId="0" fontId="73" fillId="24" borderId="119" xfId="0" applyFont="1" applyFill="1" applyBorder="1" applyAlignment="1" applyProtection="1">
      <alignment horizontal="right" vertical="center" wrapText="1"/>
      <protection hidden="1"/>
    </xf>
    <xf numFmtId="0" fontId="73" fillId="24" borderId="120"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center" vertical="center"/>
      <protection hidden="1"/>
    </xf>
    <xf numFmtId="164" fontId="89" fillId="3" borderId="12" xfId="0" applyNumberFormat="1" applyFont="1" applyFill="1" applyBorder="1" applyAlignment="1" applyProtection="1">
      <alignment horizontal="center" vertical="center" shrinkToFit="1"/>
      <protection hidden="1"/>
    </xf>
    <xf numFmtId="22" fontId="72" fillId="0" borderId="50" xfId="0" applyNumberFormat="1" applyFont="1" applyBorder="1" applyAlignment="1" applyProtection="1">
      <alignment horizontal="center" vertical="center" readingOrder="2"/>
      <protection hidden="1"/>
    </xf>
    <xf numFmtId="0" fontId="90" fillId="0" borderId="100"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73" fillId="0" borderId="19" xfId="0" applyFont="1" applyBorder="1" applyAlignment="1" applyProtection="1">
      <alignment horizontal="center" vertical="center" shrinkToFit="1"/>
      <protection hidden="1"/>
    </xf>
    <xf numFmtId="0" fontId="14" fillId="0" borderId="0" xfId="0" applyFont="1" applyAlignment="1" applyProtection="1">
      <alignment horizontal="right" vertical="center" wrapText="1"/>
      <protection hidden="1"/>
    </xf>
    <xf numFmtId="0" fontId="14" fillId="0" borderId="11" xfId="0" applyFont="1" applyBorder="1" applyAlignment="1" applyProtection="1">
      <alignment horizontal="right" vertical="center" wrapText="1"/>
      <protection hidden="1"/>
    </xf>
    <xf numFmtId="0" fontId="8" fillId="0" borderId="93" xfId="0" applyFont="1" applyBorder="1" applyAlignment="1" applyProtection="1">
      <alignment horizontal="center" vertical="center" shrinkToFit="1"/>
      <protection hidden="1"/>
    </xf>
    <xf numFmtId="0" fontId="8"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8" fillId="3" borderId="12" xfId="0" applyFont="1" applyFill="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73" fillId="0" borderId="58"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8" fillId="3" borderId="13" xfId="0" applyNumberFormat="1" applyFont="1" applyFill="1" applyBorder="1" applyAlignment="1" applyProtection="1">
      <alignment horizontal="center" vertical="center" shrinkToFit="1"/>
      <protection hidden="1"/>
    </xf>
    <xf numFmtId="165" fontId="8" fillId="3" borderId="95" xfId="0" applyNumberFormat="1" applyFont="1" applyFill="1" applyBorder="1" applyAlignment="1" applyProtection="1">
      <alignment horizontal="center" vertical="center" shrinkToFit="1"/>
      <protection hidden="1"/>
    </xf>
    <xf numFmtId="0" fontId="73" fillId="0" borderId="57"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4" xfId="0" applyNumberFormat="1" applyFont="1" applyFill="1" applyBorder="1" applyAlignment="1" applyProtection="1">
      <alignment horizontal="right" vertical="center" shrinkToFit="1"/>
      <protection hidden="1"/>
    </xf>
    <xf numFmtId="0" fontId="73" fillId="0" borderId="93"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58"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5" xfId="0" applyFont="1" applyFill="1" applyBorder="1" applyAlignment="1" applyProtection="1">
      <alignment horizontal="center" shrinkToFit="1"/>
      <protection hidden="1"/>
    </xf>
    <xf numFmtId="0" fontId="74" fillId="6" borderId="57"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0"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89" xfId="0" applyFont="1" applyFill="1" applyBorder="1" applyAlignment="1" applyProtection="1">
      <alignment horizontal="center" vertical="center" shrinkToFit="1"/>
      <protection hidden="1"/>
    </xf>
    <xf numFmtId="0" fontId="8" fillId="3" borderId="94" xfId="0" applyFont="1" applyFill="1" applyBorder="1" applyAlignment="1" applyProtection="1">
      <alignment horizontal="center" vertical="center" shrinkToFit="1"/>
      <protection hidden="1"/>
    </xf>
    <xf numFmtId="0" fontId="73" fillId="0" borderId="93"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4"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165" fontId="4" fillId="0" borderId="0" xfId="0" applyNumberFormat="1"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center" shrinkToFit="1"/>
      <protection hidden="1"/>
    </xf>
    <xf numFmtId="0" fontId="7" fillId="0" borderId="0" xfId="0" applyFont="1" applyAlignment="1" applyProtection="1">
      <alignment horizontal="center" shrinkToFit="1"/>
      <protection hidden="1"/>
    </xf>
    <xf numFmtId="0" fontId="4"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73" fillId="3" borderId="94" xfId="0" applyFont="1" applyFill="1" applyBorder="1" applyAlignment="1" applyProtection="1">
      <alignment horizontal="center" vertical="center" shrinkToFit="1"/>
      <protection hidden="1"/>
    </xf>
    <xf numFmtId="165" fontId="72" fillId="20" borderId="12" xfId="0" applyNumberFormat="1" applyFont="1" applyFill="1" applyBorder="1" applyAlignment="1" applyProtection="1">
      <alignment horizontal="right" vertical="center" shrinkToFit="1"/>
      <protection hidden="1"/>
    </xf>
    <xf numFmtId="165" fontId="72" fillId="20" borderId="94" xfId="0" applyNumberFormat="1" applyFont="1" applyFill="1" applyBorder="1" applyAlignment="1" applyProtection="1">
      <alignment horizontal="right" vertical="center" shrinkToFit="1"/>
      <protection hidden="1"/>
    </xf>
    <xf numFmtId="0" fontId="7" fillId="0" borderId="13" xfId="0" applyFont="1" applyBorder="1" applyAlignment="1" applyProtection="1">
      <alignment horizontal="right" vertical="top" shrinkToFit="1"/>
      <protection hidden="1"/>
    </xf>
    <xf numFmtId="0" fontId="2" fillId="0" borderId="52"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2" fillId="0" borderId="1" xfId="0" applyFont="1" applyBorder="1" applyAlignment="1" applyProtection="1">
      <alignment horizontal="right" vertical="center" shrinkToFit="1"/>
      <protection hidden="1"/>
    </xf>
    <xf numFmtId="0" fontId="2" fillId="0" borderId="11" xfId="0" applyFont="1" applyBorder="1" applyAlignment="1" applyProtection="1">
      <alignment horizontal="right" vertical="center" shrinkToFit="1"/>
      <protection hidden="1"/>
    </xf>
    <xf numFmtId="0" fontId="2" fillId="0" borderId="89" xfId="0" applyFont="1" applyBorder="1" applyAlignment="1" applyProtection="1">
      <alignment horizontal="right" vertical="center" shrinkToFit="1"/>
      <protection hidden="1"/>
    </xf>
    <xf numFmtId="0" fontId="72" fillId="20" borderId="58" xfId="0" applyFont="1" applyFill="1" applyBorder="1" applyAlignment="1" applyProtection="1">
      <alignment horizontal="center" vertical="center" shrinkToFit="1"/>
      <protection hidden="1"/>
    </xf>
    <xf numFmtId="0" fontId="72" fillId="20" borderId="13" xfId="0" applyFont="1" applyFill="1" applyBorder="1" applyAlignment="1" applyProtection="1">
      <alignment horizontal="center" vertical="center" shrinkToFit="1"/>
      <protection hidden="1"/>
    </xf>
    <xf numFmtId="0" fontId="28" fillId="0" borderId="123"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25"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38" fillId="19" borderId="19" xfId="0" applyFont="1" applyFill="1" applyBorder="1" applyAlignment="1" applyProtection="1">
      <alignment horizontal="center" vertical="center"/>
      <protection hidden="1"/>
    </xf>
    <xf numFmtId="0" fontId="31" fillId="11" borderId="121"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2" xfId="0" applyFont="1" applyFill="1" applyBorder="1" applyAlignment="1" applyProtection="1">
      <alignment horizontal="center" vertical="center"/>
      <protection hidden="1"/>
    </xf>
    <xf numFmtId="0" fontId="75" fillId="3" borderId="8" xfId="0" applyFont="1" applyFill="1" applyBorder="1" applyAlignment="1" applyProtection="1">
      <alignment horizontal="center" vertical="center" textRotation="90" wrapText="1"/>
      <protection hidden="1"/>
    </xf>
    <xf numFmtId="0" fontId="75" fillId="3" borderId="105" xfId="0" applyFont="1" applyFill="1" applyBorder="1" applyAlignment="1" applyProtection="1">
      <alignment horizontal="center" vertical="center" textRotation="90" wrapText="1"/>
      <protection hidden="1"/>
    </xf>
    <xf numFmtId="0" fontId="75" fillId="3" borderId="106" xfId="0" applyFont="1" applyFill="1" applyBorder="1" applyAlignment="1" applyProtection="1">
      <alignment horizontal="center" vertical="center" textRotation="90" wrapText="1"/>
      <protection hidden="1"/>
    </xf>
    <xf numFmtId="0" fontId="75" fillId="3" borderId="133" xfId="0" applyFont="1" applyFill="1" applyBorder="1" applyAlignment="1" applyProtection="1">
      <alignment horizontal="center" vertical="center" textRotation="90" wrapText="1"/>
      <protection hidden="1"/>
    </xf>
    <xf numFmtId="0" fontId="76" fillId="19" borderId="135" xfId="0" applyFont="1" applyFill="1" applyBorder="1" applyAlignment="1" applyProtection="1">
      <alignment horizontal="center" vertical="center"/>
      <protection hidden="1"/>
    </xf>
    <xf numFmtId="0" fontId="76" fillId="19" borderId="128" xfId="0" applyFont="1" applyFill="1" applyBorder="1" applyAlignment="1" applyProtection="1">
      <alignment horizontal="center" vertical="center"/>
      <protection hidden="1"/>
    </xf>
    <xf numFmtId="0" fontId="63" fillId="19" borderId="56" xfId="0" applyFont="1" applyFill="1" applyBorder="1" applyAlignment="1" applyProtection="1">
      <alignment horizontal="center" vertical="center" textRotation="90" wrapText="1"/>
      <protection hidden="1"/>
    </xf>
    <xf numFmtId="0" fontId="63" fillId="19" borderId="127" xfId="0" applyFont="1" applyFill="1" applyBorder="1" applyAlignment="1" applyProtection="1">
      <alignment horizontal="center" vertical="center" textRotation="90" wrapText="1"/>
      <protection hidden="1"/>
    </xf>
    <xf numFmtId="0" fontId="63" fillId="19" borderId="135" xfId="0" applyFont="1" applyFill="1" applyBorder="1" applyAlignment="1" applyProtection="1">
      <alignment horizontal="center" vertical="center" textRotation="90" wrapText="1"/>
      <protection hidden="1"/>
    </xf>
    <xf numFmtId="0" fontId="63" fillId="19" borderId="128" xfId="0" applyFont="1" applyFill="1" applyBorder="1" applyAlignment="1" applyProtection="1">
      <alignment horizontal="center" vertical="center" textRotation="90" wrapText="1"/>
      <protection hidden="1"/>
    </xf>
    <xf numFmtId="0" fontId="76" fillId="19" borderId="134" xfId="0" applyFont="1" applyFill="1" applyBorder="1" applyAlignment="1" applyProtection="1">
      <alignment horizontal="center" vertical="center"/>
      <protection hidden="1"/>
    </xf>
    <xf numFmtId="0" fontId="76" fillId="19" borderId="126" xfId="0" applyFont="1" applyFill="1" applyBorder="1" applyAlignment="1" applyProtection="1">
      <alignment horizontal="center" vertical="center"/>
      <protection hidden="1"/>
    </xf>
    <xf numFmtId="0" fontId="76" fillId="19" borderId="56" xfId="0" applyFont="1" applyFill="1" applyBorder="1" applyAlignment="1" applyProtection="1">
      <alignment horizontal="center" vertical="center"/>
      <protection hidden="1"/>
    </xf>
    <xf numFmtId="0" fontId="76" fillId="19" borderId="127" xfId="0" applyFont="1" applyFill="1" applyBorder="1" applyAlignment="1" applyProtection="1">
      <alignment horizontal="center" vertical="center"/>
      <protection hidden="1"/>
    </xf>
    <xf numFmtId="0" fontId="75" fillId="6" borderId="141" xfId="0" applyFont="1" applyFill="1" applyBorder="1" applyAlignment="1" applyProtection="1">
      <alignment horizontal="center" vertical="center"/>
      <protection hidden="1"/>
    </xf>
    <xf numFmtId="0" fontId="75" fillId="6" borderId="143" xfId="0" applyFont="1" applyFill="1" applyBorder="1" applyAlignment="1" applyProtection="1">
      <alignment horizontal="center" vertical="center"/>
      <protection hidden="1"/>
    </xf>
    <xf numFmtId="0" fontId="63" fillId="19" borderId="134" xfId="0" applyFont="1" applyFill="1" applyBorder="1" applyAlignment="1" applyProtection="1">
      <alignment horizontal="center" vertical="center" textRotation="90"/>
      <protection hidden="1"/>
    </xf>
    <xf numFmtId="0" fontId="63" fillId="19" borderId="126" xfId="0" applyFont="1" applyFill="1" applyBorder="1" applyAlignment="1" applyProtection="1">
      <alignment horizontal="center" vertical="center" textRotation="90"/>
      <protection hidden="1"/>
    </xf>
    <xf numFmtId="0" fontId="75" fillId="3" borderId="131" xfId="0" applyFont="1" applyFill="1" applyBorder="1" applyAlignment="1" applyProtection="1">
      <alignment horizontal="center" vertical="center" textRotation="90" wrapText="1"/>
      <protection hidden="1"/>
    </xf>
    <xf numFmtId="0" fontId="38" fillId="19" borderId="134" xfId="0" applyFont="1" applyFill="1" applyBorder="1" applyAlignment="1" applyProtection="1">
      <alignment horizontal="center" vertical="center" wrapText="1"/>
      <protection hidden="1"/>
    </xf>
    <xf numFmtId="0" fontId="38" fillId="19" borderId="126" xfId="0" applyFont="1" applyFill="1" applyBorder="1" applyAlignment="1" applyProtection="1">
      <alignment horizontal="center" vertical="center" wrapText="1"/>
      <protection hidden="1"/>
    </xf>
    <xf numFmtId="0" fontId="75" fillId="6" borderId="140" xfId="0" applyFont="1" applyFill="1" applyBorder="1" applyAlignment="1" applyProtection="1">
      <alignment horizontal="center" vertical="center"/>
      <protection hidden="1"/>
    </xf>
    <xf numFmtId="0" fontId="75" fillId="6" borderId="142"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38" fillId="19" borderId="135" xfId="0" applyFont="1" applyFill="1" applyBorder="1" applyAlignment="1" applyProtection="1">
      <alignment horizontal="center" vertical="center" wrapText="1"/>
      <protection hidden="1"/>
    </xf>
    <xf numFmtId="0" fontId="38" fillId="19" borderId="128" xfId="0" applyFont="1" applyFill="1" applyBorder="1" applyAlignment="1" applyProtection="1">
      <alignment horizontal="center" vertical="center" wrapText="1"/>
      <protection hidden="1"/>
    </xf>
    <xf numFmtId="0" fontId="38" fillId="19" borderId="12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protection hidden="1"/>
    </xf>
    <xf numFmtId="0" fontId="38" fillId="19" borderId="56" xfId="0" applyFont="1" applyFill="1" applyBorder="1" applyAlignment="1" applyProtection="1">
      <alignment horizontal="center" vertical="center" wrapText="1"/>
      <protection hidden="1"/>
    </xf>
    <xf numFmtId="0" fontId="38" fillId="19" borderId="127" xfId="0" applyFont="1" applyFill="1" applyBorder="1" applyAlignment="1" applyProtection="1">
      <alignment horizontal="center" vertical="center" wrapText="1"/>
      <protection hidden="1"/>
    </xf>
    <xf numFmtId="0" fontId="75" fillId="6" borderId="139" xfId="0" applyFont="1" applyFill="1" applyBorder="1" applyAlignment="1" applyProtection="1">
      <alignment horizontal="center" vertical="center"/>
      <protection hidden="1"/>
    </xf>
    <xf numFmtId="0" fontId="28" fillId="23" borderId="121"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4" xfId="0" applyFont="1" applyFill="1" applyBorder="1" applyAlignment="1" applyProtection="1">
      <alignment horizontal="center" vertical="center"/>
      <protection hidden="1"/>
    </xf>
    <xf numFmtId="0" fontId="28" fillId="23" borderId="122" xfId="0" applyFont="1" applyFill="1" applyBorder="1" applyAlignment="1" applyProtection="1">
      <alignment horizontal="center" vertical="center"/>
      <protection hidden="1"/>
    </xf>
    <xf numFmtId="0" fontId="75" fillId="3" borderId="132" xfId="0" applyFont="1" applyFill="1" applyBorder="1" applyAlignment="1" applyProtection="1">
      <alignment horizontal="center" vertical="center" textRotation="90" wrapText="1"/>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10"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7" fillId="4" borderId="41"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1" fillId="15" borderId="0" xfId="0" applyFont="1" applyFill="1" applyAlignment="1" applyProtection="1">
      <alignment horizontal="center" vertical="center"/>
      <protection hidden="1"/>
    </xf>
    <xf numFmtId="0" fontId="31" fillId="15" borderId="28" xfId="0" applyFont="1" applyFill="1" applyBorder="1" applyAlignment="1" applyProtection="1">
      <alignment horizontal="center" vertical="center"/>
      <protection hidden="1"/>
    </xf>
    <xf numFmtId="0" fontId="28" fillId="16" borderId="31" xfId="0" applyFont="1" applyFill="1" applyBorder="1" applyAlignment="1" applyProtection="1">
      <alignment horizontal="center" vertical="center"/>
      <protection hidden="1"/>
    </xf>
    <xf numFmtId="0" fontId="28" fillId="16" borderId="35"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47" fillId="10" borderId="156" xfId="0" applyFont="1" applyFill="1" applyBorder="1" applyAlignment="1" applyProtection="1">
      <alignment horizontal="center" vertical="center" wrapText="1"/>
      <protection hidden="1"/>
    </xf>
    <xf numFmtId="0" fontId="47" fillId="10" borderId="0" xfId="0" applyFont="1" applyFill="1" applyAlignment="1" applyProtection="1">
      <alignment horizontal="center" vertical="center" wrapText="1"/>
      <protection hidden="1"/>
    </xf>
    <xf numFmtId="0" fontId="27" fillId="0" borderId="28" xfId="0" applyFont="1" applyBorder="1" applyAlignment="1" applyProtection="1">
      <alignment horizontal="center" vertical="center"/>
      <protection hidden="1"/>
    </xf>
  </cellXfs>
  <cellStyles count="10">
    <cellStyle name="Normal 2" xfId="2" xr:uid="{00000000-0005-0000-0000-000002000000}"/>
    <cellStyle name="Normal 2 2" xfId="3" xr:uid="{00000000-0005-0000-0000-000003000000}"/>
    <cellStyle name="Normal_Sheet3" xfId="8" xr:uid="{00000000-0005-0000-0000-000004000000}"/>
    <cellStyle name="ارتباط تشعبي" xfId="1" builtinId="8"/>
    <cellStyle name="عادي" xfId="0" builtinId="0"/>
    <cellStyle name="عادي 2" xfId="7" xr:uid="{00000000-0005-0000-0000-000005000000}"/>
    <cellStyle name="عادي 3" xfId="9" xr:uid="{00000000-0005-0000-0000-000006000000}"/>
    <cellStyle name="عادي_منقطعين" xfId="6" xr:uid="{00000000-0005-0000-0000-000007000000}"/>
    <cellStyle name="عادي_ورقة1" xfId="5" xr:uid="{00000000-0005-0000-0000-000008000000}"/>
    <cellStyle name="عادي_ورقة4" xfId="4" xr:uid="{00000000-0005-0000-0000-00000900000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ill>
        <patternFill>
          <bgColor rgb="FFF2DDDC"/>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strike val="0"/>
        <color theme="1"/>
      </font>
      <fill>
        <patternFill>
          <bgColor theme="1"/>
        </patternFill>
      </fill>
    </dxf>
    <dxf>
      <font>
        <color theme="0"/>
      </font>
      <fill>
        <patternFill>
          <bgColor theme="0"/>
        </patternFill>
      </fill>
    </dxf>
    <dxf>
      <font>
        <color rgb="FFFF0000"/>
      </font>
      <fill>
        <patternFill>
          <bgColor rgb="FFFF0000"/>
        </patternFill>
      </fill>
    </dxf>
    <dxf>
      <fill>
        <patternFill>
          <bgColor rgb="FFFF0000"/>
        </patternFill>
      </fill>
    </dxf>
    <dxf>
      <fill>
        <patternFill>
          <bgColor rgb="FF7030A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2DDDC"/>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295275</xdr:colOff>
      <xdr:row>7</xdr:row>
      <xdr:rowOff>106680</xdr:rowOff>
    </xdr:from>
    <xdr:to>
      <xdr:col>6</xdr:col>
      <xdr:colOff>619125</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1211315525" y="3316605"/>
          <a:ext cx="32385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123827</xdr:colOff>
      <xdr:row>10</xdr:row>
      <xdr:rowOff>85725</xdr:rowOff>
    </xdr:from>
    <xdr:to>
      <xdr:col>35</xdr:col>
      <xdr:colOff>409576</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1210667824" y="4581525"/>
          <a:ext cx="285749" cy="280035"/>
        </a:xfrm>
        <a:prstGeom prst="leftArrow">
          <a:avLst>
            <a:gd name="adj1" fmla="val 27941"/>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lap/Desktop/&#1575;&#1587;&#1578;&#1605;&#1575;&#1585;&#1575;&#1578;%20&#1575;&#1604;&#1581;&#1583;&#1610;&#1579;&#1610;&#1606;%20&#1601;1%20&#1604;&#1604;&#1593;&#1575;&#1605;%202024-2025/&#1602;&#1583;&#1575;&#1605;&#1609;%20&#1601;1%202024-2025/&#1608;&#1585;&#1602;&#1607;2%20&#1580;&#1586;&#1569;%201%20&#1578;&#1585;&#1580;&#1605;&#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row r="2">
          <cell r="A2" t="str">
            <v>ID</v>
          </cell>
          <cell r="B2" t="str">
            <v>الفصل الثاني 2022-2023</v>
          </cell>
          <cell r="C2" t="str">
            <v>الفصل الأول 2024-2023</v>
          </cell>
        </row>
        <row r="3">
          <cell r="A3">
            <v>100475</v>
          </cell>
          <cell r="B3" t="str">
            <v/>
          </cell>
          <cell r="C3" t="str">
            <v>م</v>
          </cell>
        </row>
        <row r="4">
          <cell r="A4">
            <v>100663</v>
          </cell>
          <cell r="B4" t="str">
            <v>م</v>
          </cell>
          <cell r="C4" t="str">
            <v>م</v>
          </cell>
        </row>
        <row r="5">
          <cell r="A5">
            <v>101772</v>
          </cell>
        </row>
        <row r="6">
          <cell r="A6">
            <v>102101</v>
          </cell>
          <cell r="C6" t="str">
            <v>م</v>
          </cell>
        </row>
        <row r="7">
          <cell r="A7">
            <v>102240</v>
          </cell>
          <cell r="B7" t="str">
            <v>م</v>
          </cell>
          <cell r="C7" t="str">
            <v>م</v>
          </cell>
        </row>
        <row r="8">
          <cell r="A8">
            <v>102552</v>
          </cell>
          <cell r="B8" t="str">
            <v>م</v>
          </cell>
          <cell r="C8" t="str">
            <v>م</v>
          </cell>
        </row>
        <row r="9">
          <cell r="A9">
            <v>102646</v>
          </cell>
          <cell r="B9" t="str">
            <v>م</v>
          </cell>
          <cell r="C9" t="str">
            <v>م</v>
          </cell>
        </row>
        <row r="10">
          <cell r="A10">
            <v>103347</v>
          </cell>
        </row>
        <row r="11">
          <cell r="A11">
            <v>103671</v>
          </cell>
          <cell r="C11" t="str">
            <v>م</v>
          </cell>
        </row>
        <row r="12">
          <cell r="A12">
            <v>103985</v>
          </cell>
          <cell r="B12" t="str">
            <v>م</v>
          </cell>
          <cell r="C12" t="str">
            <v>م</v>
          </cell>
        </row>
        <row r="13">
          <cell r="A13">
            <v>104749</v>
          </cell>
          <cell r="B13" t="str">
            <v>م</v>
          </cell>
          <cell r="C13" t="str">
            <v>م</v>
          </cell>
        </row>
        <row r="14">
          <cell r="A14">
            <v>104892</v>
          </cell>
        </row>
        <row r="15">
          <cell r="A15">
            <v>105037</v>
          </cell>
        </row>
        <row r="16">
          <cell r="A16">
            <v>105600</v>
          </cell>
        </row>
        <row r="17">
          <cell r="A17">
            <v>105807</v>
          </cell>
          <cell r="B17" t="str">
            <v>م</v>
          </cell>
          <cell r="C17" t="str">
            <v>م</v>
          </cell>
        </row>
        <row r="18">
          <cell r="A18">
            <v>105849</v>
          </cell>
          <cell r="B18" t="str">
            <v>م</v>
          </cell>
          <cell r="C18" t="str">
            <v>م</v>
          </cell>
        </row>
        <row r="19">
          <cell r="A19">
            <v>105886</v>
          </cell>
        </row>
        <row r="20">
          <cell r="A20">
            <v>106467</v>
          </cell>
          <cell r="C20" t="str">
            <v>م</v>
          </cell>
        </row>
        <row r="21">
          <cell r="A21">
            <v>107456</v>
          </cell>
          <cell r="B21" t="str">
            <v>م</v>
          </cell>
          <cell r="C21" t="str">
            <v>م</v>
          </cell>
        </row>
        <row r="22">
          <cell r="A22">
            <v>107620</v>
          </cell>
          <cell r="B22" t="str">
            <v>م</v>
          </cell>
          <cell r="C22" t="str">
            <v>م</v>
          </cell>
        </row>
        <row r="23">
          <cell r="A23">
            <v>108142</v>
          </cell>
        </row>
        <row r="24">
          <cell r="A24">
            <v>108465</v>
          </cell>
          <cell r="B24" t="str">
            <v>م</v>
          </cell>
          <cell r="C24" t="str">
            <v>م</v>
          </cell>
        </row>
        <row r="25">
          <cell r="A25">
            <v>108922</v>
          </cell>
          <cell r="B25" t="str">
            <v>م</v>
          </cell>
          <cell r="C25" t="str">
            <v>م</v>
          </cell>
        </row>
        <row r="26">
          <cell r="A26">
            <v>109129</v>
          </cell>
          <cell r="C26" t="str">
            <v>م</v>
          </cell>
        </row>
        <row r="27">
          <cell r="A27">
            <v>109249</v>
          </cell>
          <cell r="B27" t="str">
            <v>م</v>
          </cell>
          <cell r="C27" t="str">
            <v>م</v>
          </cell>
        </row>
        <row r="28">
          <cell r="A28">
            <v>109345</v>
          </cell>
        </row>
        <row r="29">
          <cell r="A29">
            <v>109497</v>
          </cell>
          <cell r="B29" t="str">
            <v>م</v>
          </cell>
          <cell r="C29" t="str">
            <v>م</v>
          </cell>
        </row>
        <row r="30">
          <cell r="A30">
            <v>110210</v>
          </cell>
        </row>
        <row r="31">
          <cell r="A31">
            <v>110537</v>
          </cell>
        </row>
        <row r="32">
          <cell r="A32">
            <v>110843</v>
          </cell>
        </row>
        <row r="33">
          <cell r="A33">
            <v>110972</v>
          </cell>
          <cell r="B33" t="str">
            <v>م</v>
          </cell>
          <cell r="C33" t="str">
            <v>م</v>
          </cell>
        </row>
        <row r="34">
          <cell r="A34">
            <v>111567</v>
          </cell>
          <cell r="C34" t="str">
            <v>م</v>
          </cell>
        </row>
        <row r="35">
          <cell r="A35">
            <v>111618</v>
          </cell>
        </row>
        <row r="36">
          <cell r="A36">
            <v>111866</v>
          </cell>
        </row>
        <row r="37">
          <cell r="A37">
            <v>112092</v>
          </cell>
          <cell r="B37" t="str">
            <v>م</v>
          </cell>
          <cell r="C37" t="str">
            <v>م</v>
          </cell>
        </row>
        <row r="38">
          <cell r="A38">
            <v>112188</v>
          </cell>
          <cell r="C38" t="str">
            <v>م</v>
          </cell>
        </row>
        <row r="39">
          <cell r="A39">
            <v>112192</v>
          </cell>
          <cell r="C39" t="str">
            <v>م</v>
          </cell>
        </row>
        <row r="40">
          <cell r="A40">
            <v>112344</v>
          </cell>
          <cell r="B40" t="str">
            <v>م</v>
          </cell>
          <cell r="C40" t="str">
            <v>م</v>
          </cell>
        </row>
        <row r="41">
          <cell r="A41">
            <v>112705</v>
          </cell>
        </row>
        <row r="42">
          <cell r="A42">
            <v>112762</v>
          </cell>
          <cell r="C42" t="str">
            <v>م</v>
          </cell>
        </row>
        <row r="43">
          <cell r="A43">
            <v>112940</v>
          </cell>
        </row>
        <row r="44">
          <cell r="A44">
            <v>112988</v>
          </cell>
        </row>
        <row r="45">
          <cell r="A45">
            <v>113082</v>
          </cell>
        </row>
        <row r="46">
          <cell r="A46">
            <v>113180</v>
          </cell>
          <cell r="B46" t="str">
            <v>م</v>
          </cell>
          <cell r="C46" t="str">
            <v>م</v>
          </cell>
        </row>
        <row r="47">
          <cell r="A47">
            <v>113342</v>
          </cell>
          <cell r="C47" t="str">
            <v>م</v>
          </cell>
        </row>
        <row r="48">
          <cell r="A48">
            <v>113546</v>
          </cell>
          <cell r="B48" t="str">
            <v>م</v>
          </cell>
          <cell r="C48" t="str">
            <v>م</v>
          </cell>
        </row>
        <row r="49">
          <cell r="A49">
            <v>113582</v>
          </cell>
          <cell r="B49" t="str">
            <v>م</v>
          </cell>
          <cell r="C49" t="str">
            <v>م</v>
          </cell>
        </row>
        <row r="50">
          <cell r="A50">
            <v>113665</v>
          </cell>
          <cell r="C50" t="str">
            <v>م</v>
          </cell>
        </row>
        <row r="51">
          <cell r="A51">
            <v>113686</v>
          </cell>
        </row>
        <row r="52">
          <cell r="A52">
            <v>113930</v>
          </cell>
        </row>
        <row r="53">
          <cell r="A53">
            <v>114357</v>
          </cell>
        </row>
        <row r="54">
          <cell r="A54">
            <v>114434</v>
          </cell>
          <cell r="B54" t="str">
            <v>م</v>
          </cell>
          <cell r="C54" t="str">
            <v>م</v>
          </cell>
        </row>
        <row r="55">
          <cell r="A55">
            <v>114448</v>
          </cell>
        </row>
        <row r="56">
          <cell r="A56">
            <v>114556</v>
          </cell>
          <cell r="B56" t="str">
            <v>م</v>
          </cell>
          <cell r="C56" t="str">
            <v>م</v>
          </cell>
        </row>
        <row r="57">
          <cell r="A57">
            <v>114625</v>
          </cell>
          <cell r="B57" t="str">
            <v>م</v>
          </cell>
          <cell r="C57" t="str">
            <v>م</v>
          </cell>
        </row>
        <row r="58">
          <cell r="A58">
            <v>115267</v>
          </cell>
        </row>
        <row r="59">
          <cell r="A59">
            <v>115286</v>
          </cell>
        </row>
        <row r="60">
          <cell r="A60">
            <v>115302</v>
          </cell>
          <cell r="C60" t="str">
            <v>م</v>
          </cell>
        </row>
        <row r="61">
          <cell r="A61">
            <v>115361</v>
          </cell>
        </row>
        <row r="62">
          <cell r="A62">
            <v>115515</v>
          </cell>
          <cell r="B62" t="str">
            <v>م</v>
          </cell>
          <cell r="C62" t="str">
            <v>م</v>
          </cell>
        </row>
        <row r="63">
          <cell r="A63">
            <v>115607</v>
          </cell>
        </row>
        <row r="64">
          <cell r="A64">
            <v>115621</v>
          </cell>
        </row>
        <row r="65">
          <cell r="A65">
            <v>115639</v>
          </cell>
          <cell r="B65" t="str">
            <v>م</v>
          </cell>
          <cell r="C65" t="str">
            <v>م</v>
          </cell>
        </row>
        <row r="66">
          <cell r="A66">
            <v>115895</v>
          </cell>
          <cell r="B66" t="str">
            <v>م</v>
          </cell>
          <cell r="C66" t="str">
            <v>م</v>
          </cell>
        </row>
        <row r="67">
          <cell r="A67">
            <v>115987</v>
          </cell>
          <cell r="B67" t="str">
            <v>م</v>
          </cell>
          <cell r="C67" t="str">
            <v>م</v>
          </cell>
        </row>
        <row r="68">
          <cell r="A68">
            <v>116058</v>
          </cell>
          <cell r="C68" t="str">
            <v>م</v>
          </cell>
        </row>
        <row r="69">
          <cell r="A69">
            <v>116059</v>
          </cell>
        </row>
        <row r="70">
          <cell r="A70">
            <v>116116</v>
          </cell>
        </row>
        <row r="71">
          <cell r="A71">
            <v>116325</v>
          </cell>
          <cell r="B71" t="str">
            <v>م</v>
          </cell>
          <cell r="C71" t="str">
            <v>م</v>
          </cell>
        </row>
        <row r="72">
          <cell r="A72">
            <v>116420</v>
          </cell>
        </row>
        <row r="73">
          <cell r="A73">
            <v>116433</v>
          </cell>
        </row>
        <row r="74">
          <cell r="A74">
            <v>116516</v>
          </cell>
          <cell r="B74" t="str">
            <v>م</v>
          </cell>
          <cell r="C74" t="str">
            <v>م</v>
          </cell>
        </row>
        <row r="75">
          <cell r="A75">
            <v>116564</v>
          </cell>
          <cell r="C75" t="str">
            <v>م</v>
          </cell>
        </row>
        <row r="76">
          <cell r="A76">
            <v>116621</v>
          </cell>
        </row>
        <row r="77">
          <cell r="A77">
            <v>116755</v>
          </cell>
          <cell r="B77" t="str">
            <v>م</v>
          </cell>
          <cell r="C77" t="str">
            <v>م</v>
          </cell>
        </row>
        <row r="78">
          <cell r="A78">
            <v>116783</v>
          </cell>
          <cell r="B78" t="str">
            <v>م</v>
          </cell>
          <cell r="C78" t="str">
            <v>م</v>
          </cell>
        </row>
        <row r="79">
          <cell r="A79">
            <v>116793</v>
          </cell>
          <cell r="B79" t="str">
            <v>م</v>
          </cell>
          <cell r="C79" t="str">
            <v>م</v>
          </cell>
        </row>
        <row r="80">
          <cell r="A80">
            <v>116809</v>
          </cell>
          <cell r="B80" t="str">
            <v>م</v>
          </cell>
          <cell r="C80" t="str">
            <v>م</v>
          </cell>
        </row>
        <row r="81">
          <cell r="A81">
            <v>116848</v>
          </cell>
        </row>
        <row r="82">
          <cell r="A82">
            <v>116859</v>
          </cell>
        </row>
        <row r="83">
          <cell r="A83">
            <v>116865</v>
          </cell>
        </row>
        <row r="84">
          <cell r="A84">
            <v>116925</v>
          </cell>
          <cell r="B84" t="str">
            <v>م</v>
          </cell>
          <cell r="C84" t="str">
            <v>م</v>
          </cell>
        </row>
        <row r="85">
          <cell r="A85">
            <v>116939</v>
          </cell>
          <cell r="B85" t="str">
            <v>م</v>
          </cell>
          <cell r="C85" t="str">
            <v>م</v>
          </cell>
        </row>
        <row r="86">
          <cell r="A86">
            <v>117086</v>
          </cell>
          <cell r="B86" t="str">
            <v>م</v>
          </cell>
          <cell r="C86" t="str">
            <v>م</v>
          </cell>
        </row>
        <row r="87">
          <cell r="A87">
            <v>117101</v>
          </cell>
          <cell r="B87" t="str">
            <v>م</v>
          </cell>
          <cell r="C87" t="str">
            <v>م</v>
          </cell>
        </row>
        <row r="88">
          <cell r="A88">
            <v>117215</v>
          </cell>
          <cell r="B88" t="str">
            <v>م</v>
          </cell>
          <cell r="C88" t="str">
            <v>م</v>
          </cell>
        </row>
        <row r="89">
          <cell r="A89">
            <v>117326</v>
          </cell>
          <cell r="B89" t="str">
            <v>م</v>
          </cell>
          <cell r="C89" t="str">
            <v>م</v>
          </cell>
        </row>
        <row r="90">
          <cell r="A90">
            <v>117464</v>
          </cell>
          <cell r="B90" t="str">
            <v>م</v>
          </cell>
          <cell r="C90" t="str">
            <v>م</v>
          </cell>
        </row>
        <row r="91">
          <cell r="A91">
            <v>117591</v>
          </cell>
          <cell r="C91" t="str">
            <v>م</v>
          </cell>
        </row>
        <row r="92">
          <cell r="A92">
            <v>117657</v>
          </cell>
        </row>
        <row r="93">
          <cell r="A93">
            <v>117665</v>
          </cell>
          <cell r="C93" t="str">
            <v>م</v>
          </cell>
        </row>
        <row r="94">
          <cell r="A94">
            <v>117728</v>
          </cell>
          <cell r="B94" t="str">
            <v>م</v>
          </cell>
          <cell r="C94" t="str">
            <v>م</v>
          </cell>
        </row>
        <row r="95">
          <cell r="A95">
            <v>117740</v>
          </cell>
          <cell r="B95" t="str">
            <v>م</v>
          </cell>
          <cell r="C95" t="str">
            <v>م</v>
          </cell>
        </row>
        <row r="96">
          <cell r="A96">
            <v>117779</v>
          </cell>
        </row>
        <row r="97">
          <cell r="A97">
            <v>117784</v>
          </cell>
          <cell r="B97" t="str">
            <v>م</v>
          </cell>
          <cell r="C97" t="str">
            <v>م</v>
          </cell>
        </row>
        <row r="98">
          <cell r="A98">
            <v>117856</v>
          </cell>
        </row>
        <row r="99">
          <cell r="A99">
            <v>117945</v>
          </cell>
          <cell r="B99" t="str">
            <v>م</v>
          </cell>
          <cell r="C99" t="str">
            <v>م</v>
          </cell>
        </row>
        <row r="100">
          <cell r="A100">
            <v>117986</v>
          </cell>
          <cell r="B100" t="str">
            <v>م</v>
          </cell>
          <cell r="C100" t="str">
            <v>م</v>
          </cell>
        </row>
        <row r="101">
          <cell r="A101">
            <v>118045</v>
          </cell>
        </row>
        <row r="102">
          <cell r="A102">
            <v>118119</v>
          </cell>
        </row>
        <row r="103">
          <cell r="A103">
            <v>118136</v>
          </cell>
          <cell r="B103" t="str">
            <v>م</v>
          </cell>
          <cell r="C103" t="str">
            <v>م</v>
          </cell>
        </row>
        <row r="104">
          <cell r="A104">
            <v>118182</v>
          </cell>
        </row>
        <row r="105">
          <cell r="A105">
            <v>118215</v>
          </cell>
          <cell r="B105" t="str">
            <v>م</v>
          </cell>
          <cell r="C105" t="str">
            <v>م</v>
          </cell>
        </row>
        <row r="106">
          <cell r="A106">
            <v>118222</v>
          </cell>
          <cell r="C106" t="str">
            <v>م</v>
          </cell>
        </row>
        <row r="107">
          <cell r="A107">
            <v>118285</v>
          </cell>
        </row>
        <row r="108">
          <cell r="A108">
            <v>118306</v>
          </cell>
          <cell r="B108" t="str">
            <v>م</v>
          </cell>
          <cell r="C108" t="str">
            <v>م</v>
          </cell>
        </row>
        <row r="109">
          <cell r="A109">
            <v>118374</v>
          </cell>
          <cell r="B109" t="str">
            <v>م</v>
          </cell>
          <cell r="C109" t="str">
            <v>م</v>
          </cell>
        </row>
        <row r="110">
          <cell r="A110">
            <v>118538</v>
          </cell>
          <cell r="B110" t="str">
            <v>م</v>
          </cell>
          <cell r="C110" t="str">
            <v>م</v>
          </cell>
        </row>
        <row r="111">
          <cell r="A111">
            <v>118597</v>
          </cell>
          <cell r="B111" t="str">
            <v>م</v>
          </cell>
          <cell r="C111" t="str">
            <v>م</v>
          </cell>
        </row>
        <row r="112">
          <cell r="A112">
            <v>118606</v>
          </cell>
          <cell r="B112" t="str">
            <v>م</v>
          </cell>
          <cell r="C112" t="str">
            <v>م</v>
          </cell>
        </row>
        <row r="113">
          <cell r="A113">
            <v>118608</v>
          </cell>
        </row>
        <row r="114">
          <cell r="A114">
            <v>118614</v>
          </cell>
          <cell r="B114" t="str">
            <v>م</v>
          </cell>
          <cell r="C114" t="str">
            <v>م</v>
          </cell>
        </row>
        <row r="115">
          <cell r="A115">
            <v>118637</v>
          </cell>
        </row>
        <row r="116">
          <cell r="A116">
            <v>118652</v>
          </cell>
        </row>
        <row r="117">
          <cell r="A117">
            <v>118696</v>
          </cell>
        </row>
        <row r="118">
          <cell r="A118">
            <v>118713</v>
          </cell>
        </row>
        <row r="119">
          <cell r="A119">
            <v>118725</v>
          </cell>
        </row>
        <row r="120">
          <cell r="A120">
            <v>118730</v>
          </cell>
          <cell r="B120" t="str">
            <v>م</v>
          </cell>
          <cell r="C120" t="str">
            <v>م</v>
          </cell>
        </row>
        <row r="121">
          <cell r="A121">
            <v>118804</v>
          </cell>
        </row>
        <row r="122">
          <cell r="A122">
            <v>118817</v>
          </cell>
          <cell r="C122" t="str">
            <v>م</v>
          </cell>
        </row>
        <row r="123">
          <cell r="A123">
            <v>118820</v>
          </cell>
          <cell r="B123" t="str">
            <v>م</v>
          </cell>
          <cell r="C123" t="str">
            <v>م</v>
          </cell>
        </row>
        <row r="124">
          <cell r="A124">
            <v>118845</v>
          </cell>
          <cell r="B124" t="str">
            <v>م</v>
          </cell>
          <cell r="C124" t="str">
            <v>م</v>
          </cell>
        </row>
        <row r="125">
          <cell r="A125">
            <v>118851</v>
          </cell>
        </row>
        <row r="126">
          <cell r="A126">
            <v>118852</v>
          </cell>
          <cell r="B126" t="str">
            <v>م</v>
          </cell>
          <cell r="C126" t="str">
            <v>م</v>
          </cell>
        </row>
        <row r="127">
          <cell r="A127">
            <v>118882</v>
          </cell>
          <cell r="C127" t="str">
            <v>م</v>
          </cell>
        </row>
        <row r="128">
          <cell r="A128">
            <v>118892</v>
          </cell>
          <cell r="C128" t="str">
            <v>م</v>
          </cell>
        </row>
        <row r="129">
          <cell r="A129">
            <v>118902</v>
          </cell>
        </row>
        <row r="130">
          <cell r="A130">
            <v>118918</v>
          </cell>
          <cell r="C130" t="str">
            <v>م</v>
          </cell>
        </row>
        <row r="131">
          <cell r="A131">
            <v>118928</v>
          </cell>
          <cell r="C131" t="str">
            <v>م</v>
          </cell>
        </row>
        <row r="132">
          <cell r="A132">
            <v>118938</v>
          </cell>
        </row>
        <row r="133">
          <cell r="A133">
            <v>118941</v>
          </cell>
        </row>
        <row r="134">
          <cell r="A134">
            <v>118947</v>
          </cell>
        </row>
        <row r="135">
          <cell r="A135">
            <v>118951</v>
          </cell>
        </row>
        <row r="136">
          <cell r="A136">
            <v>118952</v>
          </cell>
          <cell r="B136" t="str">
            <v>م</v>
          </cell>
          <cell r="C136" t="str">
            <v>م</v>
          </cell>
        </row>
        <row r="137">
          <cell r="A137">
            <v>118955</v>
          </cell>
        </row>
        <row r="138">
          <cell r="A138">
            <v>118980</v>
          </cell>
          <cell r="B138" t="str">
            <v>م</v>
          </cell>
          <cell r="C138" t="str">
            <v>م</v>
          </cell>
        </row>
        <row r="139">
          <cell r="A139">
            <v>118994</v>
          </cell>
        </row>
        <row r="140">
          <cell r="A140">
            <v>119024</v>
          </cell>
        </row>
        <row r="141">
          <cell r="A141">
            <v>119038</v>
          </cell>
        </row>
        <row r="142">
          <cell r="A142">
            <v>119047</v>
          </cell>
        </row>
        <row r="143">
          <cell r="A143">
            <v>119048</v>
          </cell>
          <cell r="B143" t="str">
            <v>م</v>
          </cell>
          <cell r="C143" t="str">
            <v>م</v>
          </cell>
        </row>
        <row r="144">
          <cell r="A144">
            <v>119059</v>
          </cell>
          <cell r="B144" t="str">
            <v>م</v>
          </cell>
          <cell r="C144" t="str">
            <v>م</v>
          </cell>
        </row>
        <row r="145">
          <cell r="A145">
            <v>119077</v>
          </cell>
          <cell r="B145" t="str">
            <v>م</v>
          </cell>
          <cell r="C145" t="str">
            <v>م</v>
          </cell>
        </row>
        <row r="146">
          <cell r="A146">
            <v>119082</v>
          </cell>
        </row>
        <row r="147">
          <cell r="A147">
            <v>119084</v>
          </cell>
        </row>
        <row r="148">
          <cell r="A148">
            <v>119087</v>
          </cell>
          <cell r="B148" t="str">
            <v>م</v>
          </cell>
          <cell r="C148" t="str">
            <v>م</v>
          </cell>
        </row>
        <row r="149">
          <cell r="A149">
            <v>119097</v>
          </cell>
          <cell r="B149" t="str">
            <v>م</v>
          </cell>
          <cell r="C149" t="str">
            <v>م</v>
          </cell>
        </row>
        <row r="150">
          <cell r="A150">
            <v>119117</v>
          </cell>
        </row>
        <row r="151">
          <cell r="A151">
            <v>119118</v>
          </cell>
          <cell r="B151" t="str">
            <v>م</v>
          </cell>
          <cell r="C151" t="str">
            <v>م</v>
          </cell>
        </row>
        <row r="152">
          <cell r="A152">
            <v>119123</v>
          </cell>
        </row>
        <row r="153">
          <cell r="A153">
            <v>119155</v>
          </cell>
        </row>
        <row r="154">
          <cell r="A154">
            <v>119171</v>
          </cell>
        </row>
        <row r="155">
          <cell r="A155">
            <v>119205</v>
          </cell>
        </row>
        <row r="156">
          <cell r="A156">
            <v>119212</v>
          </cell>
        </row>
        <row r="157">
          <cell r="A157">
            <v>119233</v>
          </cell>
          <cell r="B157" t="str">
            <v>م</v>
          </cell>
          <cell r="C157" t="str">
            <v>م</v>
          </cell>
        </row>
        <row r="158">
          <cell r="A158">
            <v>119315</v>
          </cell>
          <cell r="B158" t="str">
            <v>م</v>
          </cell>
          <cell r="C158" t="str">
            <v>م</v>
          </cell>
        </row>
        <row r="159">
          <cell r="A159">
            <v>119409</v>
          </cell>
          <cell r="B159" t="str">
            <v>م</v>
          </cell>
          <cell r="C159" t="str">
            <v>م</v>
          </cell>
        </row>
        <row r="160">
          <cell r="A160">
            <v>119420</v>
          </cell>
          <cell r="B160" t="str">
            <v>م</v>
          </cell>
          <cell r="C160" t="str">
            <v>م</v>
          </cell>
        </row>
        <row r="161">
          <cell r="A161">
            <v>119451</v>
          </cell>
          <cell r="B161" t="str">
            <v>م</v>
          </cell>
          <cell r="C161" t="str">
            <v>م</v>
          </cell>
        </row>
        <row r="162">
          <cell r="A162">
            <v>119452</v>
          </cell>
        </row>
        <row r="163">
          <cell r="A163">
            <v>119463</v>
          </cell>
        </row>
        <row r="164">
          <cell r="A164">
            <v>119466</v>
          </cell>
          <cell r="B164" t="str">
            <v>م</v>
          </cell>
          <cell r="C164" t="str">
            <v>م</v>
          </cell>
        </row>
        <row r="165">
          <cell r="A165">
            <v>119509</v>
          </cell>
          <cell r="C165" t="str">
            <v>م</v>
          </cell>
        </row>
        <row r="166">
          <cell r="A166">
            <v>119513</v>
          </cell>
          <cell r="B166" t="str">
            <v>م</v>
          </cell>
          <cell r="C166" t="str">
            <v>م</v>
          </cell>
        </row>
        <row r="167">
          <cell r="A167">
            <v>119546</v>
          </cell>
          <cell r="B167" t="str">
            <v>م</v>
          </cell>
          <cell r="C167" t="str">
            <v>م</v>
          </cell>
        </row>
        <row r="168">
          <cell r="A168">
            <v>119572</v>
          </cell>
          <cell r="B168" t="str">
            <v>م</v>
          </cell>
          <cell r="C168" t="str">
            <v>م</v>
          </cell>
        </row>
        <row r="169">
          <cell r="A169">
            <v>119574</v>
          </cell>
        </row>
        <row r="170">
          <cell r="A170">
            <v>119581</v>
          </cell>
          <cell r="C170" t="str">
            <v>م</v>
          </cell>
        </row>
        <row r="171">
          <cell r="A171">
            <v>119618</v>
          </cell>
          <cell r="B171" t="str">
            <v>م</v>
          </cell>
          <cell r="C171" t="str">
            <v>م</v>
          </cell>
        </row>
        <row r="172">
          <cell r="A172">
            <v>119635</v>
          </cell>
          <cell r="C172" t="str">
            <v>م</v>
          </cell>
        </row>
        <row r="173">
          <cell r="A173">
            <v>119675</v>
          </cell>
          <cell r="B173" t="str">
            <v>م</v>
          </cell>
          <cell r="C173" t="str">
            <v>م</v>
          </cell>
        </row>
        <row r="174">
          <cell r="A174">
            <v>119683</v>
          </cell>
        </row>
        <row r="175">
          <cell r="A175">
            <v>119684</v>
          </cell>
          <cell r="B175" t="str">
            <v>م</v>
          </cell>
          <cell r="C175" t="str">
            <v>م</v>
          </cell>
        </row>
        <row r="176">
          <cell r="A176">
            <v>119708</v>
          </cell>
          <cell r="B176" t="str">
            <v>م</v>
          </cell>
          <cell r="C176" t="str">
            <v>م</v>
          </cell>
        </row>
        <row r="177">
          <cell r="A177">
            <v>119726</v>
          </cell>
        </row>
        <row r="178">
          <cell r="A178">
            <v>119734</v>
          </cell>
        </row>
        <row r="179">
          <cell r="A179">
            <v>119749</v>
          </cell>
          <cell r="B179" t="str">
            <v>م</v>
          </cell>
          <cell r="C179" t="str">
            <v>م</v>
          </cell>
        </row>
        <row r="180">
          <cell r="A180">
            <v>119798</v>
          </cell>
          <cell r="C180" t="str">
            <v>م</v>
          </cell>
        </row>
        <row r="181">
          <cell r="A181">
            <v>119801</v>
          </cell>
          <cell r="B181" t="str">
            <v>م</v>
          </cell>
          <cell r="C181" t="str">
            <v>م</v>
          </cell>
        </row>
        <row r="182">
          <cell r="A182">
            <v>119810</v>
          </cell>
        </row>
        <row r="183">
          <cell r="A183">
            <v>119823</v>
          </cell>
          <cell r="B183" t="str">
            <v>م</v>
          </cell>
          <cell r="C183" t="str">
            <v>م</v>
          </cell>
        </row>
        <row r="184">
          <cell r="A184">
            <v>119903</v>
          </cell>
          <cell r="B184" t="str">
            <v>م</v>
          </cell>
          <cell r="C184" t="str">
            <v>م</v>
          </cell>
        </row>
        <row r="185">
          <cell r="A185">
            <v>119916</v>
          </cell>
        </row>
        <row r="186">
          <cell r="A186">
            <v>119917</v>
          </cell>
          <cell r="B186" t="str">
            <v>م</v>
          </cell>
          <cell r="C186" t="str">
            <v>م</v>
          </cell>
        </row>
        <row r="187">
          <cell r="A187">
            <v>119946</v>
          </cell>
          <cell r="B187" t="str">
            <v>م</v>
          </cell>
          <cell r="C187" t="str">
            <v>م</v>
          </cell>
        </row>
        <row r="188">
          <cell r="A188">
            <v>119990</v>
          </cell>
        </row>
        <row r="189">
          <cell r="A189">
            <v>119999</v>
          </cell>
          <cell r="B189" t="str">
            <v>م</v>
          </cell>
          <cell r="C189" t="str">
            <v>م</v>
          </cell>
        </row>
        <row r="190">
          <cell r="A190">
            <v>120015</v>
          </cell>
          <cell r="B190" t="str">
            <v>م</v>
          </cell>
          <cell r="C190" t="str">
            <v>م</v>
          </cell>
        </row>
        <row r="191">
          <cell r="A191">
            <v>120037</v>
          </cell>
        </row>
        <row r="192">
          <cell r="A192">
            <v>120052</v>
          </cell>
        </row>
        <row r="193">
          <cell r="A193">
            <v>120067</v>
          </cell>
        </row>
        <row r="194">
          <cell r="A194">
            <v>120086</v>
          </cell>
        </row>
        <row r="195">
          <cell r="A195">
            <v>120093</v>
          </cell>
        </row>
        <row r="196">
          <cell r="A196">
            <v>120100</v>
          </cell>
        </row>
        <row r="197">
          <cell r="A197">
            <v>120103</v>
          </cell>
        </row>
        <row r="198">
          <cell r="A198">
            <v>120164</v>
          </cell>
          <cell r="C198" t="str">
            <v>م</v>
          </cell>
        </row>
        <row r="199">
          <cell r="A199">
            <v>120166</v>
          </cell>
        </row>
        <row r="200">
          <cell r="A200">
            <v>120182</v>
          </cell>
        </row>
        <row r="201">
          <cell r="A201">
            <v>120209</v>
          </cell>
          <cell r="B201" t="str">
            <v>م</v>
          </cell>
          <cell r="C201" t="str">
            <v>م</v>
          </cell>
        </row>
        <row r="202">
          <cell r="A202">
            <v>120237</v>
          </cell>
        </row>
        <row r="203">
          <cell r="A203">
            <v>120241</v>
          </cell>
          <cell r="B203" t="str">
            <v>م</v>
          </cell>
          <cell r="C203" t="str">
            <v>م</v>
          </cell>
        </row>
        <row r="204">
          <cell r="A204">
            <v>120282</v>
          </cell>
        </row>
        <row r="205">
          <cell r="A205">
            <v>120303</v>
          </cell>
          <cell r="B205" t="str">
            <v>م</v>
          </cell>
          <cell r="C205" t="str">
            <v>م</v>
          </cell>
        </row>
        <row r="206">
          <cell r="A206">
            <v>120310</v>
          </cell>
          <cell r="B206" t="str">
            <v>م</v>
          </cell>
          <cell r="C206" t="str">
            <v>م</v>
          </cell>
        </row>
        <row r="207">
          <cell r="A207">
            <v>120324</v>
          </cell>
          <cell r="B207" t="str">
            <v>م</v>
          </cell>
          <cell r="C207" t="str">
            <v>م</v>
          </cell>
        </row>
        <row r="208">
          <cell r="A208">
            <v>120360</v>
          </cell>
          <cell r="B208" t="str">
            <v>م</v>
          </cell>
          <cell r="C208" t="str">
            <v>م</v>
          </cell>
        </row>
        <row r="209">
          <cell r="A209">
            <v>120363</v>
          </cell>
        </row>
        <row r="210">
          <cell r="A210">
            <v>120386</v>
          </cell>
          <cell r="B210" t="str">
            <v>م</v>
          </cell>
          <cell r="C210" t="str">
            <v>م</v>
          </cell>
        </row>
        <row r="211">
          <cell r="A211">
            <v>120409</v>
          </cell>
          <cell r="B211" t="str">
            <v>م</v>
          </cell>
          <cell r="C211" t="str">
            <v>م</v>
          </cell>
        </row>
        <row r="212">
          <cell r="A212">
            <v>120421</v>
          </cell>
        </row>
        <row r="213">
          <cell r="A213">
            <v>120428</v>
          </cell>
          <cell r="C213" t="str">
            <v>م</v>
          </cell>
        </row>
        <row r="214">
          <cell r="A214">
            <v>120480</v>
          </cell>
          <cell r="B214" t="str">
            <v>م</v>
          </cell>
          <cell r="C214" t="str">
            <v>م</v>
          </cell>
        </row>
        <row r="215">
          <cell r="A215">
            <v>120484</v>
          </cell>
        </row>
        <row r="216">
          <cell r="A216">
            <v>120487</v>
          </cell>
          <cell r="C216" t="str">
            <v>م</v>
          </cell>
        </row>
        <row r="217">
          <cell r="A217">
            <v>120492</v>
          </cell>
          <cell r="C217" t="str">
            <v>م</v>
          </cell>
        </row>
        <row r="218">
          <cell r="A218">
            <v>120495</v>
          </cell>
        </row>
        <row r="219">
          <cell r="A219">
            <v>120515</v>
          </cell>
        </row>
        <row r="220">
          <cell r="A220">
            <v>120517</v>
          </cell>
          <cell r="C220" t="str">
            <v>م</v>
          </cell>
        </row>
        <row r="221">
          <cell r="A221">
            <v>120533</v>
          </cell>
        </row>
        <row r="222">
          <cell r="A222">
            <v>120539</v>
          </cell>
        </row>
        <row r="223">
          <cell r="A223">
            <v>120540</v>
          </cell>
          <cell r="C223" t="str">
            <v>م</v>
          </cell>
        </row>
        <row r="224">
          <cell r="A224">
            <v>120578</v>
          </cell>
        </row>
        <row r="225">
          <cell r="A225">
            <v>120588</v>
          </cell>
        </row>
        <row r="226">
          <cell r="A226">
            <v>120589</v>
          </cell>
        </row>
        <row r="227">
          <cell r="A227">
            <v>120590</v>
          </cell>
        </row>
        <row r="228">
          <cell r="A228">
            <v>120604</v>
          </cell>
          <cell r="C228" t="str">
            <v>م</v>
          </cell>
        </row>
        <row r="229">
          <cell r="A229">
            <v>120615</v>
          </cell>
        </row>
        <row r="230">
          <cell r="A230">
            <v>120616</v>
          </cell>
        </row>
        <row r="231">
          <cell r="A231">
            <v>120626</v>
          </cell>
          <cell r="B231" t="str">
            <v>م</v>
          </cell>
          <cell r="C231" t="str">
            <v>م</v>
          </cell>
        </row>
        <row r="232">
          <cell r="A232">
            <v>120633</v>
          </cell>
          <cell r="B232" t="str">
            <v>م</v>
          </cell>
          <cell r="C232" t="str">
            <v>م</v>
          </cell>
        </row>
        <row r="233">
          <cell r="A233">
            <v>120647</v>
          </cell>
          <cell r="C233" t="str">
            <v>م</v>
          </cell>
        </row>
        <row r="234">
          <cell r="A234">
            <v>120662</v>
          </cell>
          <cell r="B234" t="str">
            <v>م</v>
          </cell>
          <cell r="C234" t="str">
            <v>م</v>
          </cell>
        </row>
        <row r="235">
          <cell r="A235">
            <v>120684</v>
          </cell>
        </row>
        <row r="236">
          <cell r="A236">
            <v>120691</v>
          </cell>
          <cell r="B236" t="str">
            <v>م</v>
          </cell>
          <cell r="C236" t="str">
            <v>م</v>
          </cell>
        </row>
        <row r="237">
          <cell r="A237">
            <v>120702</v>
          </cell>
        </row>
        <row r="238">
          <cell r="A238">
            <v>120706</v>
          </cell>
          <cell r="C238" t="str">
            <v>م</v>
          </cell>
        </row>
        <row r="239">
          <cell r="A239">
            <v>120712</v>
          </cell>
          <cell r="C239" t="str">
            <v>م</v>
          </cell>
        </row>
        <row r="240">
          <cell r="A240">
            <v>120725</v>
          </cell>
          <cell r="B240" t="str">
            <v>م</v>
          </cell>
          <cell r="C240" t="str">
            <v>م</v>
          </cell>
        </row>
        <row r="241">
          <cell r="A241">
            <v>120735</v>
          </cell>
        </row>
        <row r="242">
          <cell r="A242">
            <v>120740</v>
          </cell>
          <cell r="B242" t="str">
            <v>م</v>
          </cell>
          <cell r="C242" t="str">
            <v>م</v>
          </cell>
        </row>
        <row r="243">
          <cell r="A243">
            <v>120746</v>
          </cell>
        </row>
        <row r="244">
          <cell r="A244">
            <v>120749</v>
          </cell>
        </row>
        <row r="245">
          <cell r="A245">
            <v>120752</v>
          </cell>
          <cell r="B245" t="str">
            <v>م</v>
          </cell>
          <cell r="C245" t="str">
            <v>م</v>
          </cell>
        </row>
        <row r="246">
          <cell r="A246">
            <v>120753</v>
          </cell>
          <cell r="C246" t="str">
            <v>م</v>
          </cell>
        </row>
        <row r="247">
          <cell r="A247">
            <v>120764</v>
          </cell>
          <cell r="B247" t="str">
            <v>م</v>
          </cell>
          <cell r="C247" t="str">
            <v>م</v>
          </cell>
        </row>
        <row r="248">
          <cell r="A248">
            <v>120772</v>
          </cell>
          <cell r="B248" t="str">
            <v>م</v>
          </cell>
          <cell r="C248" t="str">
            <v>م</v>
          </cell>
        </row>
        <row r="249">
          <cell r="A249">
            <v>120780</v>
          </cell>
        </row>
        <row r="250">
          <cell r="A250">
            <v>120791</v>
          </cell>
          <cell r="B250" t="str">
            <v>م</v>
          </cell>
          <cell r="C250" t="str">
            <v>م</v>
          </cell>
        </row>
        <row r="251">
          <cell r="A251">
            <v>120795</v>
          </cell>
        </row>
        <row r="252">
          <cell r="A252">
            <v>120826</v>
          </cell>
          <cell r="B252" t="str">
            <v>م</v>
          </cell>
          <cell r="C252" t="str">
            <v>م</v>
          </cell>
        </row>
        <row r="253">
          <cell r="A253">
            <v>120829</v>
          </cell>
          <cell r="B253" t="str">
            <v>م</v>
          </cell>
          <cell r="C253" t="str">
            <v>م</v>
          </cell>
        </row>
        <row r="254">
          <cell r="A254">
            <v>120831</v>
          </cell>
          <cell r="B254" t="str">
            <v>م</v>
          </cell>
          <cell r="C254" t="str">
            <v>م</v>
          </cell>
        </row>
        <row r="255">
          <cell r="A255">
            <v>120833</v>
          </cell>
          <cell r="B255" t="str">
            <v>م</v>
          </cell>
          <cell r="C255" t="str">
            <v>م</v>
          </cell>
        </row>
        <row r="256">
          <cell r="A256">
            <v>120836</v>
          </cell>
          <cell r="B256" t="str">
            <v>م</v>
          </cell>
          <cell r="C256" t="str">
            <v>م</v>
          </cell>
        </row>
        <row r="257">
          <cell r="A257">
            <v>120880</v>
          </cell>
        </row>
        <row r="258">
          <cell r="A258">
            <v>120918</v>
          </cell>
          <cell r="B258" t="str">
            <v>م</v>
          </cell>
          <cell r="C258" t="str">
            <v>م</v>
          </cell>
        </row>
        <row r="259">
          <cell r="A259">
            <v>120932</v>
          </cell>
          <cell r="C259" t="str">
            <v>م</v>
          </cell>
        </row>
        <row r="260">
          <cell r="A260">
            <v>120933</v>
          </cell>
        </row>
        <row r="261">
          <cell r="A261">
            <v>120940</v>
          </cell>
          <cell r="B261" t="str">
            <v>م</v>
          </cell>
          <cell r="C261" t="str">
            <v>م</v>
          </cell>
        </row>
        <row r="262">
          <cell r="A262">
            <v>120944</v>
          </cell>
          <cell r="B262" t="str">
            <v>م</v>
          </cell>
          <cell r="C262" t="str">
            <v>م</v>
          </cell>
        </row>
        <row r="263">
          <cell r="A263">
            <v>120946</v>
          </cell>
          <cell r="C263" t="str">
            <v>م</v>
          </cell>
        </row>
        <row r="264">
          <cell r="A264">
            <v>120947</v>
          </cell>
          <cell r="C264" t="str">
            <v>م</v>
          </cell>
        </row>
        <row r="265">
          <cell r="A265">
            <v>120956</v>
          </cell>
        </row>
        <row r="266">
          <cell r="A266">
            <v>120960</v>
          </cell>
          <cell r="B266" t="str">
            <v>م</v>
          </cell>
          <cell r="C266" t="str">
            <v>م</v>
          </cell>
        </row>
        <row r="267">
          <cell r="A267">
            <v>120962</v>
          </cell>
          <cell r="C267" t="str">
            <v>م</v>
          </cell>
        </row>
        <row r="268">
          <cell r="A268">
            <v>120965</v>
          </cell>
          <cell r="C268" t="str">
            <v>م</v>
          </cell>
        </row>
        <row r="269">
          <cell r="A269">
            <v>120974</v>
          </cell>
          <cell r="B269" t="str">
            <v>م</v>
          </cell>
          <cell r="C269" t="str">
            <v>م</v>
          </cell>
        </row>
        <row r="270">
          <cell r="A270">
            <v>120978</v>
          </cell>
          <cell r="B270" t="str">
            <v>م</v>
          </cell>
          <cell r="C270" t="str">
            <v>م</v>
          </cell>
        </row>
        <row r="271">
          <cell r="A271">
            <v>120980</v>
          </cell>
          <cell r="B271" t="str">
            <v>م</v>
          </cell>
          <cell r="C271" t="str">
            <v>م</v>
          </cell>
        </row>
        <row r="272">
          <cell r="A272">
            <v>120982</v>
          </cell>
        </row>
        <row r="273">
          <cell r="A273">
            <v>120995</v>
          </cell>
        </row>
        <row r="274">
          <cell r="A274">
            <v>121001</v>
          </cell>
          <cell r="B274" t="str">
            <v>م</v>
          </cell>
          <cell r="C274" t="str">
            <v>م</v>
          </cell>
        </row>
        <row r="275">
          <cell r="A275">
            <v>121011</v>
          </cell>
        </row>
        <row r="276">
          <cell r="A276">
            <v>121012</v>
          </cell>
          <cell r="B276" t="str">
            <v>م</v>
          </cell>
          <cell r="C276" t="str">
            <v>م</v>
          </cell>
        </row>
        <row r="277">
          <cell r="A277">
            <v>121021</v>
          </cell>
          <cell r="B277" t="str">
            <v>م</v>
          </cell>
          <cell r="C277" t="str">
            <v>م</v>
          </cell>
        </row>
        <row r="278">
          <cell r="A278">
            <v>121030</v>
          </cell>
        </row>
        <row r="279">
          <cell r="A279">
            <v>121031</v>
          </cell>
          <cell r="B279" t="str">
            <v>م</v>
          </cell>
          <cell r="C279" t="str">
            <v>م</v>
          </cell>
        </row>
        <row r="280">
          <cell r="A280">
            <v>121044</v>
          </cell>
          <cell r="B280" t="str">
            <v>م</v>
          </cell>
          <cell r="C280" t="str">
            <v>م</v>
          </cell>
        </row>
        <row r="281">
          <cell r="A281">
            <v>121064</v>
          </cell>
          <cell r="B281" t="str">
            <v>م</v>
          </cell>
          <cell r="C281" t="str">
            <v>م</v>
          </cell>
        </row>
        <row r="282">
          <cell r="A282">
            <v>121071</v>
          </cell>
          <cell r="B282" t="str">
            <v>م</v>
          </cell>
          <cell r="C282" t="str">
            <v>م</v>
          </cell>
        </row>
        <row r="283">
          <cell r="A283">
            <v>121078</v>
          </cell>
          <cell r="B283" t="str">
            <v>م</v>
          </cell>
          <cell r="C283" t="str">
            <v>م</v>
          </cell>
        </row>
        <row r="284">
          <cell r="A284">
            <v>121089</v>
          </cell>
        </row>
        <row r="285">
          <cell r="A285">
            <v>121100</v>
          </cell>
          <cell r="B285" t="str">
            <v>م</v>
          </cell>
          <cell r="C285" t="str">
            <v>م</v>
          </cell>
        </row>
        <row r="286">
          <cell r="A286">
            <v>121101</v>
          </cell>
          <cell r="B286" t="str">
            <v>م</v>
          </cell>
          <cell r="C286" t="str">
            <v>م</v>
          </cell>
        </row>
        <row r="287">
          <cell r="A287">
            <v>121105</v>
          </cell>
          <cell r="C287" t="str">
            <v>م</v>
          </cell>
        </row>
        <row r="288">
          <cell r="A288">
            <v>121106</v>
          </cell>
        </row>
        <row r="289">
          <cell r="A289">
            <v>121107</v>
          </cell>
          <cell r="C289" t="str">
            <v>م</v>
          </cell>
        </row>
        <row r="290">
          <cell r="A290">
            <v>121110</v>
          </cell>
          <cell r="B290" t="str">
            <v>م</v>
          </cell>
          <cell r="C290" t="str">
            <v>م</v>
          </cell>
        </row>
        <row r="291">
          <cell r="A291">
            <v>121130</v>
          </cell>
          <cell r="B291" t="str">
            <v>م</v>
          </cell>
          <cell r="C291" t="str">
            <v>م</v>
          </cell>
        </row>
        <row r="292">
          <cell r="A292">
            <v>121141</v>
          </cell>
          <cell r="C292" t="str">
            <v>م</v>
          </cell>
        </row>
        <row r="293">
          <cell r="A293">
            <v>121144</v>
          </cell>
          <cell r="C293" t="str">
            <v>م</v>
          </cell>
        </row>
        <row r="294">
          <cell r="A294">
            <v>121146</v>
          </cell>
          <cell r="B294" t="str">
            <v>م</v>
          </cell>
          <cell r="C294" t="str">
            <v>م</v>
          </cell>
        </row>
        <row r="295">
          <cell r="A295">
            <v>121149</v>
          </cell>
          <cell r="B295" t="str">
            <v>م</v>
          </cell>
          <cell r="C295" t="str">
            <v>م</v>
          </cell>
        </row>
        <row r="296">
          <cell r="A296">
            <v>121159</v>
          </cell>
          <cell r="C296" t="str">
            <v>م</v>
          </cell>
        </row>
        <row r="297">
          <cell r="A297">
            <v>121165</v>
          </cell>
        </row>
        <row r="298">
          <cell r="A298">
            <v>121184</v>
          </cell>
        </row>
        <row r="299">
          <cell r="A299">
            <v>121190</v>
          </cell>
          <cell r="B299" t="str">
            <v>م</v>
          </cell>
          <cell r="C299" t="str">
            <v>م</v>
          </cell>
        </row>
        <row r="300">
          <cell r="A300">
            <v>121194</v>
          </cell>
          <cell r="B300" t="str">
            <v>م</v>
          </cell>
          <cell r="C300" t="str">
            <v>م</v>
          </cell>
        </row>
        <row r="301">
          <cell r="A301">
            <v>121199</v>
          </cell>
          <cell r="C301" t="str">
            <v>م</v>
          </cell>
        </row>
        <row r="302">
          <cell r="A302">
            <v>121203</v>
          </cell>
          <cell r="C302" t="str">
            <v>م</v>
          </cell>
        </row>
        <row r="303">
          <cell r="A303">
            <v>121221</v>
          </cell>
        </row>
        <row r="304">
          <cell r="A304">
            <v>121226</v>
          </cell>
          <cell r="B304" t="str">
            <v>م</v>
          </cell>
          <cell r="C304" t="str">
            <v>م</v>
          </cell>
        </row>
        <row r="305">
          <cell r="A305">
            <v>121228</v>
          </cell>
          <cell r="B305" t="str">
            <v>م</v>
          </cell>
          <cell r="C305" t="str">
            <v>م</v>
          </cell>
        </row>
        <row r="306">
          <cell r="A306">
            <v>121230</v>
          </cell>
          <cell r="B306" t="str">
            <v>م</v>
          </cell>
          <cell r="C306" t="str">
            <v>م</v>
          </cell>
        </row>
        <row r="307">
          <cell r="A307">
            <v>121240</v>
          </cell>
          <cell r="B307" t="str">
            <v>م</v>
          </cell>
          <cell r="C307" t="str">
            <v>م</v>
          </cell>
        </row>
        <row r="308">
          <cell r="A308">
            <v>121241</v>
          </cell>
          <cell r="B308" t="str">
            <v>م</v>
          </cell>
          <cell r="C308" t="str">
            <v>م</v>
          </cell>
        </row>
        <row r="309">
          <cell r="A309">
            <v>121245</v>
          </cell>
        </row>
        <row r="310">
          <cell r="A310">
            <v>121267</v>
          </cell>
          <cell r="B310" t="str">
            <v>م</v>
          </cell>
          <cell r="C310" t="str">
            <v>م</v>
          </cell>
        </row>
        <row r="311">
          <cell r="A311">
            <v>121281</v>
          </cell>
        </row>
        <row r="312">
          <cell r="A312">
            <v>121287</v>
          </cell>
          <cell r="B312" t="str">
            <v>م</v>
          </cell>
          <cell r="C312" t="str">
            <v>م</v>
          </cell>
        </row>
        <row r="313">
          <cell r="A313">
            <v>121295</v>
          </cell>
        </row>
        <row r="314">
          <cell r="A314">
            <v>121315</v>
          </cell>
          <cell r="B314" t="str">
            <v>م</v>
          </cell>
          <cell r="C314" t="str">
            <v>م</v>
          </cell>
        </row>
        <row r="315">
          <cell r="A315">
            <v>121350</v>
          </cell>
          <cell r="C315" t="str">
            <v>م</v>
          </cell>
        </row>
        <row r="316">
          <cell r="A316">
            <v>121383</v>
          </cell>
          <cell r="B316" t="str">
            <v>م</v>
          </cell>
          <cell r="C316" t="str">
            <v>م</v>
          </cell>
        </row>
        <row r="317">
          <cell r="A317">
            <v>121392</v>
          </cell>
        </row>
        <row r="318">
          <cell r="A318">
            <v>121411</v>
          </cell>
          <cell r="B318" t="str">
            <v>م</v>
          </cell>
          <cell r="C318" t="str">
            <v>م</v>
          </cell>
        </row>
        <row r="319">
          <cell r="A319">
            <v>121412</v>
          </cell>
          <cell r="C319" t="str">
            <v>م</v>
          </cell>
        </row>
        <row r="320">
          <cell r="A320">
            <v>121415</v>
          </cell>
        </row>
        <row r="321">
          <cell r="A321">
            <v>121441</v>
          </cell>
          <cell r="B321" t="str">
            <v>م</v>
          </cell>
          <cell r="C321" t="str">
            <v>م</v>
          </cell>
        </row>
        <row r="322">
          <cell r="A322">
            <v>121467</v>
          </cell>
        </row>
        <row r="323">
          <cell r="A323">
            <v>121469</v>
          </cell>
        </row>
        <row r="324">
          <cell r="A324">
            <v>121474</v>
          </cell>
          <cell r="B324" t="str">
            <v>م</v>
          </cell>
          <cell r="C324" t="str">
            <v>م</v>
          </cell>
        </row>
        <row r="325">
          <cell r="A325">
            <v>121489</v>
          </cell>
          <cell r="B325" t="str">
            <v>م</v>
          </cell>
          <cell r="C325" t="str">
            <v>م</v>
          </cell>
        </row>
        <row r="326">
          <cell r="A326">
            <v>121503</v>
          </cell>
          <cell r="C326" t="str">
            <v>م</v>
          </cell>
        </row>
        <row r="327">
          <cell r="A327">
            <v>121541</v>
          </cell>
          <cell r="B327" t="str">
            <v>م</v>
          </cell>
          <cell r="C327" t="str">
            <v>م</v>
          </cell>
        </row>
        <row r="328">
          <cell r="A328">
            <v>121543</v>
          </cell>
          <cell r="B328" t="str">
            <v>م</v>
          </cell>
          <cell r="C328" t="str">
            <v>م</v>
          </cell>
        </row>
        <row r="329">
          <cell r="A329">
            <v>121547</v>
          </cell>
          <cell r="B329" t="str">
            <v>م</v>
          </cell>
          <cell r="C329" t="str">
            <v>م</v>
          </cell>
        </row>
        <row r="330">
          <cell r="A330">
            <v>121557</v>
          </cell>
          <cell r="B330" t="str">
            <v>م</v>
          </cell>
          <cell r="C330" t="str">
            <v>م</v>
          </cell>
        </row>
        <row r="331">
          <cell r="A331">
            <v>121563</v>
          </cell>
          <cell r="B331" t="str">
            <v>م</v>
          </cell>
          <cell r="C331" t="str">
            <v>م</v>
          </cell>
        </row>
        <row r="332">
          <cell r="A332">
            <v>121574</v>
          </cell>
          <cell r="B332" t="str">
            <v>م</v>
          </cell>
          <cell r="C332" t="str">
            <v>م</v>
          </cell>
        </row>
        <row r="333">
          <cell r="A333">
            <v>121593</v>
          </cell>
          <cell r="B333" t="str">
            <v>م</v>
          </cell>
          <cell r="C333" t="str">
            <v>م</v>
          </cell>
        </row>
        <row r="334">
          <cell r="A334">
            <v>121599</v>
          </cell>
          <cell r="B334" t="str">
            <v>م</v>
          </cell>
          <cell r="C334" t="str">
            <v>م</v>
          </cell>
        </row>
        <row r="335">
          <cell r="A335">
            <v>121608</v>
          </cell>
          <cell r="B335" t="str">
            <v>م</v>
          </cell>
          <cell r="C335" t="str">
            <v>م</v>
          </cell>
        </row>
        <row r="336">
          <cell r="A336">
            <v>121618</v>
          </cell>
          <cell r="B336" t="str">
            <v>م</v>
          </cell>
          <cell r="C336" t="str">
            <v>م</v>
          </cell>
        </row>
        <row r="337">
          <cell r="A337">
            <v>121619</v>
          </cell>
          <cell r="B337" t="str">
            <v>م</v>
          </cell>
          <cell r="C337" t="str">
            <v>م</v>
          </cell>
        </row>
        <row r="338">
          <cell r="A338">
            <v>121625</v>
          </cell>
        </row>
        <row r="339">
          <cell r="A339">
            <v>121629</v>
          </cell>
          <cell r="B339" t="str">
            <v>م</v>
          </cell>
          <cell r="C339" t="str">
            <v>م</v>
          </cell>
        </row>
        <row r="340">
          <cell r="A340">
            <v>121635</v>
          </cell>
          <cell r="B340" t="str">
            <v>م</v>
          </cell>
          <cell r="C340" t="str">
            <v>م</v>
          </cell>
        </row>
        <row r="341">
          <cell r="A341">
            <v>121642</v>
          </cell>
          <cell r="C341" t="str">
            <v>م</v>
          </cell>
        </row>
        <row r="342">
          <cell r="A342">
            <v>121644</v>
          </cell>
          <cell r="B342" t="str">
            <v>م</v>
          </cell>
          <cell r="C342" t="str">
            <v>م</v>
          </cell>
        </row>
        <row r="343">
          <cell r="A343">
            <v>121659</v>
          </cell>
        </row>
        <row r="344">
          <cell r="A344">
            <v>121662</v>
          </cell>
          <cell r="B344" t="str">
            <v>م</v>
          </cell>
          <cell r="C344" t="str">
            <v>م</v>
          </cell>
        </row>
        <row r="345">
          <cell r="A345">
            <v>121663</v>
          </cell>
          <cell r="B345" t="str">
            <v>م</v>
          </cell>
          <cell r="C345" t="str">
            <v>م</v>
          </cell>
        </row>
        <row r="346">
          <cell r="A346">
            <v>121667</v>
          </cell>
          <cell r="B346" t="str">
            <v>م</v>
          </cell>
          <cell r="C346" t="str">
            <v>م</v>
          </cell>
        </row>
        <row r="347">
          <cell r="A347">
            <v>121679</v>
          </cell>
          <cell r="B347" t="str">
            <v>م</v>
          </cell>
          <cell r="C347" t="str">
            <v>م</v>
          </cell>
        </row>
        <row r="348">
          <cell r="A348">
            <v>121690</v>
          </cell>
          <cell r="B348" t="str">
            <v>م</v>
          </cell>
          <cell r="C348" t="str">
            <v>م</v>
          </cell>
        </row>
        <row r="349">
          <cell r="A349">
            <v>121698</v>
          </cell>
          <cell r="B349" t="str">
            <v>م</v>
          </cell>
          <cell r="C349" t="str">
            <v>م</v>
          </cell>
        </row>
        <row r="350">
          <cell r="A350">
            <v>121705</v>
          </cell>
          <cell r="B350" t="str">
            <v>م</v>
          </cell>
          <cell r="C350" t="str">
            <v>م</v>
          </cell>
        </row>
        <row r="351">
          <cell r="A351">
            <v>121708</v>
          </cell>
          <cell r="B351" t="str">
            <v>م</v>
          </cell>
          <cell r="C351" t="str">
            <v>م</v>
          </cell>
        </row>
        <row r="352">
          <cell r="A352">
            <v>121732</v>
          </cell>
          <cell r="B352" t="str">
            <v>م</v>
          </cell>
          <cell r="C352" t="str">
            <v>م</v>
          </cell>
        </row>
        <row r="353">
          <cell r="A353">
            <v>121735</v>
          </cell>
          <cell r="C353" t="str">
            <v>م</v>
          </cell>
        </row>
        <row r="354">
          <cell r="A354">
            <v>121752</v>
          </cell>
          <cell r="B354" t="str">
            <v>م</v>
          </cell>
          <cell r="C354" t="str">
            <v>م</v>
          </cell>
        </row>
        <row r="355">
          <cell r="A355">
            <v>121763</v>
          </cell>
          <cell r="B355" t="str">
            <v>م</v>
          </cell>
          <cell r="C355" t="str">
            <v>م</v>
          </cell>
        </row>
        <row r="356">
          <cell r="A356">
            <v>121766</v>
          </cell>
          <cell r="C356" t="str">
            <v>م</v>
          </cell>
        </row>
        <row r="357">
          <cell r="A357">
            <v>121771</v>
          </cell>
          <cell r="C357" t="str">
            <v>م</v>
          </cell>
        </row>
        <row r="358">
          <cell r="A358">
            <v>121790</v>
          </cell>
          <cell r="B358" t="str">
            <v>م</v>
          </cell>
          <cell r="C358" t="str">
            <v>م</v>
          </cell>
        </row>
        <row r="359">
          <cell r="A359">
            <v>121801</v>
          </cell>
          <cell r="B359" t="str">
            <v>م</v>
          </cell>
          <cell r="C359" t="str">
            <v>م</v>
          </cell>
        </row>
        <row r="360">
          <cell r="A360">
            <v>121803</v>
          </cell>
          <cell r="B360" t="str">
            <v>م</v>
          </cell>
          <cell r="C360" t="str">
            <v>م</v>
          </cell>
        </row>
        <row r="361">
          <cell r="A361">
            <v>121805</v>
          </cell>
          <cell r="B361" t="str">
            <v>م</v>
          </cell>
          <cell r="C361" t="str">
            <v>م</v>
          </cell>
        </row>
        <row r="362">
          <cell r="A362">
            <v>121813</v>
          </cell>
          <cell r="B362" t="str">
            <v>م</v>
          </cell>
          <cell r="C362" t="str">
            <v>م</v>
          </cell>
        </row>
        <row r="363">
          <cell r="A363">
            <v>121828</v>
          </cell>
          <cell r="B363" t="str">
            <v>م</v>
          </cell>
          <cell r="C363" t="str">
            <v>م</v>
          </cell>
        </row>
        <row r="364">
          <cell r="A364">
            <v>121836</v>
          </cell>
          <cell r="B364" t="str">
            <v>م</v>
          </cell>
          <cell r="C364" t="str">
            <v>م</v>
          </cell>
        </row>
        <row r="365">
          <cell r="A365">
            <v>121840</v>
          </cell>
          <cell r="B365" t="str">
            <v>م</v>
          </cell>
          <cell r="C365" t="str">
            <v>م</v>
          </cell>
        </row>
        <row r="366">
          <cell r="A366">
            <v>121843</v>
          </cell>
        </row>
        <row r="367">
          <cell r="A367">
            <v>121853</v>
          </cell>
          <cell r="C367" t="str">
            <v>م</v>
          </cell>
        </row>
        <row r="368">
          <cell r="A368">
            <v>121854</v>
          </cell>
        </row>
        <row r="369">
          <cell r="A369">
            <v>121874</v>
          </cell>
          <cell r="B369" t="str">
            <v>م</v>
          </cell>
          <cell r="C369" t="str">
            <v>م</v>
          </cell>
        </row>
        <row r="370">
          <cell r="A370">
            <v>121875</v>
          </cell>
        </row>
        <row r="371">
          <cell r="A371">
            <v>121880</v>
          </cell>
          <cell r="B371" t="str">
            <v>م</v>
          </cell>
          <cell r="C371" t="str">
            <v>م</v>
          </cell>
        </row>
        <row r="372">
          <cell r="A372">
            <v>121900</v>
          </cell>
          <cell r="B372" t="str">
            <v>م</v>
          </cell>
          <cell r="C372" t="str">
            <v>م</v>
          </cell>
        </row>
        <row r="373">
          <cell r="A373">
            <v>121921</v>
          </cell>
          <cell r="B373" t="str">
            <v>م</v>
          </cell>
          <cell r="C373" t="str">
            <v>م</v>
          </cell>
        </row>
        <row r="374">
          <cell r="A374">
            <v>121935</v>
          </cell>
          <cell r="B374" t="str">
            <v>م</v>
          </cell>
          <cell r="C374" t="str">
            <v>م</v>
          </cell>
        </row>
        <row r="375">
          <cell r="A375">
            <v>121938</v>
          </cell>
        </row>
        <row r="376">
          <cell r="A376">
            <v>121952</v>
          </cell>
          <cell r="B376" t="str">
            <v>م</v>
          </cell>
          <cell r="C376" t="str">
            <v>م</v>
          </cell>
        </row>
        <row r="377">
          <cell r="A377">
            <v>121956</v>
          </cell>
          <cell r="B377" t="str">
            <v>م</v>
          </cell>
          <cell r="C377" t="str">
            <v>م</v>
          </cell>
        </row>
        <row r="378">
          <cell r="A378">
            <v>121963</v>
          </cell>
          <cell r="B378" t="str">
            <v>م</v>
          </cell>
          <cell r="C378" t="str">
            <v>م</v>
          </cell>
        </row>
        <row r="379">
          <cell r="A379">
            <v>121976</v>
          </cell>
          <cell r="B379" t="str">
            <v>م</v>
          </cell>
          <cell r="C379" t="str">
            <v>م</v>
          </cell>
        </row>
        <row r="380">
          <cell r="A380">
            <v>121987</v>
          </cell>
          <cell r="B380" t="str">
            <v>م</v>
          </cell>
          <cell r="C380" t="str">
            <v>م</v>
          </cell>
        </row>
        <row r="381">
          <cell r="A381">
            <v>121998</v>
          </cell>
        </row>
        <row r="382">
          <cell r="A382">
            <v>122012</v>
          </cell>
          <cell r="B382" t="str">
            <v>م</v>
          </cell>
          <cell r="C382" t="str">
            <v>م</v>
          </cell>
        </row>
        <row r="383">
          <cell r="A383">
            <v>122019</v>
          </cell>
          <cell r="B383" t="str">
            <v>م</v>
          </cell>
          <cell r="C383" t="str">
            <v>م</v>
          </cell>
        </row>
        <row r="384">
          <cell r="A384">
            <v>122029</v>
          </cell>
          <cell r="B384" t="str">
            <v>م</v>
          </cell>
          <cell r="C384" t="str">
            <v>م</v>
          </cell>
        </row>
        <row r="385">
          <cell r="A385">
            <v>122034</v>
          </cell>
        </row>
        <row r="386">
          <cell r="A386">
            <v>122036</v>
          </cell>
        </row>
        <row r="387">
          <cell r="A387">
            <v>122037</v>
          </cell>
          <cell r="B387" t="str">
            <v>م</v>
          </cell>
          <cell r="C387" t="str">
            <v>م</v>
          </cell>
        </row>
        <row r="388">
          <cell r="A388">
            <v>122042</v>
          </cell>
          <cell r="B388" t="str">
            <v>م</v>
          </cell>
          <cell r="C388" t="str">
            <v>م</v>
          </cell>
        </row>
        <row r="389">
          <cell r="A389">
            <v>122047</v>
          </cell>
        </row>
        <row r="390">
          <cell r="A390">
            <v>122063</v>
          </cell>
          <cell r="B390" t="str">
            <v>م</v>
          </cell>
          <cell r="C390" t="str">
            <v>م</v>
          </cell>
        </row>
        <row r="391">
          <cell r="A391">
            <v>122066</v>
          </cell>
          <cell r="B391" t="str">
            <v>م</v>
          </cell>
          <cell r="C391" t="str">
            <v>م</v>
          </cell>
        </row>
        <row r="392">
          <cell r="A392">
            <v>122074</v>
          </cell>
        </row>
        <row r="393">
          <cell r="A393">
            <v>122075</v>
          </cell>
          <cell r="B393" t="str">
            <v>م</v>
          </cell>
          <cell r="C393" t="str">
            <v>م</v>
          </cell>
        </row>
        <row r="394">
          <cell r="A394">
            <v>122083</v>
          </cell>
          <cell r="B394" t="str">
            <v>م</v>
          </cell>
          <cell r="C394" t="str">
            <v>م</v>
          </cell>
        </row>
        <row r="395">
          <cell r="A395">
            <v>122099</v>
          </cell>
          <cell r="B395" t="str">
            <v>م</v>
          </cell>
          <cell r="C395" t="str">
            <v>م</v>
          </cell>
        </row>
        <row r="396">
          <cell r="A396">
            <v>122112</v>
          </cell>
          <cell r="B396" t="str">
            <v>م</v>
          </cell>
          <cell r="C396" t="str">
            <v>م</v>
          </cell>
        </row>
        <row r="397">
          <cell r="A397">
            <v>122114</v>
          </cell>
        </row>
        <row r="398">
          <cell r="A398">
            <v>122125</v>
          </cell>
        </row>
        <row r="399">
          <cell r="A399">
            <v>122130</v>
          </cell>
          <cell r="B399" t="str">
            <v>م</v>
          </cell>
          <cell r="C399" t="str">
            <v>م</v>
          </cell>
        </row>
        <row r="400">
          <cell r="A400">
            <v>122134</v>
          </cell>
        </row>
        <row r="401">
          <cell r="A401">
            <v>122142</v>
          </cell>
          <cell r="C401" t="str">
            <v>م</v>
          </cell>
        </row>
        <row r="402">
          <cell r="A402">
            <v>122150</v>
          </cell>
        </row>
        <row r="403">
          <cell r="A403">
            <v>122159</v>
          </cell>
          <cell r="B403" t="str">
            <v>م</v>
          </cell>
          <cell r="C403" t="str">
            <v>م</v>
          </cell>
        </row>
        <row r="404">
          <cell r="A404">
            <v>122162</v>
          </cell>
        </row>
        <row r="405">
          <cell r="A405">
            <v>122169</v>
          </cell>
          <cell r="B405" t="str">
            <v>م</v>
          </cell>
          <cell r="C405" t="str">
            <v>م</v>
          </cell>
        </row>
        <row r="406">
          <cell r="A406">
            <v>122177</v>
          </cell>
          <cell r="B406" t="str">
            <v>م</v>
          </cell>
          <cell r="C406" t="str">
            <v>م</v>
          </cell>
        </row>
        <row r="407">
          <cell r="A407">
            <v>122184</v>
          </cell>
        </row>
        <row r="408">
          <cell r="A408">
            <v>122186</v>
          </cell>
          <cell r="B408" t="str">
            <v>م</v>
          </cell>
          <cell r="C408" t="str">
            <v>م</v>
          </cell>
        </row>
        <row r="409">
          <cell r="A409">
            <v>122189</v>
          </cell>
        </row>
        <row r="410">
          <cell r="A410">
            <v>122206</v>
          </cell>
          <cell r="B410" t="str">
            <v>م</v>
          </cell>
          <cell r="C410" t="str">
            <v>م</v>
          </cell>
        </row>
        <row r="411">
          <cell r="A411">
            <v>122216</v>
          </cell>
          <cell r="B411" t="str">
            <v>م</v>
          </cell>
          <cell r="C411" t="str">
            <v>م</v>
          </cell>
        </row>
        <row r="412">
          <cell r="A412">
            <v>122231</v>
          </cell>
          <cell r="B412" t="str">
            <v>م</v>
          </cell>
          <cell r="C412" t="str">
            <v>م</v>
          </cell>
        </row>
        <row r="413">
          <cell r="A413">
            <v>122245</v>
          </cell>
          <cell r="B413" t="str">
            <v>م</v>
          </cell>
          <cell r="C413" t="str">
            <v>م</v>
          </cell>
        </row>
        <row r="414">
          <cell r="A414">
            <v>122249</v>
          </cell>
          <cell r="B414" t="str">
            <v>م</v>
          </cell>
          <cell r="C414" t="str">
            <v>م</v>
          </cell>
        </row>
        <row r="415">
          <cell r="A415">
            <v>122286</v>
          </cell>
          <cell r="B415" t="str">
            <v>م</v>
          </cell>
          <cell r="C415" t="str">
            <v>م</v>
          </cell>
        </row>
        <row r="416">
          <cell r="A416">
            <v>122290</v>
          </cell>
          <cell r="C416" t="str">
            <v>م</v>
          </cell>
        </row>
        <row r="417">
          <cell r="A417">
            <v>122302</v>
          </cell>
          <cell r="B417" t="str">
            <v>م</v>
          </cell>
          <cell r="C417" t="str">
            <v>م</v>
          </cell>
        </row>
        <row r="418">
          <cell r="A418">
            <v>122309</v>
          </cell>
        </row>
        <row r="419">
          <cell r="A419">
            <v>122313</v>
          </cell>
          <cell r="B419" t="str">
            <v>م</v>
          </cell>
          <cell r="C419" t="str">
            <v>م</v>
          </cell>
        </row>
        <row r="420">
          <cell r="A420">
            <v>122321</v>
          </cell>
          <cell r="B420" t="str">
            <v>م</v>
          </cell>
          <cell r="C420" t="str">
            <v>م</v>
          </cell>
        </row>
        <row r="421">
          <cell r="A421">
            <v>122324</v>
          </cell>
          <cell r="B421" t="str">
            <v>م</v>
          </cell>
          <cell r="C421" t="str">
            <v>م</v>
          </cell>
        </row>
        <row r="422">
          <cell r="A422">
            <v>122328</v>
          </cell>
          <cell r="B422" t="str">
            <v>م</v>
          </cell>
          <cell r="C422" t="str">
            <v>م</v>
          </cell>
        </row>
        <row r="423">
          <cell r="A423">
            <v>122334</v>
          </cell>
          <cell r="B423" t="str">
            <v>م</v>
          </cell>
          <cell r="C423" t="str">
            <v>م</v>
          </cell>
        </row>
        <row r="424">
          <cell r="A424">
            <v>122337</v>
          </cell>
          <cell r="B424" t="str">
            <v>م</v>
          </cell>
          <cell r="C424" t="str">
            <v>م</v>
          </cell>
        </row>
        <row r="425">
          <cell r="A425">
            <v>122347</v>
          </cell>
          <cell r="B425" t="str">
            <v>م</v>
          </cell>
          <cell r="C425" t="str">
            <v>م</v>
          </cell>
        </row>
        <row r="426">
          <cell r="A426">
            <v>122371</v>
          </cell>
          <cell r="B426" t="str">
            <v>م</v>
          </cell>
          <cell r="C426" t="str">
            <v>م</v>
          </cell>
        </row>
        <row r="427">
          <cell r="A427">
            <v>122390</v>
          </cell>
          <cell r="B427" t="str">
            <v>م</v>
          </cell>
          <cell r="C427" t="str">
            <v>م</v>
          </cell>
        </row>
        <row r="428">
          <cell r="A428">
            <v>122397</v>
          </cell>
          <cell r="B428" t="str">
            <v>م</v>
          </cell>
          <cell r="C428" t="str">
            <v>م</v>
          </cell>
        </row>
        <row r="429">
          <cell r="A429">
            <v>122401</v>
          </cell>
          <cell r="B429" t="str">
            <v>م</v>
          </cell>
          <cell r="C429" t="str">
            <v>م</v>
          </cell>
        </row>
        <row r="430">
          <cell r="A430">
            <v>122416</v>
          </cell>
          <cell r="B430" t="str">
            <v>م</v>
          </cell>
          <cell r="C430" t="str">
            <v>م</v>
          </cell>
        </row>
        <row r="431">
          <cell r="A431">
            <v>122419</v>
          </cell>
          <cell r="B431" t="str">
            <v>م</v>
          </cell>
          <cell r="C431" t="str">
            <v>م</v>
          </cell>
        </row>
        <row r="432">
          <cell r="A432">
            <v>122440</v>
          </cell>
        </row>
        <row r="433">
          <cell r="A433">
            <v>122453</v>
          </cell>
          <cell r="B433" t="str">
            <v>م</v>
          </cell>
          <cell r="C433" t="str">
            <v>م</v>
          </cell>
        </row>
        <row r="434">
          <cell r="A434">
            <v>122455</v>
          </cell>
          <cell r="B434" t="str">
            <v>م</v>
          </cell>
          <cell r="C434" t="str">
            <v>م</v>
          </cell>
        </row>
        <row r="435">
          <cell r="A435">
            <v>122457</v>
          </cell>
        </row>
        <row r="436">
          <cell r="A436">
            <v>122458</v>
          </cell>
          <cell r="B436" t="str">
            <v>م</v>
          </cell>
          <cell r="C436" t="str">
            <v>م</v>
          </cell>
        </row>
        <row r="437">
          <cell r="A437">
            <v>122468</v>
          </cell>
        </row>
        <row r="438">
          <cell r="A438">
            <v>122469</v>
          </cell>
          <cell r="B438" t="str">
            <v>م</v>
          </cell>
          <cell r="C438" t="str">
            <v>م</v>
          </cell>
        </row>
        <row r="439">
          <cell r="A439">
            <v>122470</v>
          </cell>
          <cell r="B439" t="str">
            <v>م</v>
          </cell>
          <cell r="C439" t="str">
            <v>م</v>
          </cell>
        </row>
        <row r="440">
          <cell r="A440">
            <v>122471</v>
          </cell>
        </row>
        <row r="441">
          <cell r="A441">
            <v>122473</v>
          </cell>
        </row>
        <row r="442">
          <cell r="A442">
            <v>122474</v>
          </cell>
        </row>
        <row r="443">
          <cell r="A443">
            <v>122482</v>
          </cell>
        </row>
        <row r="444">
          <cell r="A444">
            <v>122485</v>
          </cell>
        </row>
        <row r="445">
          <cell r="A445">
            <v>122486</v>
          </cell>
        </row>
        <row r="446">
          <cell r="A446">
            <v>122488</v>
          </cell>
          <cell r="C446" t="str">
            <v>م</v>
          </cell>
        </row>
        <row r="447">
          <cell r="A447">
            <v>122493</v>
          </cell>
        </row>
        <row r="448">
          <cell r="A448">
            <v>122507</v>
          </cell>
        </row>
        <row r="449">
          <cell r="A449">
            <v>122510</v>
          </cell>
          <cell r="C449" t="str">
            <v>م</v>
          </cell>
        </row>
        <row r="450">
          <cell r="A450">
            <v>122516</v>
          </cell>
          <cell r="B450" t="str">
            <v>م</v>
          </cell>
          <cell r="C450" t="str">
            <v>م</v>
          </cell>
        </row>
        <row r="451">
          <cell r="A451">
            <v>122517</v>
          </cell>
        </row>
        <row r="452">
          <cell r="A452">
            <v>122544</v>
          </cell>
          <cell r="B452" t="str">
            <v>م</v>
          </cell>
          <cell r="C452" t="str">
            <v>م</v>
          </cell>
        </row>
        <row r="453">
          <cell r="A453">
            <v>122545</v>
          </cell>
          <cell r="B453" t="str">
            <v>م</v>
          </cell>
          <cell r="C453" t="str">
            <v>م</v>
          </cell>
        </row>
        <row r="454">
          <cell r="A454">
            <v>122554</v>
          </cell>
        </row>
        <row r="455">
          <cell r="A455">
            <v>122560</v>
          </cell>
        </row>
        <row r="456">
          <cell r="A456">
            <v>122569</v>
          </cell>
        </row>
        <row r="457">
          <cell r="A457">
            <v>122570</v>
          </cell>
          <cell r="B457" t="str">
            <v>م</v>
          </cell>
          <cell r="C457" t="str">
            <v>م</v>
          </cell>
        </row>
        <row r="458">
          <cell r="A458">
            <v>122571</v>
          </cell>
          <cell r="B458" t="str">
            <v>م</v>
          </cell>
          <cell r="C458" t="str">
            <v>م</v>
          </cell>
        </row>
        <row r="459">
          <cell r="A459">
            <v>122576</v>
          </cell>
        </row>
        <row r="460">
          <cell r="A460">
            <v>122579</v>
          </cell>
        </row>
        <row r="461">
          <cell r="A461">
            <v>122580</v>
          </cell>
        </row>
        <row r="462">
          <cell r="A462">
            <v>122581</v>
          </cell>
        </row>
        <row r="463">
          <cell r="A463">
            <v>122584</v>
          </cell>
          <cell r="C463" t="str">
            <v>م</v>
          </cell>
        </row>
        <row r="464">
          <cell r="A464">
            <v>122595</v>
          </cell>
        </row>
        <row r="465">
          <cell r="A465">
            <v>122600</v>
          </cell>
          <cell r="C465" t="str">
            <v>م</v>
          </cell>
        </row>
        <row r="466">
          <cell r="A466">
            <v>122601</v>
          </cell>
        </row>
        <row r="467">
          <cell r="A467">
            <v>122604</v>
          </cell>
        </row>
        <row r="468">
          <cell r="A468">
            <v>122608</v>
          </cell>
          <cell r="B468" t="str">
            <v>م</v>
          </cell>
          <cell r="C468" t="str">
            <v>م</v>
          </cell>
        </row>
        <row r="469">
          <cell r="A469">
            <v>122612</v>
          </cell>
        </row>
        <row r="470">
          <cell r="A470">
            <v>122618</v>
          </cell>
        </row>
        <row r="471">
          <cell r="A471">
            <v>122626</v>
          </cell>
          <cell r="C471" t="str">
            <v>م</v>
          </cell>
        </row>
        <row r="472">
          <cell r="A472">
            <v>122637</v>
          </cell>
        </row>
        <row r="473">
          <cell r="A473">
            <v>122640</v>
          </cell>
        </row>
        <row r="474">
          <cell r="A474">
            <v>122646</v>
          </cell>
        </row>
        <row r="475">
          <cell r="A475">
            <v>122649</v>
          </cell>
        </row>
        <row r="476">
          <cell r="A476">
            <v>122660</v>
          </cell>
          <cell r="C476" t="str">
            <v>م</v>
          </cell>
        </row>
        <row r="477">
          <cell r="A477">
            <v>122661</v>
          </cell>
          <cell r="B477" t="str">
            <v>م</v>
          </cell>
          <cell r="C477" t="str">
            <v>م</v>
          </cell>
        </row>
        <row r="478">
          <cell r="A478">
            <v>122668</v>
          </cell>
          <cell r="B478" t="str">
            <v>م</v>
          </cell>
          <cell r="C478" t="str">
            <v>م</v>
          </cell>
        </row>
        <row r="479">
          <cell r="A479">
            <v>122669</v>
          </cell>
          <cell r="B479" t="str">
            <v>م</v>
          </cell>
          <cell r="C479" t="str">
            <v>م</v>
          </cell>
        </row>
        <row r="480">
          <cell r="A480">
            <v>122671</v>
          </cell>
        </row>
        <row r="481">
          <cell r="A481">
            <v>122673</v>
          </cell>
          <cell r="B481" t="str">
            <v>م</v>
          </cell>
          <cell r="C481" t="str">
            <v>م</v>
          </cell>
        </row>
        <row r="482">
          <cell r="A482">
            <v>122674</v>
          </cell>
        </row>
        <row r="483">
          <cell r="A483">
            <v>122689</v>
          </cell>
          <cell r="B483" t="str">
            <v>م</v>
          </cell>
          <cell r="C483" t="str">
            <v>م</v>
          </cell>
        </row>
        <row r="484">
          <cell r="A484">
            <v>122690</v>
          </cell>
        </row>
        <row r="485">
          <cell r="A485">
            <v>122698</v>
          </cell>
        </row>
        <row r="486">
          <cell r="A486">
            <v>122700</v>
          </cell>
          <cell r="B486" t="str">
            <v>م</v>
          </cell>
          <cell r="C486" t="str">
            <v>م</v>
          </cell>
        </row>
        <row r="487">
          <cell r="A487">
            <v>122701</v>
          </cell>
          <cell r="C487" t="str">
            <v>م</v>
          </cell>
        </row>
        <row r="488">
          <cell r="A488">
            <v>122713</v>
          </cell>
        </row>
        <row r="489">
          <cell r="A489">
            <v>122716</v>
          </cell>
          <cell r="B489" t="str">
            <v>م</v>
          </cell>
          <cell r="C489" t="str">
            <v>م</v>
          </cell>
        </row>
        <row r="490">
          <cell r="A490">
            <v>122723</v>
          </cell>
        </row>
        <row r="491">
          <cell r="A491">
            <v>122725</v>
          </cell>
          <cell r="B491" t="str">
            <v>م</v>
          </cell>
          <cell r="C491" t="str">
            <v>م</v>
          </cell>
        </row>
        <row r="492">
          <cell r="A492">
            <v>122729</v>
          </cell>
          <cell r="B492" t="str">
            <v>م</v>
          </cell>
          <cell r="C492" t="str">
            <v>م</v>
          </cell>
        </row>
        <row r="493">
          <cell r="A493">
            <v>122733</v>
          </cell>
        </row>
        <row r="494">
          <cell r="A494">
            <v>122737</v>
          </cell>
        </row>
        <row r="495">
          <cell r="A495">
            <v>122742</v>
          </cell>
          <cell r="B495" t="str">
            <v>م</v>
          </cell>
          <cell r="C495" t="str">
            <v>م</v>
          </cell>
        </row>
        <row r="496">
          <cell r="A496">
            <v>122747</v>
          </cell>
          <cell r="B496" t="str">
            <v>م</v>
          </cell>
          <cell r="C496" t="str">
            <v>م</v>
          </cell>
        </row>
        <row r="497">
          <cell r="A497">
            <v>122749</v>
          </cell>
          <cell r="B497" t="str">
            <v>م</v>
          </cell>
          <cell r="C497" t="str">
            <v>م</v>
          </cell>
        </row>
        <row r="498">
          <cell r="A498">
            <v>122752</v>
          </cell>
          <cell r="B498" t="str">
            <v>م</v>
          </cell>
          <cell r="C498" t="str">
            <v>م</v>
          </cell>
        </row>
        <row r="499">
          <cell r="A499">
            <v>122756</v>
          </cell>
        </row>
        <row r="500">
          <cell r="A500">
            <v>122760</v>
          </cell>
          <cell r="B500" t="str">
            <v>م</v>
          </cell>
          <cell r="C500" t="str">
            <v>م</v>
          </cell>
        </row>
        <row r="501">
          <cell r="A501">
            <v>122762</v>
          </cell>
          <cell r="B501" t="str">
            <v>م</v>
          </cell>
          <cell r="C501" t="str">
            <v>م</v>
          </cell>
        </row>
        <row r="502">
          <cell r="A502">
            <v>122766</v>
          </cell>
          <cell r="C502" t="str">
            <v>م</v>
          </cell>
        </row>
        <row r="503">
          <cell r="A503">
            <v>122779</v>
          </cell>
        </row>
        <row r="504">
          <cell r="A504">
            <v>122782</v>
          </cell>
          <cell r="B504" t="str">
            <v>م</v>
          </cell>
          <cell r="C504" t="str">
            <v>م</v>
          </cell>
        </row>
        <row r="505">
          <cell r="A505">
            <v>122783</v>
          </cell>
          <cell r="C505" t="str">
            <v>م</v>
          </cell>
        </row>
        <row r="506">
          <cell r="A506">
            <v>122788</v>
          </cell>
        </row>
        <row r="507">
          <cell r="A507">
            <v>122798</v>
          </cell>
        </row>
        <row r="508">
          <cell r="A508">
            <v>122820</v>
          </cell>
          <cell r="B508" t="str">
            <v>م</v>
          </cell>
          <cell r="C508" t="str">
            <v>م</v>
          </cell>
        </row>
        <row r="509">
          <cell r="A509">
            <v>122827</v>
          </cell>
          <cell r="B509" t="str">
            <v>م</v>
          </cell>
          <cell r="C509" t="str">
            <v>م</v>
          </cell>
        </row>
        <row r="510">
          <cell r="A510">
            <v>122835</v>
          </cell>
          <cell r="B510" t="str">
            <v>م</v>
          </cell>
          <cell r="C510" t="str">
            <v>م</v>
          </cell>
        </row>
        <row r="511">
          <cell r="A511">
            <v>122836</v>
          </cell>
          <cell r="B511" t="str">
            <v>م</v>
          </cell>
          <cell r="C511" t="str">
            <v>م</v>
          </cell>
        </row>
        <row r="512">
          <cell r="A512">
            <v>122837</v>
          </cell>
          <cell r="C512" t="str">
            <v>م</v>
          </cell>
        </row>
        <row r="513">
          <cell r="A513">
            <v>122843</v>
          </cell>
          <cell r="B513" t="str">
            <v>م</v>
          </cell>
          <cell r="C513" t="str">
            <v>م</v>
          </cell>
        </row>
        <row r="514">
          <cell r="A514">
            <v>122844</v>
          </cell>
          <cell r="B514" t="str">
            <v>م</v>
          </cell>
          <cell r="C514" t="str">
            <v>م</v>
          </cell>
        </row>
        <row r="515">
          <cell r="A515">
            <v>122848</v>
          </cell>
        </row>
        <row r="516">
          <cell r="A516">
            <v>122859</v>
          </cell>
          <cell r="C516" t="str">
            <v>م</v>
          </cell>
        </row>
        <row r="517">
          <cell r="A517">
            <v>122871</v>
          </cell>
        </row>
        <row r="518">
          <cell r="A518">
            <v>122875</v>
          </cell>
        </row>
        <row r="519">
          <cell r="A519">
            <v>122891</v>
          </cell>
          <cell r="B519" t="str">
            <v>م</v>
          </cell>
          <cell r="C519" t="str">
            <v>م</v>
          </cell>
        </row>
        <row r="520">
          <cell r="A520">
            <v>122902</v>
          </cell>
          <cell r="B520" t="str">
            <v>م</v>
          </cell>
          <cell r="C520" t="str">
            <v>م</v>
          </cell>
        </row>
        <row r="521">
          <cell r="A521">
            <v>122908</v>
          </cell>
          <cell r="B521" t="str">
            <v>م</v>
          </cell>
          <cell r="C521" t="str">
            <v>م</v>
          </cell>
        </row>
        <row r="522">
          <cell r="A522">
            <v>122911</v>
          </cell>
          <cell r="B522" t="str">
            <v>م</v>
          </cell>
          <cell r="C522" t="str">
            <v>م</v>
          </cell>
        </row>
        <row r="523">
          <cell r="A523">
            <v>122916</v>
          </cell>
          <cell r="C523" t="str">
            <v>م</v>
          </cell>
        </row>
        <row r="524">
          <cell r="A524">
            <v>122917</v>
          </cell>
          <cell r="C524" t="str">
            <v>م</v>
          </cell>
        </row>
        <row r="525">
          <cell r="A525">
            <v>122918</v>
          </cell>
          <cell r="B525" t="str">
            <v>م</v>
          </cell>
          <cell r="C525" t="str">
            <v>م</v>
          </cell>
        </row>
        <row r="526">
          <cell r="A526">
            <v>122923</v>
          </cell>
          <cell r="B526" t="str">
            <v>م</v>
          </cell>
          <cell r="C526" t="str">
            <v>م</v>
          </cell>
        </row>
        <row r="527">
          <cell r="A527">
            <v>122925</v>
          </cell>
          <cell r="B527" t="str">
            <v>م</v>
          </cell>
          <cell r="C527" t="str">
            <v>م</v>
          </cell>
        </row>
        <row r="528">
          <cell r="A528">
            <v>122926</v>
          </cell>
        </row>
        <row r="529">
          <cell r="A529">
            <v>122927</v>
          </cell>
        </row>
        <row r="530">
          <cell r="A530">
            <v>122934</v>
          </cell>
          <cell r="B530" t="str">
            <v>م</v>
          </cell>
          <cell r="C530" t="str">
            <v>م</v>
          </cell>
        </row>
        <row r="531">
          <cell r="A531">
            <v>122939</v>
          </cell>
        </row>
        <row r="532">
          <cell r="A532">
            <v>122959</v>
          </cell>
          <cell r="B532" t="str">
            <v>م</v>
          </cell>
          <cell r="C532" t="str">
            <v>م</v>
          </cell>
        </row>
        <row r="533">
          <cell r="A533">
            <v>122966</v>
          </cell>
          <cell r="B533" t="str">
            <v>م</v>
          </cell>
          <cell r="C533" t="str">
            <v>م</v>
          </cell>
        </row>
        <row r="534">
          <cell r="A534">
            <v>122975</v>
          </cell>
        </row>
        <row r="535">
          <cell r="A535">
            <v>122976</v>
          </cell>
          <cell r="B535" t="str">
            <v>م</v>
          </cell>
          <cell r="C535" t="str">
            <v>م</v>
          </cell>
        </row>
        <row r="536">
          <cell r="A536">
            <v>122981</v>
          </cell>
          <cell r="B536" t="str">
            <v>م</v>
          </cell>
          <cell r="C536" t="str">
            <v>م</v>
          </cell>
        </row>
        <row r="537">
          <cell r="A537">
            <v>122982</v>
          </cell>
          <cell r="B537" t="str">
            <v>م</v>
          </cell>
          <cell r="C537" t="str">
            <v>م</v>
          </cell>
        </row>
        <row r="538">
          <cell r="A538">
            <v>122985</v>
          </cell>
          <cell r="B538" t="str">
            <v>م</v>
          </cell>
          <cell r="C538" t="str">
            <v>م</v>
          </cell>
        </row>
        <row r="539">
          <cell r="A539">
            <v>122988</v>
          </cell>
        </row>
        <row r="540">
          <cell r="A540">
            <v>122993</v>
          </cell>
        </row>
        <row r="541">
          <cell r="A541">
            <v>123001</v>
          </cell>
        </row>
        <row r="542">
          <cell r="A542">
            <v>123004</v>
          </cell>
        </row>
        <row r="543">
          <cell r="A543">
            <v>123007</v>
          </cell>
        </row>
        <row r="544">
          <cell r="A544">
            <v>123008</v>
          </cell>
        </row>
        <row r="545">
          <cell r="A545">
            <v>123011</v>
          </cell>
          <cell r="B545" t="str">
            <v>م</v>
          </cell>
          <cell r="C545" t="str">
            <v>م</v>
          </cell>
        </row>
        <row r="546">
          <cell r="A546">
            <v>123012</v>
          </cell>
          <cell r="B546" t="str">
            <v>م</v>
          </cell>
          <cell r="C546" t="str">
            <v>م</v>
          </cell>
        </row>
        <row r="547">
          <cell r="A547">
            <v>123026</v>
          </cell>
        </row>
        <row r="548">
          <cell r="A548">
            <v>123029</v>
          </cell>
        </row>
        <row r="549">
          <cell r="A549">
            <v>123030</v>
          </cell>
          <cell r="C549" t="str">
            <v>م</v>
          </cell>
        </row>
        <row r="550">
          <cell r="A550">
            <v>123037</v>
          </cell>
        </row>
        <row r="551">
          <cell r="A551">
            <v>123038</v>
          </cell>
        </row>
        <row r="552">
          <cell r="A552">
            <v>123050</v>
          </cell>
          <cell r="B552" t="str">
            <v>م</v>
          </cell>
          <cell r="C552" t="str">
            <v>م</v>
          </cell>
        </row>
        <row r="553">
          <cell r="A553">
            <v>123053</v>
          </cell>
          <cell r="C553" t="str">
            <v>م</v>
          </cell>
        </row>
        <row r="554">
          <cell r="A554">
            <v>123054</v>
          </cell>
        </row>
        <row r="555">
          <cell r="A555">
            <v>123062</v>
          </cell>
        </row>
        <row r="556">
          <cell r="A556">
            <v>123064</v>
          </cell>
          <cell r="C556" t="str">
            <v>م</v>
          </cell>
        </row>
        <row r="557">
          <cell r="A557">
            <v>123080</v>
          </cell>
          <cell r="C557" t="str">
            <v>م</v>
          </cell>
        </row>
        <row r="558">
          <cell r="A558">
            <v>123091</v>
          </cell>
        </row>
        <row r="559">
          <cell r="A559">
            <v>123104</v>
          </cell>
        </row>
        <row r="560">
          <cell r="A560">
            <v>123109</v>
          </cell>
        </row>
        <row r="561">
          <cell r="A561">
            <v>123112</v>
          </cell>
          <cell r="B561" t="str">
            <v>م</v>
          </cell>
          <cell r="C561" t="str">
            <v>م</v>
          </cell>
        </row>
        <row r="562">
          <cell r="A562">
            <v>123116</v>
          </cell>
        </row>
        <row r="563">
          <cell r="A563">
            <v>123122</v>
          </cell>
          <cell r="B563" t="str">
            <v>م</v>
          </cell>
          <cell r="C563" t="str">
            <v>م</v>
          </cell>
        </row>
        <row r="564">
          <cell r="A564">
            <v>123133</v>
          </cell>
          <cell r="B564" t="str">
            <v>م</v>
          </cell>
          <cell r="C564" t="str">
            <v>م</v>
          </cell>
        </row>
        <row r="565">
          <cell r="A565">
            <v>123135</v>
          </cell>
          <cell r="B565" t="str">
            <v>م</v>
          </cell>
          <cell r="C565" t="str">
            <v>م</v>
          </cell>
        </row>
        <row r="566">
          <cell r="A566">
            <v>123138</v>
          </cell>
        </row>
        <row r="567">
          <cell r="A567">
            <v>123141</v>
          </cell>
        </row>
        <row r="568">
          <cell r="A568">
            <v>123144</v>
          </cell>
          <cell r="B568" t="str">
            <v>م</v>
          </cell>
          <cell r="C568" t="str">
            <v>م</v>
          </cell>
        </row>
        <row r="569">
          <cell r="A569">
            <v>123146</v>
          </cell>
        </row>
        <row r="570">
          <cell r="A570">
            <v>123151</v>
          </cell>
          <cell r="B570" t="str">
            <v>م</v>
          </cell>
          <cell r="C570" t="str">
            <v>م</v>
          </cell>
        </row>
        <row r="571">
          <cell r="A571">
            <v>123156</v>
          </cell>
        </row>
        <row r="572">
          <cell r="A572">
            <v>123157</v>
          </cell>
          <cell r="B572" t="str">
            <v>م</v>
          </cell>
          <cell r="C572" t="str">
            <v>م</v>
          </cell>
        </row>
        <row r="573">
          <cell r="A573">
            <v>123160</v>
          </cell>
          <cell r="B573" t="str">
            <v>م</v>
          </cell>
          <cell r="C573" t="str">
            <v>م</v>
          </cell>
        </row>
        <row r="574">
          <cell r="A574">
            <v>123161</v>
          </cell>
        </row>
        <row r="575">
          <cell r="A575">
            <v>123164</v>
          </cell>
          <cell r="B575" t="str">
            <v>م</v>
          </cell>
          <cell r="C575" t="str">
            <v>م</v>
          </cell>
        </row>
        <row r="576">
          <cell r="A576">
            <v>123165</v>
          </cell>
          <cell r="B576" t="str">
            <v>م</v>
          </cell>
          <cell r="C576" t="str">
            <v>م</v>
          </cell>
        </row>
        <row r="577">
          <cell r="A577">
            <v>123179</v>
          </cell>
          <cell r="B577" t="str">
            <v>م</v>
          </cell>
          <cell r="C577" t="str">
            <v>م</v>
          </cell>
        </row>
        <row r="578">
          <cell r="A578">
            <v>123182</v>
          </cell>
        </row>
        <row r="579">
          <cell r="A579">
            <v>123185</v>
          </cell>
          <cell r="B579" t="str">
            <v>م</v>
          </cell>
          <cell r="C579" t="str">
            <v>م</v>
          </cell>
        </row>
        <row r="580">
          <cell r="A580">
            <v>123187</v>
          </cell>
        </row>
        <row r="581">
          <cell r="A581">
            <v>123194</v>
          </cell>
          <cell r="B581" t="str">
            <v>م</v>
          </cell>
          <cell r="C581" t="str">
            <v>م</v>
          </cell>
        </row>
        <row r="582">
          <cell r="A582">
            <v>123195</v>
          </cell>
          <cell r="C582" t="str">
            <v>م</v>
          </cell>
        </row>
        <row r="583">
          <cell r="A583">
            <v>123197</v>
          </cell>
        </row>
        <row r="584">
          <cell r="A584">
            <v>123198</v>
          </cell>
        </row>
        <row r="585">
          <cell r="A585">
            <v>123212</v>
          </cell>
          <cell r="B585" t="str">
            <v>م</v>
          </cell>
          <cell r="C585" t="str">
            <v>م</v>
          </cell>
        </row>
        <row r="586">
          <cell r="A586">
            <v>123218</v>
          </cell>
        </row>
        <row r="587">
          <cell r="A587">
            <v>123226</v>
          </cell>
        </row>
        <row r="588">
          <cell r="A588">
            <v>123228</v>
          </cell>
          <cell r="B588" t="str">
            <v>م</v>
          </cell>
          <cell r="C588" t="str">
            <v>م</v>
          </cell>
        </row>
        <row r="589">
          <cell r="A589">
            <v>123240</v>
          </cell>
          <cell r="B589" t="str">
            <v>م</v>
          </cell>
          <cell r="C589" t="str">
            <v>م</v>
          </cell>
        </row>
        <row r="590">
          <cell r="A590">
            <v>123241</v>
          </cell>
        </row>
        <row r="591">
          <cell r="A591">
            <v>123247</v>
          </cell>
        </row>
        <row r="592">
          <cell r="A592">
            <v>123248</v>
          </cell>
        </row>
        <row r="593">
          <cell r="A593">
            <v>123252</v>
          </cell>
          <cell r="B593" t="str">
            <v>م</v>
          </cell>
          <cell r="C593" t="str">
            <v>م</v>
          </cell>
        </row>
        <row r="594">
          <cell r="A594">
            <v>123253</v>
          </cell>
        </row>
        <row r="595">
          <cell r="A595">
            <v>123271</v>
          </cell>
        </row>
        <row r="596">
          <cell r="A596">
            <v>123277</v>
          </cell>
        </row>
        <row r="597">
          <cell r="A597">
            <v>123280</v>
          </cell>
        </row>
        <row r="598">
          <cell r="A598">
            <v>123293</v>
          </cell>
        </row>
        <row r="599">
          <cell r="A599">
            <v>123309</v>
          </cell>
        </row>
        <row r="600">
          <cell r="A600">
            <v>123316</v>
          </cell>
        </row>
        <row r="601">
          <cell r="A601">
            <v>123317</v>
          </cell>
        </row>
        <row r="602">
          <cell r="A602">
            <v>123321</v>
          </cell>
        </row>
        <row r="603">
          <cell r="A603">
            <v>123330</v>
          </cell>
        </row>
        <row r="604">
          <cell r="A604">
            <v>123332</v>
          </cell>
          <cell r="C604" t="str">
            <v>م</v>
          </cell>
        </row>
        <row r="605">
          <cell r="A605">
            <v>123333</v>
          </cell>
        </row>
        <row r="606">
          <cell r="A606">
            <v>123335</v>
          </cell>
          <cell r="C606" t="str">
            <v>م</v>
          </cell>
        </row>
        <row r="607">
          <cell r="A607">
            <v>123338</v>
          </cell>
        </row>
        <row r="608">
          <cell r="A608">
            <v>123339</v>
          </cell>
        </row>
        <row r="609">
          <cell r="A609">
            <v>123340</v>
          </cell>
        </row>
        <row r="610">
          <cell r="A610">
            <v>123341</v>
          </cell>
          <cell r="B610" t="str">
            <v>م</v>
          </cell>
          <cell r="C610" t="str">
            <v>م</v>
          </cell>
        </row>
        <row r="611">
          <cell r="A611">
            <v>123343</v>
          </cell>
        </row>
        <row r="612">
          <cell r="A612">
            <v>123344</v>
          </cell>
        </row>
        <row r="613">
          <cell r="A613">
            <v>123346</v>
          </cell>
        </row>
        <row r="614">
          <cell r="A614">
            <v>123347</v>
          </cell>
        </row>
        <row r="615">
          <cell r="A615">
            <v>123349</v>
          </cell>
        </row>
        <row r="616">
          <cell r="A616">
            <v>123350</v>
          </cell>
        </row>
        <row r="617">
          <cell r="A617">
            <v>123352</v>
          </cell>
        </row>
        <row r="618">
          <cell r="A618">
            <v>123355</v>
          </cell>
        </row>
        <row r="619">
          <cell r="A619">
            <v>123357</v>
          </cell>
        </row>
        <row r="620">
          <cell r="A620">
            <v>123358</v>
          </cell>
          <cell r="B620" t="str">
            <v>م</v>
          </cell>
          <cell r="C620" t="str">
            <v>م</v>
          </cell>
        </row>
        <row r="621">
          <cell r="A621">
            <v>123359</v>
          </cell>
          <cell r="B621" t="str">
            <v>م</v>
          </cell>
          <cell r="C621" t="str">
            <v>م</v>
          </cell>
        </row>
        <row r="622">
          <cell r="A622">
            <v>123362</v>
          </cell>
          <cell r="B622" t="str">
            <v>م</v>
          </cell>
          <cell r="C622" t="str">
            <v>م</v>
          </cell>
        </row>
        <row r="623">
          <cell r="A623">
            <v>123363</v>
          </cell>
        </row>
        <row r="624">
          <cell r="A624">
            <v>123364</v>
          </cell>
          <cell r="B624" t="str">
            <v>م</v>
          </cell>
          <cell r="C624" t="str">
            <v>م</v>
          </cell>
        </row>
        <row r="625">
          <cell r="A625">
            <v>123366</v>
          </cell>
        </row>
        <row r="626">
          <cell r="A626">
            <v>123368</v>
          </cell>
        </row>
        <row r="627">
          <cell r="A627">
            <v>123372</v>
          </cell>
        </row>
        <row r="628">
          <cell r="A628">
            <v>123373</v>
          </cell>
        </row>
        <row r="629">
          <cell r="A629">
            <v>123377</v>
          </cell>
        </row>
        <row r="630">
          <cell r="A630">
            <v>123379</v>
          </cell>
          <cell r="B630" t="str">
            <v>م</v>
          </cell>
          <cell r="C630" t="str">
            <v>م</v>
          </cell>
        </row>
        <row r="631">
          <cell r="A631">
            <v>123380</v>
          </cell>
          <cell r="B631" t="str">
            <v>م</v>
          </cell>
          <cell r="C631" t="str">
            <v>م</v>
          </cell>
        </row>
        <row r="632">
          <cell r="A632">
            <v>123381</v>
          </cell>
          <cell r="B632" t="str">
            <v>م</v>
          </cell>
          <cell r="C632" t="str">
            <v>م</v>
          </cell>
        </row>
        <row r="633">
          <cell r="A633">
            <v>123382</v>
          </cell>
        </row>
        <row r="634">
          <cell r="A634">
            <v>123383</v>
          </cell>
        </row>
        <row r="635">
          <cell r="A635">
            <v>123384</v>
          </cell>
        </row>
        <row r="636">
          <cell r="A636">
            <v>123385</v>
          </cell>
        </row>
        <row r="637">
          <cell r="A637">
            <v>123388</v>
          </cell>
        </row>
        <row r="638">
          <cell r="A638">
            <v>123389</v>
          </cell>
          <cell r="B638" t="str">
            <v>م</v>
          </cell>
          <cell r="C638" t="str">
            <v>م</v>
          </cell>
        </row>
        <row r="639">
          <cell r="A639">
            <v>123391</v>
          </cell>
          <cell r="C639" t="str">
            <v>م</v>
          </cell>
        </row>
        <row r="640">
          <cell r="A640">
            <v>123392</v>
          </cell>
        </row>
        <row r="641">
          <cell r="A641">
            <v>123396</v>
          </cell>
        </row>
        <row r="642">
          <cell r="A642">
            <v>123398</v>
          </cell>
          <cell r="B642" t="str">
            <v>م</v>
          </cell>
          <cell r="C642" t="str">
            <v>م</v>
          </cell>
        </row>
        <row r="643">
          <cell r="A643">
            <v>123399</v>
          </cell>
        </row>
        <row r="644">
          <cell r="A644">
            <v>123401</v>
          </cell>
        </row>
        <row r="645">
          <cell r="A645">
            <v>123404</v>
          </cell>
          <cell r="B645" t="str">
            <v>م</v>
          </cell>
          <cell r="C645" t="str">
            <v>م</v>
          </cell>
        </row>
        <row r="646">
          <cell r="A646">
            <v>123405</v>
          </cell>
        </row>
        <row r="647">
          <cell r="A647">
            <v>123406</v>
          </cell>
          <cell r="B647" t="str">
            <v>م</v>
          </cell>
          <cell r="C647" t="str">
            <v>م</v>
          </cell>
        </row>
        <row r="648">
          <cell r="A648">
            <v>123410</v>
          </cell>
          <cell r="B648" t="str">
            <v>م</v>
          </cell>
          <cell r="C648" t="str">
            <v>م</v>
          </cell>
        </row>
        <row r="649">
          <cell r="A649">
            <v>123411</v>
          </cell>
        </row>
        <row r="650">
          <cell r="A650">
            <v>123412</v>
          </cell>
        </row>
        <row r="651">
          <cell r="A651">
            <v>123413</v>
          </cell>
          <cell r="B651" t="str">
            <v>م</v>
          </cell>
          <cell r="C651" t="str">
            <v>م</v>
          </cell>
        </row>
        <row r="652">
          <cell r="A652">
            <v>123414</v>
          </cell>
        </row>
        <row r="653">
          <cell r="A653">
            <v>123417</v>
          </cell>
          <cell r="B653" t="str">
            <v>م</v>
          </cell>
          <cell r="C653" t="str">
            <v>م</v>
          </cell>
        </row>
        <row r="654">
          <cell r="A654">
            <v>123420</v>
          </cell>
          <cell r="B654" t="str">
            <v>م</v>
          </cell>
          <cell r="C654" t="str">
            <v>م</v>
          </cell>
        </row>
        <row r="655">
          <cell r="A655">
            <v>123422</v>
          </cell>
        </row>
        <row r="656">
          <cell r="A656">
            <v>123425</v>
          </cell>
        </row>
        <row r="657">
          <cell r="A657">
            <v>123426</v>
          </cell>
          <cell r="B657" t="str">
            <v>م</v>
          </cell>
          <cell r="C657" t="str">
            <v>م</v>
          </cell>
        </row>
        <row r="658">
          <cell r="A658">
            <v>123429</v>
          </cell>
          <cell r="C658" t="str">
            <v>م</v>
          </cell>
        </row>
        <row r="659">
          <cell r="A659">
            <v>123433</v>
          </cell>
          <cell r="B659" t="str">
            <v>م</v>
          </cell>
          <cell r="C659" t="str">
            <v>م</v>
          </cell>
        </row>
        <row r="660">
          <cell r="A660">
            <v>123434</v>
          </cell>
        </row>
        <row r="661">
          <cell r="A661">
            <v>123435</v>
          </cell>
        </row>
        <row r="662">
          <cell r="A662">
            <v>123439</v>
          </cell>
          <cell r="B662" t="str">
            <v>م</v>
          </cell>
          <cell r="C662" t="str">
            <v>م</v>
          </cell>
        </row>
        <row r="663">
          <cell r="A663">
            <v>123440</v>
          </cell>
          <cell r="C663" t="str">
            <v>م</v>
          </cell>
        </row>
        <row r="664">
          <cell r="A664">
            <v>123441</v>
          </cell>
        </row>
        <row r="665">
          <cell r="A665">
            <v>123442</v>
          </cell>
          <cell r="B665" t="str">
            <v>م</v>
          </cell>
          <cell r="C665" t="str">
            <v>م</v>
          </cell>
        </row>
        <row r="666">
          <cell r="A666">
            <v>123443</v>
          </cell>
          <cell r="B666" t="str">
            <v>م</v>
          </cell>
          <cell r="C666" t="str">
            <v>م</v>
          </cell>
        </row>
        <row r="667">
          <cell r="A667">
            <v>123446</v>
          </cell>
          <cell r="B667" t="str">
            <v>م</v>
          </cell>
          <cell r="C667" t="str">
            <v>م</v>
          </cell>
        </row>
        <row r="668">
          <cell r="A668">
            <v>123447</v>
          </cell>
        </row>
        <row r="669">
          <cell r="A669">
            <v>123450</v>
          </cell>
        </row>
        <row r="670">
          <cell r="A670">
            <v>123451</v>
          </cell>
        </row>
        <row r="671">
          <cell r="A671">
            <v>123452</v>
          </cell>
        </row>
        <row r="672">
          <cell r="A672">
            <v>123453</v>
          </cell>
        </row>
        <row r="673">
          <cell r="A673">
            <v>123454</v>
          </cell>
        </row>
        <row r="674">
          <cell r="A674">
            <v>123456</v>
          </cell>
        </row>
        <row r="675">
          <cell r="A675">
            <v>123462</v>
          </cell>
          <cell r="B675" t="str">
            <v>م</v>
          </cell>
          <cell r="C675" t="str">
            <v>م</v>
          </cell>
        </row>
        <row r="676">
          <cell r="A676">
            <v>123464</v>
          </cell>
          <cell r="B676" t="str">
            <v>م</v>
          </cell>
          <cell r="C676" t="str">
            <v>م</v>
          </cell>
        </row>
        <row r="677">
          <cell r="A677">
            <v>123465</v>
          </cell>
          <cell r="B677" t="str">
            <v>م</v>
          </cell>
          <cell r="C677" t="str">
            <v>م</v>
          </cell>
        </row>
        <row r="678">
          <cell r="A678">
            <v>123466</v>
          </cell>
        </row>
        <row r="679">
          <cell r="A679">
            <v>123468</v>
          </cell>
        </row>
        <row r="680">
          <cell r="A680">
            <v>123469</v>
          </cell>
        </row>
        <row r="681">
          <cell r="A681">
            <v>123471</v>
          </cell>
          <cell r="B681" t="str">
            <v>م</v>
          </cell>
          <cell r="C681" t="str">
            <v>م</v>
          </cell>
        </row>
        <row r="682">
          <cell r="A682">
            <v>123473</v>
          </cell>
        </row>
        <row r="683">
          <cell r="A683">
            <v>123476</v>
          </cell>
          <cell r="C683" t="str">
            <v>م</v>
          </cell>
        </row>
        <row r="684">
          <cell r="A684">
            <v>123477</v>
          </cell>
          <cell r="B684" t="str">
            <v>م</v>
          </cell>
          <cell r="C684" t="str">
            <v>م</v>
          </cell>
        </row>
        <row r="685">
          <cell r="A685">
            <v>123478</v>
          </cell>
          <cell r="B685" t="str">
            <v>م</v>
          </cell>
          <cell r="C685" t="str">
            <v>م</v>
          </cell>
        </row>
        <row r="686">
          <cell r="A686">
            <v>123479</v>
          </cell>
        </row>
        <row r="687">
          <cell r="A687">
            <v>123480</v>
          </cell>
        </row>
        <row r="688">
          <cell r="A688">
            <v>123484</v>
          </cell>
          <cell r="B688" t="str">
            <v>م</v>
          </cell>
          <cell r="C688" t="str">
            <v>م</v>
          </cell>
        </row>
        <row r="689">
          <cell r="A689">
            <v>123486</v>
          </cell>
        </row>
        <row r="690">
          <cell r="A690">
            <v>123491</v>
          </cell>
        </row>
        <row r="691">
          <cell r="A691">
            <v>123492</v>
          </cell>
        </row>
        <row r="692">
          <cell r="A692">
            <v>123493</v>
          </cell>
        </row>
        <row r="693">
          <cell r="A693">
            <v>123494</v>
          </cell>
        </row>
        <row r="694">
          <cell r="A694">
            <v>123495</v>
          </cell>
        </row>
        <row r="695">
          <cell r="A695">
            <v>123497</v>
          </cell>
        </row>
        <row r="696">
          <cell r="A696">
            <v>123498</v>
          </cell>
        </row>
        <row r="697">
          <cell r="A697">
            <v>123499</v>
          </cell>
        </row>
        <row r="698">
          <cell r="A698">
            <v>123500</v>
          </cell>
        </row>
        <row r="699">
          <cell r="A699">
            <v>123503</v>
          </cell>
        </row>
        <row r="700">
          <cell r="A700">
            <v>123504</v>
          </cell>
        </row>
        <row r="701">
          <cell r="A701">
            <v>123506</v>
          </cell>
          <cell r="B701" t="str">
            <v>م</v>
          </cell>
          <cell r="C701" t="str">
            <v>م</v>
          </cell>
        </row>
        <row r="702">
          <cell r="A702">
            <v>123512</v>
          </cell>
        </row>
        <row r="703">
          <cell r="A703">
            <v>123515</v>
          </cell>
          <cell r="B703" t="str">
            <v>م</v>
          </cell>
          <cell r="C703" t="str">
            <v>م</v>
          </cell>
        </row>
        <row r="704">
          <cell r="A704">
            <v>123516</v>
          </cell>
          <cell r="B704" t="str">
            <v>م</v>
          </cell>
          <cell r="C704" t="str">
            <v>م</v>
          </cell>
        </row>
        <row r="705">
          <cell r="A705">
            <v>123517</v>
          </cell>
        </row>
        <row r="706">
          <cell r="A706">
            <v>123518</v>
          </cell>
        </row>
        <row r="707">
          <cell r="A707">
            <v>123520</v>
          </cell>
        </row>
        <row r="708">
          <cell r="A708">
            <v>123521</v>
          </cell>
        </row>
        <row r="709">
          <cell r="A709">
            <v>123525</v>
          </cell>
          <cell r="C709" t="str">
            <v>م</v>
          </cell>
        </row>
        <row r="710">
          <cell r="A710">
            <v>123527</v>
          </cell>
        </row>
        <row r="711">
          <cell r="A711">
            <v>123530</v>
          </cell>
        </row>
        <row r="712">
          <cell r="A712">
            <v>123531</v>
          </cell>
          <cell r="B712" t="str">
            <v>م</v>
          </cell>
          <cell r="C712" t="str">
            <v>م</v>
          </cell>
        </row>
        <row r="713">
          <cell r="A713">
            <v>123532</v>
          </cell>
        </row>
        <row r="714">
          <cell r="A714">
            <v>123535</v>
          </cell>
          <cell r="C714" t="str">
            <v>م</v>
          </cell>
        </row>
        <row r="715">
          <cell r="A715">
            <v>123536</v>
          </cell>
          <cell r="B715" t="str">
            <v>م</v>
          </cell>
          <cell r="C715" t="str">
            <v>م</v>
          </cell>
        </row>
        <row r="716">
          <cell r="A716">
            <v>123537</v>
          </cell>
        </row>
        <row r="717">
          <cell r="A717">
            <v>123538</v>
          </cell>
        </row>
        <row r="718">
          <cell r="A718">
            <v>123540</v>
          </cell>
          <cell r="B718" t="str">
            <v>م</v>
          </cell>
          <cell r="C718" t="str">
            <v>م</v>
          </cell>
        </row>
        <row r="719">
          <cell r="A719">
            <v>123541</v>
          </cell>
          <cell r="B719" t="str">
            <v>م</v>
          </cell>
          <cell r="C719" t="str">
            <v>م</v>
          </cell>
        </row>
        <row r="720">
          <cell r="A720">
            <v>123542</v>
          </cell>
        </row>
        <row r="721">
          <cell r="A721">
            <v>123543</v>
          </cell>
        </row>
        <row r="722">
          <cell r="A722">
            <v>123544</v>
          </cell>
          <cell r="B722" t="str">
            <v>م</v>
          </cell>
          <cell r="C722" t="str">
            <v>م</v>
          </cell>
        </row>
        <row r="723">
          <cell r="A723">
            <v>123545</v>
          </cell>
        </row>
        <row r="724">
          <cell r="A724">
            <v>123548</v>
          </cell>
        </row>
        <row r="725">
          <cell r="A725">
            <v>123549</v>
          </cell>
        </row>
        <row r="726">
          <cell r="A726">
            <v>123550</v>
          </cell>
          <cell r="B726" t="str">
            <v>م</v>
          </cell>
          <cell r="C726" t="str">
            <v>م</v>
          </cell>
        </row>
        <row r="727">
          <cell r="A727">
            <v>123552</v>
          </cell>
        </row>
        <row r="728">
          <cell r="A728">
            <v>123557</v>
          </cell>
        </row>
        <row r="729">
          <cell r="A729">
            <v>123559</v>
          </cell>
        </row>
        <row r="730">
          <cell r="A730">
            <v>123561</v>
          </cell>
        </row>
        <row r="731">
          <cell r="A731">
            <v>123563</v>
          </cell>
          <cell r="C731" t="str">
            <v>م</v>
          </cell>
        </row>
        <row r="732">
          <cell r="A732">
            <v>123564</v>
          </cell>
        </row>
        <row r="733">
          <cell r="A733">
            <v>123567</v>
          </cell>
          <cell r="B733" t="str">
            <v>م</v>
          </cell>
          <cell r="C733" t="str">
            <v>م</v>
          </cell>
        </row>
        <row r="734">
          <cell r="A734">
            <v>123569</v>
          </cell>
        </row>
        <row r="735">
          <cell r="A735">
            <v>123570</v>
          </cell>
        </row>
        <row r="736">
          <cell r="A736">
            <v>123571</v>
          </cell>
        </row>
        <row r="737">
          <cell r="A737">
            <v>123574</v>
          </cell>
          <cell r="B737" t="str">
            <v>م</v>
          </cell>
          <cell r="C737" t="str">
            <v>م</v>
          </cell>
        </row>
        <row r="738">
          <cell r="A738">
            <v>123578</v>
          </cell>
          <cell r="B738" t="str">
            <v>م</v>
          </cell>
          <cell r="C738" t="str">
            <v>م</v>
          </cell>
        </row>
        <row r="739">
          <cell r="A739">
            <v>123580</v>
          </cell>
          <cell r="C739" t="str">
            <v>م</v>
          </cell>
        </row>
        <row r="740">
          <cell r="A740">
            <v>123581</v>
          </cell>
        </row>
        <row r="741">
          <cell r="A741">
            <v>123585</v>
          </cell>
        </row>
        <row r="742">
          <cell r="A742">
            <v>123587</v>
          </cell>
          <cell r="B742" t="str">
            <v>م</v>
          </cell>
          <cell r="C742" t="str">
            <v>م</v>
          </cell>
        </row>
        <row r="743">
          <cell r="A743">
            <v>123588</v>
          </cell>
          <cell r="C743" t="str">
            <v>م</v>
          </cell>
        </row>
        <row r="744">
          <cell r="A744">
            <v>123589</v>
          </cell>
        </row>
        <row r="745">
          <cell r="A745">
            <v>123590</v>
          </cell>
        </row>
        <row r="746">
          <cell r="A746">
            <v>123592</v>
          </cell>
        </row>
        <row r="747">
          <cell r="A747">
            <v>123593</v>
          </cell>
        </row>
        <row r="748">
          <cell r="A748">
            <v>123594</v>
          </cell>
        </row>
        <row r="749">
          <cell r="A749">
            <v>123595</v>
          </cell>
          <cell r="B749" t="str">
            <v>م</v>
          </cell>
          <cell r="C749" t="str">
            <v>م</v>
          </cell>
        </row>
        <row r="750">
          <cell r="A750">
            <v>123596</v>
          </cell>
        </row>
        <row r="751">
          <cell r="A751">
            <v>123597</v>
          </cell>
          <cell r="B751" t="str">
            <v>م</v>
          </cell>
          <cell r="C751" t="str">
            <v>م</v>
          </cell>
        </row>
        <row r="752">
          <cell r="A752">
            <v>123598</v>
          </cell>
          <cell r="B752" t="str">
            <v>م</v>
          </cell>
          <cell r="C752" t="str">
            <v>م</v>
          </cell>
        </row>
        <row r="753">
          <cell r="A753">
            <v>123599</v>
          </cell>
        </row>
        <row r="754">
          <cell r="A754">
            <v>123601</v>
          </cell>
        </row>
        <row r="755">
          <cell r="A755">
            <v>123602</v>
          </cell>
          <cell r="B755" t="str">
            <v>م</v>
          </cell>
          <cell r="C755" t="str">
            <v>م</v>
          </cell>
        </row>
        <row r="756">
          <cell r="A756">
            <v>123603</v>
          </cell>
        </row>
        <row r="757">
          <cell r="A757">
            <v>123605</v>
          </cell>
        </row>
        <row r="758">
          <cell r="A758">
            <v>123606</v>
          </cell>
          <cell r="B758" t="str">
            <v>م</v>
          </cell>
          <cell r="C758" t="str">
            <v>م</v>
          </cell>
        </row>
        <row r="759">
          <cell r="A759">
            <v>123607</v>
          </cell>
        </row>
        <row r="760">
          <cell r="A760">
            <v>123608</v>
          </cell>
          <cell r="B760" t="str">
            <v>م</v>
          </cell>
          <cell r="C760" t="str">
            <v>م</v>
          </cell>
        </row>
        <row r="761">
          <cell r="A761">
            <v>123609</v>
          </cell>
        </row>
        <row r="762">
          <cell r="A762">
            <v>123610</v>
          </cell>
        </row>
        <row r="763">
          <cell r="A763">
            <v>123614</v>
          </cell>
          <cell r="B763" t="str">
            <v>م</v>
          </cell>
          <cell r="C763" t="str">
            <v>م</v>
          </cell>
        </row>
        <row r="764">
          <cell r="A764">
            <v>123615</v>
          </cell>
        </row>
        <row r="765">
          <cell r="A765">
            <v>123617</v>
          </cell>
        </row>
        <row r="766">
          <cell r="A766">
            <v>123618</v>
          </cell>
          <cell r="B766" t="str">
            <v>م</v>
          </cell>
          <cell r="C766" t="str">
            <v>م</v>
          </cell>
        </row>
        <row r="767">
          <cell r="A767">
            <v>123619</v>
          </cell>
        </row>
        <row r="768">
          <cell r="A768">
            <v>123621</v>
          </cell>
        </row>
        <row r="769">
          <cell r="A769">
            <v>123623</v>
          </cell>
          <cell r="B769" t="str">
            <v>م</v>
          </cell>
          <cell r="C769" t="str">
            <v>م</v>
          </cell>
        </row>
        <row r="770">
          <cell r="A770">
            <v>123624</v>
          </cell>
          <cell r="B770" t="str">
            <v>م</v>
          </cell>
          <cell r="C770" t="str">
            <v>م</v>
          </cell>
        </row>
        <row r="771">
          <cell r="A771">
            <v>123625</v>
          </cell>
        </row>
        <row r="772">
          <cell r="A772">
            <v>123626</v>
          </cell>
          <cell r="B772" t="str">
            <v>م</v>
          </cell>
          <cell r="C772" t="str">
            <v>م</v>
          </cell>
        </row>
        <row r="773">
          <cell r="A773">
            <v>123628</v>
          </cell>
        </row>
        <row r="774">
          <cell r="A774">
            <v>123629</v>
          </cell>
        </row>
        <row r="775">
          <cell r="A775">
            <v>123631</v>
          </cell>
          <cell r="B775" t="str">
            <v>م</v>
          </cell>
          <cell r="C775" t="str">
            <v>م</v>
          </cell>
        </row>
        <row r="776">
          <cell r="A776">
            <v>123632</v>
          </cell>
        </row>
        <row r="777">
          <cell r="A777">
            <v>123634</v>
          </cell>
        </row>
        <row r="778">
          <cell r="A778">
            <v>123635</v>
          </cell>
        </row>
        <row r="779">
          <cell r="A779">
            <v>123636</v>
          </cell>
          <cell r="C779" t="str">
            <v>م</v>
          </cell>
        </row>
        <row r="780">
          <cell r="A780">
            <v>123639</v>
          </cell>
          <cell r="B780" t="str">
            <v>م</v>
          </cell>
          <cell r="C780" t="str">
            <v>م</v>
          </cell>
        </row>
        <row r="781">
          <cell r="A781">
            <v>123641</v>
          </cell>
        </row>
        <row r="782">
          <cell r="A782">
            <v>123642</v>
          </cell>
          <cell r="B782" t="str">
            <v>م</v>
          </cell>
          <cell r="C782" t="str">
            <v>م</v>
          </cell>
        </row>
        <row r="783">
          <cell r="A783">
            <v>123647</v>
          </cell>
          <cell r="B783" t="str">
            <v>م</v>
          </cell>
          <cell r="C783" t="str">
            <v>م</v>
          </cell>
        </row>
        <row r="784">
          <cell r="A784">
            <v>123652</v>
          </cell>
          <cell r="B784" t="str">
            <v>م</v>
          </cell>
          <cell r="C784" t="str">
            <v>م</v>
          </cell>
        </row>
        <row r="785">
          <cell r="A785">
            <v>123656</v>
          </cell>
        </row>
        <row r="786">
          <cell r="A786">
            <v>123658</v>
          </cell>
          <cell r="C786" t="str">
            <v>م</v>
          </cell>
        </row>
        <row r="787">
          <cell r="A787">
            <v>123663</v>
          </cell>
          <cell r="B787" t="str">
            <v>م</v>
          </cell>
          <cell r="C787" t="str">
            <v>م</v>
          </cell>
        </row>
        <row r="788">
          <cell r="A788">
            <v>123664</v>
          </cell>
          <cell r="B788" t="str">
            <v>م</v>
          </cell>
          <cell r="C788" t="str">
            <v>م</v>
          </cell>
        </row>
        <row r="789">
          <cell r="A789">
            <v>123665</v>
          </cell>
        </row>
        <row r="790">
          <cell r="A790">
            <v>123666</v>
          </cell>
        </row>
        <row r="791">
          <cell r="A791">
            <v>123667</v>
          </cell>
        </row>
        <row r="792">
          <cell r="A792">
            <v>123669</v>
          </cell>
        </row>
        <row r="793">
          <cell r="A793">
            <v>123670</v>
          </cell>
        </row>
        <row r="794">
          <cell r="A794">
            <v>123672</v>
          </cell>
          <cell r="B794" t="str">
            <v>م</v>
          </cell>
          <cell r="C794" t="str">
            <v>م</v>
          </cell>
        </row>
        <row r="795">
          <cell r="A795">
            <v>123674</v>
          </cell>
          <cell r="B795" t="str">
            <v>م</v>
          </cell>
          <cell r="C795" t="str">
            <v>م</v>
          </cell>
        </row>
        <row r="796">
          <cell r="A796">
            <v>123675</v>
          </cell>
          <cell r="B796" t="str">
            <v>م</v>
          </cell>
          <cell r="C796" t="str">
            <v>م</v>
          </cell>
        </row>
        <row r="797">
          <cell r="A797">
            <v>123676</v>
          </cell>
          <cell r="C797" t="str">
            <v>م</v>
          </cell>
        </row>
        <row r="798">
          <cell r="A798">
            <v>123679</v>
          </cell>
        </row>
        <row r="799">
          <cell r="A799">
            <v>123681</v>
          </cell>
          <cell r="B799" t="str">
            <v>م</v>
          </cell>
          <cell r="C799" t="str">
            <v>م</v>
          </cell>
        </row>
        <row r="800">
          <cell r="A800">
            <v>123687</v>
          </cell>
        </row>
        <row r="801">
          <cell r="A801">
            <v>123690</v>
          </cell>
          <cell r="B801" t="str">
            <v>م</v>
          </cell>
          <cell r="C801" t="str">
            <v>م</v>
          </cell>
        </row>
        <row r="802">
          <cell r="A802">
            <v>123693</v>
          </cell>
        </row>
        <row r="803">
          <cell r="A803">
            <v>123697</v>
          </cell>
        </row>
        <row r="804">
          <cell r="A804">
            <v>123698</v>
          </cell>
        </row>
        <row r="805">
          <cell r="A805">
            <v>123702</v>
          </cell>
        </row>
        <row r="806">
          <cell r="A806">
            <v>123704</v>
          </cell>
          <cell r="B806" t="str">
            <v>م</v>
          </cell>
          <cell r="C806" t="str">
            <v>م</v>
          </cell>
        </row>
        <row r="807">
          <cell r="A807">
            <v>123705</v>
          </cell>
          <cell r="B807" t="str">
            <v>م</v>
          </cell>
          <cell r="C807" t="str">
            <v>م</v>
          </cell>
        </row>
        <row r="808">
          <cell r="A808">
            <v>123710</v>
          </cell>
          <cell r="B808" t="str">
            <v>م</v>
          </cell>
          <cell r="C808" t="str">
            <v>م</v>
          </cell>
        </row>
        <row r="809">
          <cell r="A809">
            <v>123712</v>
          </cell>
        </row>
        <row r="810">
          <cell r="A810">
            <v>123713</v>
          </cell>
        </row>
        <row r="811">
          <cell r="A811">
            <v>123714</v>
          </cell>
        </row>
        <row r="812">
          <cell r="A812">
            <v>123716</v>
          </cell>
          <cell r="C812" t="str">
            <v>م</v>
          </cell>
        </row>
        <row r="813">
          <cell r="A813">
            <v>123717</v>
          </cell>
          <cell r="B813" t="str">
            <v>م</v>
          </cell>
          <cell r="C813" t="str">
            <v>م</v>
          </cell>
        </row>
        <row r="814">
          <cell r="A814">
            <v>123718</v>
          </cell>
        </row>
        <row r="815">
          <cell r="A815">
            <v>123719</v>
          </cell>
        </row>
        <row r="816">
          <cell r="A816">
            <v>123720</v>
          </cell>
          <cell r="B816" t="str">
            <v>م</v>
          </cell>
          <cell r="C816" t="str">
            <v>م</v>
          </cell>
        </row>
        <row r="817">
          <cell r="A817">
            <v>123722</v>
          </cell>
        </row>
        <row r="818">
          <cell r="A818">
            <v>123723</v>
          </cell>
        </row>
        <row r="819">
          <cell r="A819">
            <v>123726</v>
          </cell>
          <cell r="B819" t="str">
            <v>م</v>
          </cell>
          <cell r="C819" t="str">
            <v>م</v>
          </cell>
        </row>
        <row r="820">
          <cell r="A820">
            <v>123728</v>
          </cell>
        </row>
        <row r="821">
          <cell r="A821">
            <v>123730</v>
          </cell>
        </row>
        <row r="822">
          <cell r="A822">
            <v>123733</v>
          </cell>
          <cell r="B822" t="str">
            <v>م</v>
          </cell>
          <cell r="C822" t="str">
            <v>م</v>
          </cell>
        </row>
        <row r="823">
          <cell r="A823">
            <v>123734</v>
          </cell>
        </row>
        <row r="824">
          <cell r="A824">
            <v>123735</v>
          </cell>
        </row>
        <row r="825">
          <cell r="A825">
            <v>123736</v>
          </cell>
        </row>
        <row r="826">
          <cell r="A826">
            <v>123737</v>
          </cell>
          <cell r="B826" t="str">
            <v>م</v>
          </cell>
          <cell r="C826" t="str">
            <v>م</v>
          </cell>
        </row>
        <row r="827">
          <cell r="A827">
            <v>123738</v>
          </cell>
        </row>
        <row r="828">
          <cell r="A828">
            <v>123741</v>
          </cell>
        </row>
        <row r="829">
          <cell r="A829">
            <v>123742</v>
          </cell>
          <cell r="B829" t="str">
            <v>م</v>
          </cell>
          <cell r="C829" t="str">
            <v>م</v>
          </cell>
        </row>
        <row r="830">
          <cell r="A830">
            <v>123743</v>
          </cell>
          <cell r="B830" t="str">
            <v>م</v>
          </cell>
          <cell r="C830" t="str">
            <v>م</v>
          </cell>
        </row>
        <row r="831">
          <cell r="A831">
            <v>123746</v>
          </cell>
        </row>
        <row r="832">
          <cell r="A832">
            <v>123747</v>
          </cell>
          <cell r="B832" t="str">
            <v>م</v>
          </cell>
          <cell r="C832" t="str">
            <v>م</v>
          </cell>
        </row>
        <row r="833">
          <cell r="A833">
            <v>123748</v>
          </cell>
        </row>
        <row r="834">
          <cell r="A834">
            <v>123749</v>
          </cell>
        </row>
        <row r="835">
          <cell r="A835">
            <v>123750</v>
          </cell>
          <cell r="B835" t="str">
            <v>م</v>
          </cell>
          <cell r="C835" t="str">
            <v>م</v>
          </cell>
        </row>
        <row r="836">
          <cell r="A836">
            <v>123752</v>
          </cell>
        </row>
        <row r="837">
          <cell r="A837">
            <v>123758</v>
          </cell>
        </row>
        <row r="838">
          <cell r="A838">
            <v>123759</v>
          </cell>
        </row>
        <row r="839">
          <cell r="A839">
            <v>123762</v>
          </cell>
        </row>
        <row r="840">
          <cell r="A840">
            <v>123763</v>
          </cell>
        </row>
        <row r="841">
          <cell r="A841">
            <v>123764</v>
          </cell>
        </row>
        <row r="842">
          <cell r="A842">
            <v>123765</v>
          </cell>
        </row>
        <row r="843">
          <cell r="A843">
            <v>123766</v>
          </cell>
        </row>
        <row r="844">
          <cell r="A844">
            <v>123767</v>
          </cell>
        </row>
        <row r="845">
          <cell r="A845">
            <v>123768</v>
          </cell>
          <cell r="B845" t="str">
            <v>م</v>
          </cell>
          <cell r="C845" t="str">
            <v>م</v>
          </cell>
        </row>
        <row r="846">
          <cell r="A846">
            <v>123771</v>
          </cell>
        </row>
        <row r="847">
          <cell r="A847">
            <v>123773</v>
          </cell>
          <cell r="B847" t="str">
            <v>م</v>
          </cell>
          <cell r="C847" t="str">
            <v>م</v>
          </cell>
        </row>
        <row r="848">
          <cell r="A848">
            <v>123774</v>
          </cell>
        </row>
        <row r="849">
          <cell r="A849">
            <v>123776</v>
          </cell>
        </row>
        <row r="850">
          <cell r="A850">
            <v>123777</v>
          </cell>
        </row>
        <row r="851">
          <cell r="A851">
            <v>123779</v>
          </cell>
          <cell r="B851" t="str">
            <v>م</v>
          </cell>
          <cell r="C851" t="str">
            <v>م</v>
          </cell>
        </row>
        <row r="852">
          <cell r="A852">
            <v>123781</v>
          </cell>
        </row>
        <row r="853">
          <cell r="A853">
            <v>123784</v>
          </cell>
        </row>
        <row r="854">
          <cell r="A854">
            <v>123787</v>
          </cell>
        </row>
        <row r="855">
          <cell r="A855">
            <v>123790</v>
          </cell>
        </row>
        <row r="856">
          <cell r="A856">
            <v>123793</v>
          </cell>
          <cell r="C856" t="str">
            <v>م</v>
          </cell>
        </row>
        <row r="857">
          <cell r="A857">
            <v>123794</v>
          </cell>
        </row>
        <row r="858">
          <cell r="A858">
            <v>123795</v>
          </cell>
        </row>
        <row r="859">
          <cell r="A859">
            <v>123797</v>
          </cell>
        </row>
        <row r="860">
          <cell r="A860">
            <v>123799</v>
          </cell>
          <cell r="B860" t="str">
            <v>م</v>
          </cell>
          <cell r="C860" t="str">
            <v>م</v>
          </cell>
        </row>
        <row r="861">
          <cell r="A861">
            <v>123802</v>
          </cell>
        </row>
        <row r="862">
          <cell r="A862">
            <v>123803</v>
          </cell>
        </row>
        <row r="863">
          <cell r="A863">
            <v>123805</v>
          </cell>
        </row>
        <row r="864">
          <cell r="A864">
            <v>123806</v>
          </cell>
          <cell r="B864" t="str">
            <v>م</v>
          </cell>
          <cell r="C864" t="str">
            <v>م</v>
          </cell>
        </row>
        <row r="865">
          <cell r="A865">
            <v>123809</v>
          </cell>
        </row>
        <row r="866">
          <cell r="A866">
            <v>123811</v>
          </cell>
        </row>
        <row r="867">
          <cell r="A867">
            <v>123812</v>
          </cell>
        </row>
        <row r="868">
          <cell r="A868">
            <v>123813</v>
          </cell>
        </row>
        <row r="869">
          <cell r="A869">
            <v>123814</v>
          </cell>
        </row>
        <row r="870">
          <cell r="A870">
            <v>123819</v>
          </cell>
        </row>
        <row r="871">
          <cell r="A871">
            <v>123822</v>
          </cell>
        </row>
        <row r="872">
          <cell r="A872">
            <v>123823</v>
          </cell>
        </row>
        <row r="873">
          <cell r="A873">
            <v>123825</v>
          </cell>
        </row>
        <row r="874">
          <cell r="A874">
            <v>123826</v>
          </cell>
          <cell r="B874" t="str">
            <v>م</v>
          </cell>
          <cell r="C874" t="str">
            <v>م</v>
          </cell>
        </row>
        <row r="875">
          <cell r="A875">
            <v>123827</v>
          </cell>
          <cell r="B875" t="str">
            <v>م</v>
          </cell>
          <cell r="C875" t="str">
            <v>م</v>
          </cell>
        </row>
        <row r="876">
          <cell r="A876">
            <v>123829</v>
          </cell>
        </row>
        <row r="877">
          <cell r="A877">
            <v>123834</v>
          </cell>
          <cell r="C877" t="str">
            <v>م</v>
          </cell>
        </row>
        <row r="878">
          <cell r="A878">
            <v>123835</v>
          </cell>
        </row>
        <row r="879">
          <cell r="A879">
            <v>123836</v>
          </cell>
          <cell r="C879" t="str">
            <v>م</v>
          </cell>
        </row>
        <row r="880">
          <cell r="A880">
            <v>123837</v>
          </cell>
          <cell r="C880" t="str">
            <v>م</v>
          </cell>
        </row>
        <row r="881">
          <cell r="A881">
            <v>123839</v>
          </cell>
        </row>
        <row r="882">
          <cell r="A882">
            <v>123845</v>
          </cell>
          <cell r="B882" t="str">
            <v>م</v>
          </cell>
          <cell r="C882" t="str">
            <v>م</v>
          </cell>
        </row>
        <row r="883">
          <cell r="A883">
            <v>123849</v>
          </cell>
          <cell r="B883" t="str">
            <v>م</v>
          </cell>
          <cell r="C883" t="str">
            <v>م</v>
          </cell>
        </row>
        <row r="884">
          <cell r="A884">
            <v>123851</v>
          </cell>
        </row>
        <row r="885">
          <cell r="A885">
            <v>123853</v>
          </cell>
          <cell r="C885" t="str">
            <v>م</v>
          </cell>
        </row>
        <row r="886">
          <cell r="A886">
            <v>123856</v>
          </cell>
        </row>
        <row r="887">
          <cell r="A887">
            <v>123858</v>
          </cell>
        </row>
        <row r="888">
          <cell r="A888">
            <v>123860</v>
          </cell>
          <cell r="B888" t="str">
            <v>م</v>
          </cell>
          <cell r="C888" t="str">
            <v>م</v>
          </cell>
        </row>
        <row r="889">
          <cell r="A889">
            <v>123861</v>
          </cell>
        </row>
        <row r="890">
          <cell r="A890">
            <v>123862</v>
          </cell>
          <cell r="B890" t="str">
            <v>م</v>
          </cell>
          <cell r="C890" t="str">
            <v>م</v>
          </cell>
        </row>
        <row r="891">
          <cell r="A891">
            <v>123864</v>
          </cell>
        </row>
        <row r="892">
          <cell r="A892">
            <v>123866</v>
          </cell>
        </row>
        <row r="893">
          <cell r="A893">
            <v>123867</v>
          </cell>
          <cell r="B893" t="str">
            <v>م</v>
          </cell>
          <cell r="C893" t="str">
            <v>م</v>
          </cell>
        </row>
        <row r="894">
          <cell r="A894">
            <v>123868</v>
          </cell>
        </row>
        <row r="895">
          <cell r="A895">
            <v>123872</v>
          </cell>
        </row>
        <row r="896">
          <cell r="A896">
            <v>123873</v>
          </cell>
          <cell r="B896" t="str">
            <v>م</v>
          </cell>
          <cell r="C896" t="str">
            <v>م</v>
          </cell>
        </row>
        <row r="897">
          <cell r="A897">
            <v>123874</v>
          </cell>
        </row>
        <row r="898">
          <cell r="A898">
            <v>123875</v>
          </cell>
        </row>
        <row r="899">
          <cell r="A899">
            <v>123877</v>
          </cell>
        </row>
        <row r="900">
          <cell r="A900">
            <v>123878</v>
          </cell>
          <cell r="B900" t="str">
            <v>م</v>
          </cell>
          <cell r="C900" t="str">
            <v>م</v>
          </cell>
        </row>
        <row r="901">
          <cell r="A901">
            <v>123883</v>
          </cell>
          <cell r="C901" t="str">
            <v>م</v>
          </cell>
        </row>
        <row r="902">
          <cell r="A902">
            <v>123884</v>
          </cell>
          <cell r="B902" t="str">
            <v>م</v>
          </cell>
          <cell r="C902" t="str">
            <v>م</v>
          </cell>
        </row>
        <row r="903">
          <cell r="A903">
            <v>123886</v>
          </cell>
          <cell r="B903" t="str">
            <v>م</v>
          </cell>
          <cell r="C903" t="str">
            <v>م</v>
          </cell>
        </row>
        <row r="904">
          <cell r="A904">
            <v>123888</v>
          </cell>
          <cell r="B904" t="str">
            <v>م</v>
          </cell>
          <cell r="C904" t="str">
            <v>م</v>
          </cell>
        </row>
        <row r="905">
          <cell r="A905">
            <v>123893</v>
          </cell>
          <cell r="B905" t="str">
            <v>م</v>
          </cell>
          <cell r="C905" t="str">
            <v>م</v>
          </cell>
        </row>
        <row r="906">
          <cell r="A906">
            <v>123895</v>
          </cell>
          <cell r="B906" t="str">
            <v>م</v>
          </cell>
          <cell r="C906" t="str">
            <v>م</v>
          </cell>
        </row>
        <row r="907">
          <cell r="A907">
            <v>123897</v>
          </cell>
          <cell r="B907" t="str">
            <v>م</v>
          </cell>
          <cell r="C907" t="str">
            <v>م</v>
          </cell>
        </row>
        <row r="908">
          <cell r="A908">
            <v>123898</v>
          </cell>
          <cell r="C908" t="str">
            <v>م</v>
          </cell>
        </row>
        <row r="909">
          <cell r="A909">
            <v>123900</v>
          </cell>
          <cell r="B909" t="str">
            <v>م</v>
          </cell>
          <cell r="C909" t="str">
            <v>م</v>
          </cell>
        </row>
        <row r="910">
          <cell r="A910">
            <v>123901</v>
          </cell>
          <cell r="B910" t="str">
            <v>م</v>
          </cell>
          <cell r="C910" t="str">
            <v>م</v>
          </cell>
        </row>
        <row r="911">
          <cell r="A911">
            <v>123905</v>
          </cell>
        </row>
        <row r="912">
          <cell r="A912">
            <v>123906</v>
          </cell>
          <cell r="B912" t="str">
            <v>م</v>
          </cell>
          <cell r="C912" t="str">
            <v>م</v>
          </cell>
        </row>
        <row r="913">
          <cell r="A913">
            <v>123908</v>
          </cell>
          <cell r="B913" t="str">
            <v>م</v>
          </cell>
          <cell r="C913" t="str">
            <v>م</v>
          </cell>
        </row>
        <row r="914">
          <cell r="A914">
            <v>123910</v>
          </cell>
          <cell r="B914" t="str">
            <v>م</v>
          </cell>
          <cell r="C914" t="str">
            <v>م</v>
          </cell>
        </row>
        <row r="915">
          <cell r="A915">
            <v>123913</v>
          </cell>
          <cell r="B915" t="str">
            <v>م</v>
          </cell>
          <cell r="C915" t="str">
            <v>م</v>
          </cell>
        </row>
        <row r="916">
          <cell r="A916">
            <v>123915</v>
          </cell>
          <cell r="B916" t="str">
            <v>م</v>
          </cell>
          <cell r="C916" t="str">
            <v>م</v>
          </cell>
        </row>
        <row r="917">
          <cell r="A917">
            <v>123916</v>
          </cell>
          <cell r="B917" t="str">
            <v>م</v>
          </cell>
          <cell r="C917" t="str">
            <v>م</v>
          </cell>
        </row>
        <row r="918">
          <cell r="A918">
            <v>123917</v>
          </cell>
          <cell r="B918" t="str">
            <v>م</v>
          </cell>
          <cell r="C918" t="str">
            <v>م</v>
          </cell>
        </row>
        <row r="919">
          <cell r="A919">
            <v>123918</v>
          </cell>
        </row>
        <row r="920">
          <cell r="A920">
            <v>123919</v>
          </cell>
          <cell r="B920" t="str">
            <v>م</v>
          </cell>
          <cell r="C920" t="str">
            <v>م</v>
          </cell>
        </row>
        <row r="921">
          <cell r="A921">
            <v>123926</v>
          </cell>
          <cell r="C921" t="str">
            <v>م</v>
          </cell>
        </row>
        <row r="922">
          <cell r="A922">
            <v>123927</v>
          </cell>
          <cell r="B922" t="str">
            <v>م</v>
          </cell>
          <cell r="C922" t="str">
            <v>م</v>
          </cell>
        </row>
        <row r="923">
          <cell r="A923">
            <v>123928</v>
          </cell>
          <cell r="B923" t="str">
            <v>م</v>
          </cell>
          <cell r="C923" t="str">
            <v>م</v>
          </cell>
        </row>
        <row r="924">
          <cell r="A924">
            <v>123930</v>
          </cell>
          <cell r="B924" t="str">
            <v>م</v>
          </cell>
          <cell r="C924" t="str">
            <v>م</v>
          </cell>
        </row>
        <row r="925">
          <cell r="A925">
            <v>123935</v>
          </cell>
          <cell r="B925" t="str">
            <v>م</v>
          </cell>
          <cell r="C925" t="str">
            <v>م</v>
          </cell>
        </row>
        <row r="926">
          <cell r="A926">
            <v>123936</v>
          </cell>
          <cell r="C926" t="str">
            <v>م</v>
          </cell>
        </row>
        <row r="927">
          <cell r="A927">
            <v>123939</v>
          </cell>
          <cell r="B927" t="str">
            <v>م</v>
          </cell>
          <cell r="C927" t="str">
            <v>م</v>
          </cell>
        </row>
        <row r="928">
          <cell r="A928">
            <v>123940</v>
          </cell>
          <cell r="B928" t="str">
            <v>م</v>
          </cell>
          <cell r="C928" t="str">
            <v>م</v>
          </cell>
        </row>
        <row r="929">
          <cell r="A929">
            <v>123942</v>
          </cell>
          <cell r="B929" t="str">
            <v>م</v>
          </cell>
          <cell r="C929" t="str">
            <v>م</v>
          </cell>
        </row>
        <row r="930">
          <cell r="A930">
            <v>123946</v>
          </cell>
        </row>
        <row r="931">
          <cell r="A931">
            <v>123948</v>
          </cell>
          <cell r="B931" t="str">
            <v>م</v>
          </cell>
          <cell r="C931" t="str">
            <v>م</v>
          </cell>
        </row>
        <row r="932">
          <cell r="A932">
            <v>123949</v>
          </cell>
          <cell r="B932" t="str">
            <v>م</v>
          </cell>
          <cell r="C932" t="str">
            <v>م</v>
          </cell>
        </row>
        <row r="933">
          <cell r="A933">
            <v>123951</v>
          </cell>
          <cell r="B933" t="str">
            <v>م</v>
          </cell>
          <cell r="C933" t="str">
            <v>م</v>
          </cell>
        </row>
        <row r="934">
          <cell r="A934">
            <v>123956</v>
          </cell>
          <cell r="C934" t="str">
            <v>م</v>
          </cell>
        </row>
        <row r="935">
          <cell r="A935">
            <v>123963</v>
          </cell>
          <cell r="B935" t="str">
            <v>م</v>
          </cell>
          <cell r="C935" t="str">
            <v>م</v>
          </cell>
        </row>
        <row r="936">
          <cell r="A936">
            <v>123966</v>
          </cell>
          <cell r="B936" t="str">
            <v>م</v>
          </cell>
          <cell r="C936" t="str">
            <v>م</v>
          </cell>
        </row>
        <row r="937">
          <cell r="A937">
            <v>123971</v>
          </cell>
        </row>
        <row r="938">
          <cell r="A938">
            <v>123972</v>
          </cell>
          <cell r="B938" t="str">
            <v>م</v>
          </cell>
          <cell r="C938" t="str">
            <v>م</v>
          </cell>
        </row>
        <row r="939">
          <cell r="A939">
            <v>123974</v>
          </cell>
          <cell r="B939" t="str">
            <v>م</v>
          </cell>
          <cell r="C939" t="str">
            <v>م</v>
          </cell>
        </row>
        <row r="940">
          <cell r="A940">
            <v>123976</v>
          </cell>
          <cell r="B940" t="str">
            <v>م</v>
          </cell>
          <cell r="C940" t="str">
            <v>م</v>
          </cell>
        </row>
        <row r="941">
          <cell r="A941">
            <v>123977</v>
          </cell>
        </row>
        <row r="942">
          <cell r="A942">
            <v>123978</v>
          </cell>
          <cell r="B942" t="str">
            <v>م</v>
          </cell>
          <cell r="C942" t="str">
            <v>م</v>
          </cell>
        </row>
        <row r="943">
          <cell r="A943">
            <v>123981</v>
          </cell>
          <cell r="C943" t="str">
            <v>م</v>
          </cell>
        </row>
        <row r="944">
          <cell r="A944">
            <v>123982</v>
          </cell>
          <cell r="B944" t="str">
            <v>م</v>
          </cell>
          <cell r="C944" t="str">
            <v>م</v>
          </cell>
        </row>
        <row r="945">
          <cell r="A945">
            <v>123983</v>
          </cell>
          <cell r="B945" t="str">
            <v>م</v>
          </cell>
          <cell r="C945" t="str">
            <v>م</v>
          </cell>
        </row>
        <row r="946">
          <cell r="A946">
            <v>123984</v>
          </cell>
          <cell r="B946" t="str">
            <v>م</v>
          </cell>
          <cell r="C946" t="str">
            <v>م</v>
          </cell>
        </row>
        <row r="947">
          <cell r="A947">
            <v>123985</v>
          </cell>
          <cell r="B947" t="str">
            <v>م</v>
          </cell>
          <cell r="C947" t="str">
            <v>م</v>
          </cell>
        </row>
        <row r="948">
          <cell r="A948">
            <v>123988</v>
          </cell>
          <cell r="B948" t="str">
            <v>م</v>
          </cell>
          <cell r="C948" t="str">
            <v>م</v>
          </cell>
        </row>
        <row r="949">
          <cell r="A949">
            <v>123990</v>
          </cell>
          <cell r="B949" t="str">
            <v>م</v>
          </cell>
          <cell r="C949" t="str">
            <v>م</v>
          </cell>
        </row>
        <row r="950">
          <cell r="A950">
            <v>123991</v>
          </cell>
          <cell r="B950" t="str">
            <v>م</v>
          </cell>
          <cell r="C950" t="str">
            <v>م</v>
          </cell>
        </row>
        <row r="951">
          <cell r="A951">
            <v>123992</v>
          </cell>
          <cell r="B951" t="str">
            <v>م</v>
          </cell>
          <cell r="C951" t="str">
            <v>م</v>
          </cell>
        </row>
        <row r="952">
          <cell r="A952">
            <v>123994</v>
          </cell>
          <cell r="B952" t="str">
            <v>م</v>
          </cell>
          <cell r="C952" t="str">
            <v>م</v>
          </cell>
        </row>
        <row r="953">
          <cell r="A953">
            <v>123995</v>
          </cell>
          <cell r="B953" t="str">
            <v>م</v>
          </cell>
          <cell r="C953" t="str">
            <v>م</v>
          </cell>
        </row>
        <row r="954">
          <cell r="A954">
            <v>123996</v>
          </cell>
          <cell r="B954" t="str">
            <v>م</v>
          </cell>
          <cell r="C954" t="str">
            <v>م</v>
          </cell>
        </row>
        <row r="955">
          <cell r="A955">
            <v>124000</v>
          </cell>
          <cell r="B955" t="str">
            <v>م</v>
          </cell>
          <cell r="C955" t="str">
            <v>م</v>
          </cell>
        </row>
        <row r="956">
          <cell r="A956">
            <v>124001</v>
          </cell>
          <cell r="B956" t="str">
            <v>م</v>
          </cell>
          <cell r="C956" t="str">
            <v>م</v>
          </cell>
        </row>
        <row r="957">
          <cell r="A957">
            <v>124006</v>
          </cell>
          <cell r="B957" t="str">
            <v>م</v>
          </cell>
          <cell r="C957" t="str">
            <v>م</v>
          </cell>
        </row>
        <row r="958">
          <cell r="A958">
            <v>124007</v>
          </cell>
          <cell r="B958" t="str">
            <v>م</v>
          </cell>
          <cell r="C958" t="str">
            <v>م</v>
          </cell>
        </row>
        <row r="959">
          <cell r="A959">
            <v>124011</v>
          </cell>
          <cell r="B959" t="str">
            <v>م</v>
          </cell>
          <cell r="C959" t="str">
            <v>م</v>
          </cell>
        </row>
        <row r="960">
          <cell r="A960">
            <v>124012</v>
          </cell>
          <cell r="B960" t="str">
            <v>م</v>
          </cell>
          <cell r="C960" t="str">
            <v>م</v>
          </cell>
        </row>
        <row r="961">
          <cell r="A961">
            <v>124014</v>
          </cell>
          <cell r="B961" t="str">
            <v>م</v>
          </cell>
          <cell r="C961" t="str">
            <v>م</v>
          </cell>
        </row>
        <row r="962">
          <cell r="A962">
            <v>124017</v>
          </cell>
          <cell r="B962" t="str">
            <v>م</v>
          </cell>
          <cell r="C962" t="str">
            <v>م</v>
          </cell>
        </row>
        <row r="963">
          <cell r="A963">
            <v>124018</v>
          </cell>
          <cell r="B963" t="str">
            <v>م</v>
          </cell>
          <cell r="C963" t="str">
            <v>م</v>
          </cell>
        </row>
        <row r="964">
          <cell r="A964">
            <v>124019</v>
          </cell>
          <cell r="B964" t="str">
            <v>م</v>
          </cell>
          <cell r="C964" t="str">
            <v>م</v>
          </cell>
        </row>
        <row r="965">
          <cell r="A965">
            <v>124022</v>
          </cell>
          <cell r="B965" t="str">
            <v>م</v>
          </cell>
          <cell r="C965" t="str">
            <v>م</v>
          </cell>
        </row>
        <row r="966">
          <cell r="A966">
            <v>124023</v>
          </cell>
          <cell r="B966" t="str">
            <v>م</v>
          </cell>
          <cell r="C966" t="str">
            <v>م</v>
          </cell>
        </row>
        <row r="967">
          <cell r="A967">
            <v>124024</v>
          </cell>
          <cell r="B967" t="str">
            <v>م</v>
          </cell>
          <cell r="C967" t="str">
            <v>م</v>
          </cell>
        </row>
        <row r="968">
          <cell r="A968">
            <v>124025</v>
          </cell>
          <cell r="B968" t="str">
            <v>م</v>
          </cell>
          <cell r="C968" t="str">
            <v>م</v>
          </cell>
        </row>
        <row r="969">
          <cell r="A969">
            <v>124029</v>
          </cell>
          <cell r="B969" t="str">
            <v>م</v>
          </cell>
          <cell r="C969" t="str">
            <v>م</v>
          </cell>
        </row>
        <row r="970">
          <cell r="A970">
            <v>124030</v>
          </cell>
        </row>
        <row r="971">
          <cell r="A971">
            <v>124031</v>
          </cell>
          <cell r="B971" t="str">
            <v>م</v>
          </cell>
          <cell r="C971" t="str">
            <v>م</v>
          </cell>
        </row>
        <row r="972">
          <cell r="A972">
            <v>124033</v>
          </cell>
          <cell r="B972" t="str">
            <v>م</v>
          </cell>
          <cell r="C972" t="str">
            <v>م</v>
          </cell>
        </row>
        <row r="973">
          <cell r="A973">
            <v>124034</v>
          </cell>
          <cell r="B973" t="str">
            <v>م</v>
          </cell>
          <cell r="C973" t="str">
            <v>م</v>
          </cell>
        </row>
        <row r="974">
          <cell r="A974">
            <v>124037</v>
          </cell>
          <cell r="B974" t="str">
            <v>م</v>
          </cell>
          <cell r="C974" t="str">
            <v>م</v>
          </cell>
        </row>
        <row r="975">
          <cell r="A975">
            <v>124038</v>
          </cell>
          <cell r="B975" t="str">
            <v>م</v>
          </cell>
          <cell r="C975" t="str">
            <v>م</v>
          </cell>
        </row>
        <row r="976">
          <cell r="A976">
            <v>124040</v>
          </cell>
          <cell r="B976" t="str">
            <v>م</v>
          </cell>
          <cell r="C976" t="str">
            <v>م</v>
          </cell>
        </row>
        <row r="977">
          <cell r="A977">
            <v>124041</v>
          </cell>
          <cell r="B977" t="str">
            <v>م</v>
          </cell>
          <cell r="C977" t="str">
            <v>م</v>
          </cell>
        </row>
        <row r="978">
          <cell r="A978">
            <v>124046</v>
          </cell>
          <cell r="B978" t="str">
            <v>م</v>
          </cell>
          <cell r="C978" t="str">
            <v>م</v>
          </cell>
        </row>
        <row r="979">
          <cell r="A979">
            <v>124047</v>
          </cell>
          <cell r="B979" t="str">
            <v>م</v>
          </cell>
          <cell r="C979" t="str">
            <v>م</v>
          </cell>
        </row>
        <row r="980">
          <cell r="A980">
            <v>124048</v>
          </cell>
          <cell r="B980" t="str">
            <v>م</v>
          </cell>
          <cell r="C980" t="str">
            <v>م</v>
          </cell>
        </row>
        <row r="981">
          <cell r="A981">
            <v>124049</v>
          </cell>
          <cell r="B981" t="str">
            <v>م</v>
          </cell>
          <cell r="C981" t="str">
            <v>م</v>
          </cell>
        </row>
        <row r="982">
          <cell r="A982">
            <v>124052</v>
          </cell>
          <cell r="B982" t="str">
            <v>م</v>
          </cell>
          <cell r="C982" t="str">
            <v>م</v>
          </cell>
        </row>
        <row r="983">
          <cell r="A983">
            <v>124060</v>
          </cell>
          <cell r="B983" t="str">
            <v>م</v>
          </cell>
          <cell r="C983" t="str">
            <v>م</v>
          </cell>
        </row>
        <row r="984">
          <cell r="A984">
            <v>124061</v>
          </cell>
          <cell r="B984" t="str">
            <v>م</v>
          </cell>
          <cell r="C984" t="str">
            <v>م</v>
          </cell>
        </row>
        <row r="985">
          <cell r="A985">
            <v>124063</v>
          </cell>
          <cell r="B985" t="str">
            <v>م</v>
          </cell>
          <cell r="C985" t="str">
            <v>م</v>
          </cell>
        </row>
        <row r="986">
          <cell r="A986">
            <v>124064</v>
          </cell>
          <cell r="B986" t="str">
            <v>م</v>
          </cell>
          <cell r="C986" t="str">
            <v>م</v>
          </cell>
        </row>
        <row r="987">
          <cell r="A987">
            <v>124066</v>
          </cell>
          <cell r="B987" t="str">
            <v>م</v>
          </cell>
          <cell r="C987" t="str">
            <v>م</v>
          </cell>
        </row>
        <row r="988">
          <cell r="A988">
            <v>124067</v>
          </cell>
          <cell r="B988" t="str">
            <v>م</v>
          </cell>
          <cell r="C988" t="str">
            <v>م</v>
          </cell>
        </row>
        <row r="989">
          <cell r="A989">
            <v>124074</v>
          </cell>
          <cell r="B989" t="str">
            <v>م</v>
          </cell>
          <cell r="C989" t="str">
            <v>م</v>
          </cell>
        </row>
        <row r="990">
          <cell r="A990">
            <v>124075</v>
          </cell>
          <cell r="C990" t="str">
            <v>م</v>
          </cell>
        </row>
        <row r="991">
          <cell r="A991">
            <v>124076</v>
          </cell>
          <cell r="B991" t="str">
            <v>م</v>
          </cell>
          <cell r="C991" t="str">
            <v>م</v>
          </cell>
        </row>
        <row r="992">
          <cell r="A992">
            <v>124080</v>
          </cell>
          <cell r="B992" t="str">
            <v>م</v>
          </cell>
          <cell r="C992" t="str">
            <v>م</v>
          </cell>
        </row>
        <row r="993">
          <cell r="A993">
            <v>124081</v>
          </cell>
          <cell r="B993" t="str">
            <v>م</v>
          </cell>
          <cell r="C993" t="str">
            <v>م</v>
          </cell>
        </row>
        <row r="994">
          <cell r="A994">
            <v>124082</v>
          </cell>
          <cell r="B994" t="str">
            <v>م</v>
          </cell>
          <cell r="C994" t="str">
            <v>م</v>
          </cell>
        </row>
        <row r="995">
          <cell r="A995">
            <v>124083</v>
          </cell>
          <cell r="B995" t="str">
            <v>م</v>
          </cell>
          <cell r="C995" t="str">
            <v>م</v>
          </cell>
        </row>
        <row r="996">
          <cell r="A996">
            <v>124085</v>
          </cell>
          <cell r="B996" t="str">
            <v>م</v>
          </cell>
          <cell r="C996" t="str">
            <v>م</v>
          </cell>
        </row>
        <row r="997">
          <cell r="A997">
            <v>124086</v>
          </cell>
          <cell r="B997" t="str">
            <v>م</v>
          </cell>
          <cell r="C997" t="str">
            <v>م</v>
          </cell>
        </row>
        <row r="998">
          <cell r="A998">
            <v>124092</v>
          </cell>
          <cell r="B998" t="str">
            <v>م</v>
          </cell>
          <cell r="C998" t="str">
            <v>م</v>
          </cell>
        </row>
        <row r="999">
          <cell r="A999">
            <v>124094</v>
          </cell>
          <cell r="B999" t="str">
            <v>م</v>
          </cell>
          <cell r="C999" t="str">
            <v>م</v>
          </cell>
        </row>
        <row r="1000">
          <cell r="A1000">
            <v>124099</v>
          </cell>
          <cell r="B1000" t="str">
            <v>م</v>
          </cell>
          <cell r="C1000" t="str">
            <v>م</v>
          </cell>
        </row>
        <row r="1001">
          <cell r="A1001">
            <v>124100</v>
          </cell>
          <cell r="B1001" t="str">
            <v>م</v>
          </cell>
          <cell r="C1001" t="str">
            <v>م</v>
          </cell>
        </row>
        <row r="1002">
          <cell r="A1002">
            <v>124103</v>
          </cell>
          <cell r="B1002" t="str">
            <v>م</v>
          </cell>
          <cell r="C1002" t="str">
            <v>م</v>
          </cell>
        </row>
        <row r="1003">
          <cell r="A1003">
            <v>124104</v>
          </cell>
          <cell r="C1003" t="str">
            <v>م</v>
          </cell>
        </row>
        <row r="1004">
          <cell r="A1004">
            <v>124106</v>
          </cell>
          <cell r="B1004" t="str">
            <v>م</v>
          </cell>
          <cell r="C1004" t="str">
            <v>م</v>
          </cell>
        </row>
        <row r="1005">
          <cell r="A1005">
            <v>124107</v>
          </cell>
        </row>
        <row r="1006">
          <cell r="A1006">
            <v>124108</v>
          </cell>
          <cell r="B1006" t="str">
            <v>م</v>
          </cell>
          <cell r="C1006" t="str">
            <v>م</v>
          </cell>
        </row>
        <row r="1007">
          <cell r="A1007">
            <v>124111</v>
          </cell>
          <cell r="B1007" t="str">
            <v>م</v>
          </cell>
          <cell r="C1007" t="str">
            <v>م</v>
          </cell>
        </row>
        <row r="1008">
          <cell r="A1008">
            <v>124113</v>
          </cell>
          <cell r="B1008" t="str">
            <v>م</v>
          </cell>
          <cell r="C1008" t="str">
            <v>م</v>
          </cell>
        </row>
        <row r="1009">
          <cell r="A1009">
            <v>124116</v>
          </cell>
          <cell r="B1009" t="str">
            <v>م</v>
          </cell>
          <cell r="C1009" t="str">
            <v>م</v>
          </cell>
        </row>
        <row r="1010">
          <cell r="A1010">
            <v>124118</v>
          </cell>
          <cell r="B1010" t="str">
            <v>م</v>
          </cell>
          <cell r="C1010" t="str">
            <v>م</v>
          </cell>
        </row>
        <row r="1011">
          <cell r="A1011">
            <v>124120</v>
          </cell>
          <cell r="B1011" t="str">
            <v>م</v>
          </cell>
          <cell r="C1011" t="str">
            <v>م</v>
          </cell>
        </row>
        <row r="1012">
          <cell r="A1012">
            <v>124121</v>
          </cell>
          <cell r="B1012" t="str">
            <v>م</v>
          </cell>
          <cell r="C1012" t="str">
            <v>م</v>
          </cell>
        </row>
        <row r="1013">
          <cell r="A1013">
            <v>124123</v>
          </cell>
          <cell r="B1013" t="str">
            <v>م</v>
          </cell>
          <cell r="C1013" t="str">
            <v>م</v>
          </cell>
        </row>
        <row r="1014">
          <cell r="A1014">
            <v>124126</v>
          </cell>
          <cell r="B1014" t="str">
            <v>م</v>
          </cell>
          <cell r="C1014" t="str">
            <v>م</v>
          </cell>
        </row>
        <row r="1015">
          <cell r="A1015">
            <v>124130</v>
          </cell>
          <cell r="B1015" t="str">
            <v>م</v>
          </cell>
          <cell r="C1015" t="str">
            <v>م</v>
          </cell>
        </row>
        <row r="1016">
          <cell r="A1016">
            <v>124131</v>
          </cell>
          <cell r="B1016" t="str">
            <v>م</v>
          </cell>
          <cell r="C1016" t="str">
            <v>م</v>
          </cell>
        </row>
        <row r="1017">
          <cell r="A1017">
            <v>124134</v>
          </cell>
          <cell r="B1017" t="str">
            <v>م</v>
          </cell>
          <cell r="C1017" t="str">
            <v>م</v>
          </cell>
        </row>
        <row r="1018">
          <cell r="A1018">
            <v>124135</v>
          </cell>
          <cell r="C1018" t="str">
            <v>م</v>
          </cell>
        </row>
        <row r="1019">
          <cell r="A1019">
            <v>124136</v>
          </cell>
          <cell r="C1019" t="str">
            <v>م</v>
          </cell>
        </row>
        <row r="1020">
          <cell r="A1020">
            <v>124137</v>
          </cell>
          <cell r="B1020" t="str">
            <v>م</v>
          </cell>
          <cell r="C1020" t="str">
            <v>م</v>
          </cell>
        </row>
        <row r="1021">
          <cell r="A1021">
            <v>124139</v>
          </cell>
          <cell r="B1021" t="str">
            <v>م</v>
          </cell>
          <cell r="C1021" t="str">
            <v>م</v>
          </cell>
        </row>
        <row r="1022">
          <cell r="A1022">
            <v>124140</v>
          </cell>
          <cell r="B1022" t="str">
            <v>م</v>
          </cell>
          <cell r="C1022" t="str">
            <v>م</v>
          </cell>
        </row>
        <row r="1023">
          <cell r="A1023">
            <v>124142</v>
          </cell>
          <cell r="B1023" t="str">
            <v>م</v>
          </cell>
          <cell r="C1023" t="str">
            <v>م</v>
          </cell>
        </row>
        <row r="1024">
          <cell r="A1024">
            <v>124143</v>
          </cell>
          <cell r="C1024" t="str">
            <v>م</v>
          </cell>
        </row>
        <row r="1025">
          <cell r="A1025">
            <v>124145</v>
          </cell>
          <cell r="B1025" t="str">
            <v>م</v>
          </cell>
          <cell r="C1025" t="str">
            <v>م</v>
          </cell>
        </row>
        <row r="1026">
          <cell r="A1026">
            <v>124152</v>
          </cell>
          <cell r="B1026" t="str">
            <v>م</v>
          </cell>
          <cell r="C1026" t="str">
            <v>م</v>
          </cell>
        </row>
        <row r="1027">
          <cell r="A1027">
            <v>124153</v>
          </cell>
          <cell r="B1027" t="str">
            <v>م</v>
          </cell>
          <cell r="C1027" t="str">
            <v>م</v>
          </cell>
        </row>
        <row r="1028">
          <cell r="A1028">
            <v>124157</v>
          </cell>
          <cell r="B1028" t="str">
            <v>م</v>
          </cell>
          <cell r="C1028" t="str">
            <v>م</v>
          </cell>
        </row>
        <row r="1029">
          <cell r="A1029">
            <v>124158</v>
          </cell>
          <cell r="B1029" t="str">
            <v>م</v>
          </cell>
          <cell r="C1029" t="str">
            <v>م</v>
          </cell>
        </row>
        <row r="1030">
          <cell r="A1030">
            <v>124160</v>
          </cell>
          <cell r="B1030" t="str">
            <v>م</v>
          </cell>
          <cell r="C1030" t="str">
            <v>م</v>
          </cell>
        </row>
        <row r="1031">
          <cell r="A1031">
            <v>124165</v>
          </cell>
          <cell r="B1031" t="str">
            <v>م</v>
          </cell>
          <cell r="C1031" t="str">
            <v>م</v>
          </cell>
        </row>
        <row r="1032">
          <cell r="A1032">
            <v>124166</v>
          </cell>
          <cell r="B1032" t="str">
            <v>م</v>
          </cell>
          <cell r="C1032" t="str">
            <v>م</v>
          </cell>
        </row>
        <row r="1033">
          <cell r="A1033">
            <v>124168</v>
          </cell>
          <cell r="B1033" t="str">
            <v>م</v>
          </cell>
          <cell r="C1033" t="str">
            <v>م</v>
          </cell>
        </row>
        <row r="1034">
          <cell r="A1034">
            <v>124173</v>
          </cell>
          <cell r="B1034" t="str">
            <v>م</v>
          </cell>
          <cell r="C1034" t="str">
            <v>م</v>
          </cell>
        </row>
        <row r="1035">
          <cell r="A1035">
            <v>124174</v>
          </cell>
          <cell r="B1035" t="str">
            <v>م</v>
          </cell>
          <cell r="C1035" t="str">
            <v>م</v>
          </cell>
        </row>
        <row r="1036">
          <cell r="A1036">
            <v>124176</v>
          </cell>
          <cell r="B1036" t="str">
            <v>م</v>
          </cell>
          <cell r="C1036" t="str">
            <v>م</v>
          </cell>
        </row>
        <row r="1037">
          <cell r="A1037">
            <v>124178</v>
          </cell>
          <cell r="B1037" t="str">
            <v>م</v>
          </cell>
          <cell r="C1037" t="str">
            <v>م</v>
          </cell>
        </row>
        <row r="1038">
          <cell r="A1038">
            <v>124179</v>
          </cell>
          <cell r="B1038" t="str">
            <v>م</v>
          </cell>
          <cell r="C1038" t="str">
            <v>م</v>
          </cell>
        </row>
        <row r="1039">
          <cell r="A1039">
            <v>124180</v>
          </cell>
          <cell r="B1039" t="str">
            <v>م</v>
          </cell>
          <cell r="C1039" t="str">
            <v>م</v>
          </cell>
        </row>
        <row r="1040">
          <cell r="A1040">
            <v>124183</v>
          </cell>
          <cell r="B1040" t="str">
            <v>م</v>
          </cell>
          <cell r="C1040" t="str">
            <v>م</v>
          </cell>
        </row>
        <row r="1041">
          <cell r="A1041">
            <v>124184</v>
          </cell>
          <cell r="B1041" t="str">
            <v>م</v>
          </cell>
          <cell r="C1041" t="str">
            <v>م</v>
          </cell>
        </row>
        <row r="1042">
          <cell r="A1042">
            <v>124185</v>
          </cell>
          <cell r="B1042" t="str">
            <v>م</v>
          </cell>
          <cell r="C1042" t="str">
            <v>م</v>
          </cell>
        </row>
        <row r="1043">
          <cell r="A1043">
            <v>124189</v>
          </cell>
          <cell r="B1043" t="str">
            <v>م</v>
          </cell>
          <cell r="C1043" t="str">
            <v>م</v>
          </cell>
        </row>
        <row r="1044">
          <cell r="A1044">
            <v>124191</v>
          </cell>
          <cell r="B1044" t="str">
            <v>م</v>
          </cell>
          <cell r="C1044" t="str">
            <v>م</v>
          </cell>
        </row>
        <row r="1045">
          <cell r="A1045">
            <v>124195</v>
          </cell>
          <cell r="B1045" t="str">
            <v>م</v>
          </cell>
          <cell r="C1045" t="str">
            <v>م</v>
          </cell>
        </row>
        <row r="1046">
          <cell r="A1046">
            <v>124196</v>
          </cell>
          <cell r="B1046" t="str">
            <v>م</v>
          </cell>
          <cell r="C1046" t="str">
            <v>م</v>
          </cell>
        </row>
        <row r="1047">
          <cell r="A1047">
            <v>124197</v>
          </cell>
          <cell r="B1047" t="str">
            <v>م</v>
          </cell>
          <cell r="C1047" t="str">
            <v>م</v>
          </cell>
        </row>
        <row r="1048">
          <cell r="A1048">
            <v>124200</v>
          </cell>
          <cell r="C1048" t="str">
            <v>م</v>
          </cell>
        </row>
        <row r="1049">
          <cell r="A1049">
            <v>124202</v>
          </cell>
          <cell r="B1049" t="str">
            <v>م</v>
          </cell>
          <cell r="C1049" t="str">
            <v>م</v>
          </cell>
        </row>
        <row r="1050">
          <cell r="A1050">
            <v>124208</v>
          </cell>
        </row>
        <row r="1051">
          <cell r="A1051">
            <v>124209</v>
          </cell>
          <cell r="B1051" t="str">
            <v>م</v>
          </cell>
          <cell r="C1051" t="str">
            <v>م</v>
          </cell>
        </row>
        <row r="1052">
          <cell r="A1052">
            <v>124211</v>
          </cell>
          <cell r="B1052" t="str">
            <v>م</v>
          </cell>
          <cell r="C1052" t="str">
            <v>م</v>
          </cell>
        </row>
        <row r="1053">
          <cell r="A1053">
            <v>124214</v>
          </cell>
          <cell r="B1053" t="str">
            <v>م</v>
          </cell>
          <cell r="C1053" t="str">
            <v>م</v>
          </cell>
        </row>
        <row r="1054">
          <cell r="A1054">
            <v>124215</v>
          </cell>
          <cell r="B1054" t="str">
            <v>م</v>
          </cell>
          <cell r="C1054" t="str">
            <v>م</v>
          </cell>
        </row>
        <row r="1055">
          <cell r="A1055">
            <v>124217</v>
          </cell>
        </row>
        <row r="1056">
          <cell r="A1056">
            <v>124227</v>
          </cell>
          <cell r="B1056" t="str">
            <v>م</v>
          </cell>
          <cell r="C1056" t="str">
            <v>م</v>
          </cell>
        </row>
        <row r="1057">
          <cell r="A1057">
            <v>124229</v>
          </cell>
          <cell r="B1057" t="str">
            <v>م</v>
          </cell>
          <cell r="C1057" t="str">
            <v>م</v>
          </cell>
        </row>
        <row r="1058">
          <cell r="A1058">
            <v>124230</v>
          </cell>
          <cell r="C1058" t="str">
            <v>م</v>
          </cell>
        </row>
        <row r="1059">
          <cell r="A1059">
            <v>124231</v>
          </cell>
          <cell r="B1059" t="str">
            <v>م</v>
          </cell>
          <cell r="C1059" t="str">
            <v>م</v>
          </cell>
        </row>
        <row r="1060">
          <cell r="A1060">
            <v>124232</v>
          </cell>
          <cell r="C1060" t="str">
            <v>م</v>
          </cell>
        </row>
        <row r="1061">
          <cell r="A1061">
            <v>124233</v>
          </cell>
          <cell r="B1061" t="str">
            <v>م</v>
          </cell>
          <cell r="C1061" t="str">
            <v>م</v>
          </cell>
        </row>
        <row r="1062">
          <cell r="A1062">
            <v>124234</v>
          </cell>
          <cell r="B1062" t="str">
            <v>م</v>
          </cell>
          <cell r="C1062" t="str">
            <v>م</v>
          </cell>
        </row>
        <row r="1063">
          <cell r="A1063">
            <v>124235</v>
          </cell>
          <cell r="B1063" t="str">
            <v>م</v>
          </cell>
          <cell r="C1063" t="str">
            <v>م</v>
          </cell>
        </row>
        <row r="1064">
          <cell r="A1064">
            <v>124242</v>
          </cell>
          <cell r="B1064" t="str">
            <v>م</v>
          </cell>
          <cell r="C1064" t="str">
            <v>م</v>
          </cell>
        </row>
        <row r="1065">
          <cell r="A1065">
            <v>124244</v>
          </cell>
          <cell r="B1065" t="str">
            <v>م</v>
          </cell>
          <cell r="C1065" t="str">
            <v>م</v>
          </cell>
        </row>
        <row r="1066">
          <cell r="A1066">
            <v>124245</v>
          </cell>
        </row>
        <row r="1067">
          <cell r="A1067">
            <v>124246</v>
          </cell>
          <cell r="B1067" t="str">
            <v>م</v>
          </cell>
          <cell r="C1067" t="str">
            <v>م</v>
          </cell>
        </row>
        <row r="1068">
          <cell r="A1068">
            <v>124250</v>
          </cell>
          <cell r="C1068" t="str">
            <v>م</v>
          </cell>
        </row>
        <row r="1069">
          <cell r="A1069">
            <v>124254</v>
          </cell>
          <cell r="C1069" t="str">
            <v>م</v>
          </cell>
        </row>
        <row r="1070">
          <cell r="A1070">
            <v>124255</v>
          </cell>
          <cell r="B1070" t="str">
            <v>م</v>
          </cell>
          <cell r="C1070" t="str">
            <v>م</v>
          </cell>
        </row>
        <row r="1071">
          <cell r="A1071">
            <v>124265</v>
          </cell>
        </row>
        <row r="1072">
          <cell r="A1072">
            <v>124269</v>
          </cell>
          <cell r="B1072" t="str">
            <v>م</v>
          </cell>
          <cell r="C1072" t="str">
            <v>م</v>
          </cell>
        </row>
        <row r="1073">
          <cell r="A1073">
            <v>124270</v>
          </cell>
          <cell r="B1073" t="str">
            <v>م</v>
          </cell>
          <cell r="C1073" t="str">
            <v>م</v>
          </cell>
        </row>
        <row r="1074">
          <cell r="A1074">
            <v>124271</v>
          </cell>
          <cell r="B1074" t="str">
            <v>م</v>
          </cell>
          <cell r="C1074" t="str">
            <v>م</v>
          </cell>
        </row>
        <row r="1075">
          <cell r="A1075">
            <v>124273</v>
          </cell>
          <cell r="C1075" t="str">
            <v>م</v>
          </cell>
        </row>
        <row r="1076">
          <cell r="A1076">
            <v>124275</v>
          </cell>
          <cell r="B1076" t="str">
            <v>م</v>
          </cell>
          <cell r="C1076" t="str">
            <v>م</v>
          </cell>
        </row>
        <row r="1077">
          <cell r="A1077">
            <v>124277</v>
          </cell>
          <cell r="B1077" t="str">
            <v>م</v>
          </cell>
          <cell r="C1077" t="str">
            <v>م</v>
          </cell>
        </row>
        <row r="1078">
          <cell r="A1078">
            <v>124285</v>
          </cell>
          <cell r="B1078" t="str">
            <v>م</v>
          </cell>
          <cell r="C1078" t="str">
            <v>م</v>
          </cell>
        </row>
        <row r="1079">
          <cell r="A1079">
            <v>124290</v>
          </cell>
          <cell r="C1079" t="str">
            <v>م</v>
          </cell>
        </row>
        <row r="1080">
          <cell r="A1080">
            <v>124292</v>
          </cell>
          <cell r="C1080" t="str">
            <v>م</v>
          </cell>
        </row>
        <row r="1081">
          <cell r="A1081">
            <v>124293</v>
          </cell>
          <cell r="B1081" t="str">
            <v>م</v>
          </cell>
          <cell r="C1081" t="str">
            <v>م</v>
          </cell>
        </row>
        <row r="1082">
          <cell r="A1082">
            <v>124297</v>
          </cell>
          <cell r="B1082" t="str">
            <v>م</v>
          </cell>
          <cell r="C1082" t="str">
            <v>م</v>
          </cell>
        </row>
        <row r="1083">
          <cell r="A1083">
            <v>124298</v>
          </cell>
          <cell r="B1083" t="str">
            <v>م</v>
          </cell>
          <cell r="C1083" t="str">
            <v>م</v>
          </cell>
        </row>
        <row r="1084">
          <cell r="A1084">
            <v>124299</v>
          </cell>
          <cell r="B1084" t="str">
            <v>م</v>
          </cell>
          <cell r="C1084" t="str">
            <v>م</v>
          </cell>
        </row>
        <row r="1085">
          <cell r="A1085">
            <v>124304</v>
          </cell>
          <cell r="B1085" t="str">
            <v>م</v>
          </cell>
          <cell r="C1085" t="str">
            <v>م</v>
          </cell>
        </row>
        <row r="1086">
          <cell r="A1086">
            <v>124306</v>
          </cell>
        </row>
        <row r="1087">
          <cell r="A1087">
            <v>124307</v>
          </cell>
          <cell r="B1087" t="str">
            <v>م</v>
          </cell>
          <cell r="C1087" t="str">
            <v>م</v>
          </cell>
        </row>
        <row r="1088">
          <cell r="A1088">
            <v>124309</v>
          </cell>
          <cell r="B1088" t="str">
            <v>م</v>
          </cell>
          <cell r="C1088" t="str">
            <v>م</v>
          </cell>
        </row>
        <row r="1089">
          <cell r="A1089">
            <v>124310</v>
          </cell>
          <cell r="B1089" t="str">
            <v>م</v>
          </cell>
          <cell r="C1089" t="str">
            <v>م</v>
          </cell>
        </row>
        <row r="1090">
          <cell r="A1090">
            <v>124313</v>
          </cell>
          <cell r="C1090" t="str">
            <v>م</v>
          </cell>
        </row>
        <row r="1091">
          <cell r="A1091">
            <v>124314</v>
          </cell>
          <cell r="C1091" t="str">
            <v>م</v>
          </cell>
        </row>
        <row r="1092">
          <cell r="A1092">
            <v>124317</v>
          </cell>
          <cell r="B1092" t="str">
            <v>م</v>
          </cell>
          <cell r="C1092" t="str">
            <v>م</v>
          </cell>
        </row>
        <row r="1093">
          <cell r="A1093">
            <v>124321</v>
          </cell>
          <cell r="B1093" t="str">
            <v>م</v>
          </cell>
          <cell r="C1093" t="str">
            <v>م</v>
          </cell>
        </row>
        <row r="1094">
          <cell r="A1094">
            <v>124324</v>
          </cell>
          <cell r="B1094" t="str">
            <v>م</v>
          </cell>
          <cell r="C1094" t="str">
            <v>م</v>
          </cell>
        </row>
        <row r="1095">
          <cell r="A1095">
            <v>124325</v>
          </cell>
          <cell r="C1095" t="str">
            <v>م</v>
          </cell>
        </row>
        <row r="1096">
          <cell r="A1096">
            <v>124327</v>
          </cell>
          <cell r="C1096" t="str">
            <v>م</v>
          </cell>
        </row>
        <row r="1097">
          <cell r="A1097">
            <v>124329</v>
          </cell>
          <cell r="B1097" t="str">
            <v>م</v>
          </cell>
          <cell r="C1097" t="str">
            <v>م</v>
          </cell>
        </row>
        <row r="1098">
          <cell r="A1098">
            <v>124334</v>
          </cell>
        </row>
        <row r="1099">
          <cell r="A1099">
            <v>124335</v>
          </cell>
          <cell r="B1099" t="str">
            <v>م</v>
          </cell>
          <cell r="C1099" t="str">
            <v>م</v>
          </cell>
        </row>
        <row r="1100">
          <cell r="A1100">
            <v>124339</v>
          </cell>
          <cell r="B1100" t="str">
            <v>م</v>
          </cell>
          <cell r="C1100" t="str">
            <v>م</v>
          </cell>
        </row>
        <row r="1101">
          <cell r="A1101">
            <v>124344</v>
          </cell>
          <cell r="B1101" t="str">
            <v>م</v>
          </cell>
          <cell r="C1101" t="str">
            <v>م</v>
          </cell>
        </row>
        <row r="1102">
          <cell r="A1102">
            <v>124352</v>
          </cell>
          <cell r="C1102" t="str">
            <v>م</v>
          </cell>
        </row>
        <row r="1103">
          <cell r="A1103">
            <v>124354</v>
          </cell>
          <cell r="B1103" t="str">
            <v>م</v>
          </cell>
          <cell r="C1103" t="str">
            <v>م</v>
          </cell>
        </row>
        <row r="1104">
          <cell r="A1104">
            <v>124355</v>
          </cell>
          <cell r="C1104" t="str">
            <v>م</v>
          </cell>
        </row>
        <row r="1105">
          <cell r="A1105">
            <v>124357</v>
          </cell>
          <cell r="B1105" t="str">
            <v>م</v>
          </cell>
          <cell r="C1105" t="str">
            <v>م</v>
          </cell>
        </row>
        <row r="1106">
          <cell r="A1106">
            <v>124358</v>
          </cell>
          <cell r="B1106" t="str">
            <v>م</v>
          </cell>
          <cell r="C1106" t="str">
            <v>م</v>
          </cell>
        </row>
        <row r="1107">
          <cell r="A1107">
            <v>124359</v>
          </cell>
          <cell r="B1107" t="str">
            <v>م</v>
          </cell>
          <cell r="C1107" t="str">
            <v>م</v>
          </cell>
        </row>
        <row r="1108">
          <cell r="A1108">
            <v>124363</v>
          </cell>
          <cell r="C1108" t="str">
            <v>م</v>
          </cell>
        </row>
        <row r="1109">
          <cell r="A1109">
            <v>124365</v>
          </cell>
          <cell r="B1109" t="str">
            <v>م</v>
          </cell>
          <cell r="C1109" t="str">
            <v>م</v>
          </cell>
        </row>
        <row r="1110">
          <cell r="A1110">
            <v>124366</v>
          </cell>
          <cell r="B1110" t="str">
            <v>م</v>
          </cell>
          <cell r="C1110" t="str">
            <v>م</v>
          </cell>
        </row>
        <row r="1111">
          <cell r="A1111">
            <v>124369</v>
          </cell>
          <cell r="B1111" t="str">
            <v>م</v>
          </cell>
          <cell r="C1111" t="str">
            <v>م</v>
          </cell>
        </row>
        <row r="1112">
          <cell r="A1112">
            <v>124370</v>
          </cell>
          <cell r="B1112" t="str">
            <v>م</v>
          </cell>
          <cell r="C1112" t="str">
            <v>م</v>
          </cell>
        </row>
        <row r="1113">
          <cell r="A1113">
            <v>124380</v>
          </cell>
          <cell r="B1113" t="str">
            <v>م</v>
          </cell>
          <cell r="C1113" t="str">
            <v>م</v>
          </cell>
        </row>
        <row r="1114">
          <cell r="A1114">
            <v>124381</v>
          </cell>
          <cell r="B1114" t="str">
            <v>م</v>
          </cell>
          <cell r="C1114" t="str">
            <v>م</v>
          </cell>
        </row>
        <row r="1115">
          <cell r="A1115">
            <v>124395</v>
          </cell>
          <cell r="B1115" t="str">
            <v>م</v>
          </cell>
          <cell r="C1115" t="str">
            <v>م</v>
          </cell>
        </row>
        <row r="1116">
          <cell r="A1116">
            <v>124398</v>
          </cell>
          <cell r="C1116" t="str">
            <v>م</v>
          </cell>
        </row>
        <row r="1117">
          <cell r="A1117">
            <v>124400</v>
          </cell>
          <cell r="B1117" t="str">
            <v>م</v>
          </cell>
          <cell r="C1117" t="str">
            <v>م</v>
          </cell>
        </row>
        <row r="1118">
          <cell r="A1118">
            <v>124405</v>
          </cell>
          <cell r="B1118" t="str">
            <v>م</v>
          </cell>
          <cell r="C1118" t="str">
            <v>م</v>
          </cell>
        </row>
        <row r="1119">
          <cell r="A1119">
            <v>124406</v>
          </cell>
          <cell r="C1119" t="str">
            <v>م</v>
          </cell>
        </row>
        <row r="1120">
          <cell r="A1120">
            <v>124411</v>
          </cell>
          <cell r="B1120" t="str">
            <v>م</v>
          </cell>
          <cell r="C1120" t="str">
            <v>م</v>
          </cell>
        </row>
        <row r="1121">
          <cell r="A1121">
            <v>124412</v>
          </cell>
          <cell r="C1121" t="str">
            <v>م</v>
          </cell>
        </row>
        <row r="1122">
          <cell r="A1122">
            <v>124420</v>
          </cell>
          <cell r="B1122" t="str">
            <v>م</v>
          </cell>
          <cell r="C1122" t="str">
            <v>م</v>
          </cell>
        </row>
        <row r="1123">
          <cell r="A1123">
            <v>124423</v>
          </cell>
          <cell r="C1123" t="str">
            <v>م</v>
          </cell>
        </row>
        <row r="1124">
          <cell r="A1124">
            <v>124429</v>
          </cell>
          <cell r="B1124" t="str">
            <v>م</v>
          </cell>
          <cell r="C1124" t="str">
            <v>م</v>
          </cell>
        </row>
        <row r="1125">
          <cell r="A1125">
            <v>124432</v>
          </cell>
          <cell r="C1125" t="str">
            <v>م</v>
          </cell>
        </row>
        <row r="1126">
          <cell r="A1126">
            <v>124440</v>
          </cell>
          <cell r="B1126" t="str">
            <v>م</v>
          </cell>
          <cell r="C1126" t="str">
            <v>م</v>
          </cell>
        </row>
        <row r="1127">
          <cell r="A1127">
            <v>124442</v>
          </cell>
          <cell r="C1127" t="str">
            <v>م</v>
          </cell>
        </row>
        <row r="1128">
          <cell r="A1128">
            <v>124445</v>
          </cell>
          <cell r="C1128" t="str">
            <v>م</v>
          </cell>
        </row>
        <row r="1129">
          <cell r="A1129">
            <v>124449</v>
          </cell>
          <cell r="B1129" t="str">
            <v>م</v>
          </cell>
          <cell r="C1129" t="str">
            <v>م</v>
          </cell>
        </row>
        <row r="1130">
          <cell r="A1130">
            <v>124452</v>
          </cell>
          <cell r="B1130" t="str">
            <v>م</v>
          </cell>
          <cell r="C1130" t="str">
            <v>م</v>
          </cell>
        </row>
        <row r="1131">
          <cell r="A1131">
            <v>124454</v>
          </cell>
          <cell r="C1131" t="str">
            <v>م</v>
          </cell>
        </row>
        <row r="1132">
          <cell r="A1132">
            <v>124465</v>
          </cell>
          <cell r="C1132" t="str">
            <v>م</v>
          </cell>
        </row>
        <row r="1133">
          <cell r="A1133">
            <v>124466</v>
          </cell>
          <cell r="B1133" t="str">
            <v>م</v>
          </cell>
          <cell r="C1133" t="str">
            <v>م</v>
          </cell>
        </row>
        <row r="1134">
          <cell r="A1134">
            <v>124471</v>
          </cell>
          <cell r="C1134" t="str">
            <v>م</v>
          </cell>
        </row>
        <row r="1135">
          <cell r="A1135">
            <v>124475</v>
          </cell>
          <cell r="C1135" t="str">
            <v>م</v>
          </cell>
        </row>
        <row r="1136">
          <cell r="A1136">
            <v>124478</v>
          </cell>
          <cell r="C1136" t="str">
            <v>م</v>
          </cell>
        </row>
        <row r="1137">
          <cell r="A1137">
            <v>124484</v>
          </cell>
          <cell r="C1137" t="str">
            <v>م</v>
          </cell>
        </row>
        <row r="1138">
          <cell r="A1138">
            <v>124485</v>
          </cell>
          <cell r="B1138" t="str">
            <v>م</v>
          </cell>
          <cell r="C1138" t="str">
            <v>م</v>
          </cell>
        </row>
        <row r="1139">
          <cell r="A1139">
            <v>124488</v>
          </cell>
          <cell r="B1139" t="str">
            <v>م</v>
          </cell>
          <cell r="C1139" t="str">
            <v>م</v>
          </cell>
        </row>
        <row r="1140">
          <cell r="A1140">
            <v>124489</v>
          </cell>
          <cell r="B1140" t="str">
            <v>م</v>
          </cell>
          <cell r="C1140" t="str">
            <v>م</v>
          </cell>
        </row>
        <row r="1141">
          <cell r="A1141">
            <v>124490</v>
          </cell>
          <cell r="C1141" t="str">
            <v>م</v>
          </cell>
        </row>
        <row r="1142">
          <cell r="A1142">
            <v>124500</v>
          </cell>
          <cell r="B1142" t="str">
            <v>م</v>
          </cell>
          <cell r="C1142" t="str">
            <v>م</v>
          </cell>
        </row>
        <row r="1143">
          <cell r="A1143">
            <v>124502</v>
          </cell>
          <cell r="B1143" t="str">
            <v>م</v>
          </cell>
          <cell r="C1143" t="str">
            <v>م</v>
          </cell>
        </row>
        <row r="1144">
          <cell r="A1144">
            <v>124509</v>
          </cell>
          <cell r="B1144" t="str">
            <v>م</v>
          </cell>
          <cell r="C1144" t="str">
            <v>م</v>
          </cell>
        </row>
        <row r="1145">
          <cell r="A1145">
            <v>124512</v>
          </cell>
          <cell r="B1145" t="str">
            <v>م</v>
          </cell>
          <cell r="C1145" t="str">
            <v>م</v>
          </cell>
        </row>
        <row r="1146">
          <cell r="A1146">
            <v>124513</v>
          </cell>
          <cell r="C1146" t="str">
            <v>م</v>
          </cell>
        </row>
        <row r="1147">
          <cell r="A1147">
            <v>124514</v>
          </cell>
          <cell r="B1147" t="str">
            <v>م</v>
          </cell>
          <cell r="C1147" t="str">
            <v>م</v>
          </cell>
        </row>
        <row r="1148">
          <cell r="A1148">
            <v>124517</v>
          </cell>
          <cell r="B1148" t="str">
            <v>م</v>
          </cell>
          <cell r="C1148" t="str">
            <v>م</v>
          </cell>
        </row>
        <row r="1149">
          <cell r="A1149">
            <v>124521</v>
          </cell>
          <cell r="C1149" t="str">
            <v>م</v>
          </cell>
        </row>
        <row r="1150">
          <cell r="A1150">
            <v>124522</v>
          </cell>
        </row>
        <row r="1151">
          <cell r="A1151">
            <v>124525</v>
          </cell>
          <cell r="C1151" t="str">
            <v>م</v>
          </cell>
        </row>
        <row r="1152">
          <cell r="A1152">
            <v>124527</v>
          </cell>
          <cell r="B1152" t="str">
            <v>م</v>
          </cell>
          <cell r="C1152" t="str">
            <v>م</v>
          </cell>
        </row>
        <row r="1153">
          <cell r="A1153">
            <v>124530</v>
          </cell>
          <cell r="B1153" t="str">
            <v>م</v>
          </cell>
          <cell r="C1153" t="str">
            <v>م</v>
          </cell>
        </row>
        <row r="1154">
          <cell r="A1154">
            <v>124532</v>
          </cell>
          <cell r="B1154" t="str">
            <v>م</v>
          </cell>
          <cell r="C1154" t="str">
            <v>م</v>
          </cell>
        </row>
        <row r="1155">
          <cell r="A1155">
            <v>124547</v>
          </cell>
          <cell r="C1155" t="str">
            <v>م</v>
          </cell>
        </row>
        <row r="1156">
          <cell r="A1156">
            <v>124550</v>
          </cell>
          <cell r="B1156" t="str">
            <v>م</v>
          </cell>
          <cell r="C1156" t="str">
            <v>م</v>
          </cell>
        </row>
        <row r="1157">
          <cell r="A1157">
            <v>124554</v>
          </cell>
          <cell r="B1157" t="str">
            <v>م</v>
          </cell>
          <cell r="C1157" t="str">
            <v>م</v>
          </cell>
        </row>
        <row r="1158">
          <cell r="A1158">
            <v>124555</v>
          </cell>
          <cell r="B1158" t="str">
            <v>م</v>
          </cell>
          <cell r="C1158" t="str">
            <v>م</v>
          </cell>
        </row>
        <row r="1159">
          <cell r="A1159">
            <v>124558</v>
          </cell>
          <cell r="C1159" t="str">
            <v>م</v>
          </cell>
        </row>
        <row r="1160">
          <cell r="A1160">
            <v>124559</v>
          </cell>
          <cell r="B1160" t="str">
            <v>م</v>
          </cell>
          <cell r="C1160" t="str">
            <v>م</v>
          </cell>
        </row>
        <row r="1161">
          <cell r="A1161">
            <v>124560</v>
          </cell>
          <cell r="C1161" t="str">
            <v>م</v>
          </cell>
        </row>
        <row r="1162">
          <cell r="A1162">
            <v>124562</v>
          </cell>
          <cell r="B1162" t="str">
            <v>م</v>
          </cell>
          <cell r="C1162" t="str">
            <v>م</v>
          </cell>
        </row>
        <row r="1163">
          <cell r="A1163">
            <v>124563</v>
          </cell>
          <cell r="B1163" t="str">
            <v>م</v>
          </cell>
          <cell r="C1163" t="str">
            <v>م</v>
          </cell>
        </row>
        <row r="1164">
          <cell r="A1164">
            <v>124565</v>
          </cell>
          <cell r="B1164" t="str">
            <v>م</v>
          </cell>
          <cell r="C1164" t="str">
            <v>م</v>
          </cell>
        </row>
        <row r="1165">
          <cell r="A1165">
            <v>124566</v>
          </cell>
        </row>
        <row r="1166">
          <cell r="A1166">
            <v>124568</v>
          </cell>
          <cell r="B1166" t="str">
            <v>م</v>
          </cell>
          <cell r="C1166" t="str">
            <v>م</v>
          </cell>
        </row>
        <row r="1167">
          <cell r="A1167">
            <v>124571</v>
          </cell>
          <cell r="B1167" t="str">
            <v>م</v>
          </cell>
          <cell r="C1167" t="str">
            <v>م</v>
          </cell>
        </row>
        <row r="1168">
          <cell r="A1168">
            <v>124576</v>
          </cell>
          <cell r="C1168" t="str">
            <v>م</v>
          </cell>
        </row>
        <row r="1169">
          <cell r="A1169">
            <v>124584</v>
          </cell>
        </row>
        <row r="1170">
          <cell r="A1170">
            <v>124596</v>
          </cell>
          <cell r="C1170" t="str">
            <v>م</v>
          </cell>
        </row>
        <row r="1171">
          <cell r="A1171">
            <v>124598</v>
          </cell>
          <cell r="C1171" t="str">
            <v>م</v>
          </cell>
        </row>
        <row r="1172">
          <cell r="A1172">
            <v>124605</v>
          </cell>
          <cell r="B1172" t="str">
            <v>م</v>
          </cell>
          <cell r="C1172" t="str">
            <v>م</v>
          </cell>
        </row>
        <row r="1173">
          <cell r="A1173">
            <v>124606</v>
          </cell>
          <cell r="B1173" t="str">
            <v>م</v>
          </cell>
          <cell r="C1173" t="str">
            <v>م</v>
          </cell>
        </row>
        <row r="1174">
          <cell r="A1174">
            <v>124608</v>
          </cell>
          <cell r="C1174" t="str">
            <v>م</v>
          </cell>
        </row>
        <row r="1175">
          <cell r="A1175">
            <v>124611</v>
          </cell>
        </row>
        <row r="1176">
          <cell r="A1176">
            <v>124613</v>
          </cell>
          <cell r="C1176" t="str">
            <v>م</v>
          </cell>
        </row>
        <row r="1177">
          <cell r="A1177">
            <v>124614</v>
          </cell>
          <cell r="B1177" t="str">
            <v>م</v>
          </cell>
          <cell r="C1177" t="str">
            <v>م</v>
          </cell>
        </row>
        <row r="1178">
          <cell r="A1178">
            <v>124616</v>
          </cell>
          <cell r="B1178" t="str">
            <v>م</v>
          </cell>
          <cell r="C1178" t="str">
            <v>م</v>
          </cell>
        </row>
        <row r="1179">
          <cell r="A1179">
            <v>124618</v>
          </cell>
          <cell r="B1179" t="str">
            <v>م</v>
          </cell>
          <cell r="C1179" t="str">
            <v>م</v>
          </cell>
        </row>
        <row r="1180">
          <cell r="A1180">
            <v>124620</v>
          </cell>
          <cell r="B1180" t="str">
            <v>م</v>
          </cell>
          <cell r="C1180" t="str">
            <v>م</v>
          </cell>
        </row>
        <row r="1181">
          <cell r="A1181">
            <v>124623</v>
          </cell>
          <cell r="B1181" t="str">
            <v>م</v>
          </cell>
          <cell r="C1181" t="str">
            <v>م</v>
          </cell>
        </row>
        <row r="1182">
          <cell r="A1182">
            <v>124627</v>
          </cell>
          <cell r="B1182" t="str">
            <v>م</v>
          </cell>
          <cell r="C1182" t="str">
            <v>م</v>
          </cell>
        </row>
        <row r="1183">
          <cell r="A1183">
            <v>124628</v>
          </cell>
          <cell r="C1183" t="str">
            <v>م</v>
          </cell>
        </row>
        <row r="1184">
          <cell r="A1184">
            <v>124631</v>
          </cell>
          <cell r="C1184" t="str">
            <v>م</v>
          </cell>
        </row>
        <row r="1185">
          <cell r="A1185">
            <v>124635</v>
          </cell>
          <cell r="C1185" t="str">
            <v>م</v>
          </cell>
        </row>
        <row r="1186">
          <cell r="A1186">
            <v>124636</v>
          </cell>
          <cell r="B1186" t="str">
            <v>م</v>
          </cell>
          <cell r="C1186" t="str">
            <v>م</v>
          </cell>
        </row>
        <row r="1187">
          <cell r="A1187">
            <v>124637</v>
          </cell>
          <cell r="B1187" t="str">
            <v>م</v>
          </cell>
          <cell r="C1187" t="str">
            <v>م</v>
          </cell>
        </row>
        <row r="1188">
          <cell r="A1188">
            <v>124645</v>
          </cell>
          <cell r="C1188" t="str">
            <v>م</v>
          </cell>
        </row>
        <row r="1189">
          <cell r="A1189">
            <v>124646</v>
          </cell>
          <cell r="B1189" t="str">
            <v>م</v>
          </cell>
          <cell r="C1189" t="str">
            <v>م</v>
          </cell>
        </row>
        <row r="1190">
          <cell r="A1190">
            <v>124649</v>
          </cell>
          <cell r="C1190" t="str">
            <v>م</v>
          </cell>
        </row>
        <row r="1191">
          <cell r="A1191">
            <v>124650</v>
          </cell>
          <cell r="C1191" t="str">
            <v>م</v>
          </cell>
        </row>
        <row r="1192">
          <cell r="A1192">
            <v>124653</v>
          </cell>
          <cell r="B1192" t="str">
            <v>م</v>
          </cell>
          <cell r="C1192" t="str">
            <v>م</v>
          </cell>
        </row>
        <row r="1193">
          <cell r="A1193">
            <v>124656</v>
          </cell>
          <cell r="B1193" t="str">
            <v>م</v>
          </cell>
          <cell r="C1193" t="str">
            <v>م</v>
          </cell>
        </row>
        <row r="1194">
          <cell r="A1194">
            <v>124660</v>
          </cell>
          <cell r="C1194" t="str">
            <v>م</v>
          </cell>
        </row>
        <row r="1195">
          <cell r="A1195">
            <v>124662</v>
          </cell>
          <cell r="B1195" t="str">
            <v>م</v>
          </cell>
          <cell r="C1195" t="str">
            <v>م</v>
          </cell>
        </row>
        <row r="1196">
          <cell r="A1196">
            <v>124665</v>
          </cell>
          <cell r="C1196" t="str">
            <v>م</v>
          </cell>
        </row>
        <row r="1197">
          <cell r="A1197">
            <v>124666</v>
          </cell>
          <cell r="B1197" t="str">
            <v>م</v>
          </cell>
          <cell r="C1197" t="str">
            <v>م</v>
          </cell>
        </row>
        <row r="1198">
          <cell r="A1198">
            <v>124668</v>
          </cell>
          <cell r="B1198" t="str">
            <v>م</v>
          </cell>
          <cell r="C1198" t="str">
            <v>م</v>
          </cell>
        </row>
        <row r="1199">
          <cell r="A1199">
            <v>124669</v>
          </cell>
          <cell r="B1199" t="str">
            <v>م</v>
          </cell>
          <cell r="C1199" t="str">
            <v>م</v>
          </cell>
        </row>
        <row r="1200">
          <cell r="A1200">
            <v>124681</v>
          </cell>
          <cell r="B1200" t="str">
            <v>م</v>
          </cell>
          <cell r="C1200" t="str">
            <v>م</v>
          </cell>
        </row>
        <row r="1201">
          <cell r="A1201">
            <v>124682</v>
          </cell>
          <cell r="C1201" t="str">
            <v>م</v>
          </cell>
        </row>
        <row r="1202">
          <cell r="A1202">
            <v>124685</v>
          </cell>
          <cell r="B1202" t="str">
            <v>م</v>
          </cell>
          <cell r="C1202" t="str">
            <v>م</v>
          </cell>
        </row>
        <row r="1203">
          <cell r="A1203">
            <v>124686</v>
          </cell>
          <cell r="C1203" t="str">
            <v>م</v>
          </cell>
        </row>
        <row r="1204">
          <cell r="A1204">
            <v>124688</v>
          </cell>
          <cell r="B1204" t="str">
            <v>م</v>
          </cell>
          <cell r="C1204" t="str">
            <v>م</v>
          </cell>
        </row>
        <row r="1205">
          <cell r="A1205">
            <v>124694</v>
          </cell>
          <cell r="B1205" t="str">
            <v>م</v>
          </cell>
          <cell r="C1205" t="str">
            <v>م</v>
          </cell>
        </row>
        <row r="1206">
          <cell r="A1206">
            <v>124695</v>
          </cell>
          <cell r="B1206" t="str">
            <v>م</v>
          </cell>
          <cell r="C1206" t="str">
            <v>م</v>
          </cell>
        </row>
        <row r="1207">
          <cell r="A1207">
            <v>124698</v>
          </cell>
          <cell r="B1207" t="str">
            <v>م</v>
          </cell>
          <cell r="C1207" t="str">
            <v>م</v>
          </cell>
        </row>
        <row r="1208">
          <cell r="A1208">
            <v>124700</v>
          </cell>
          <cell r="B1208" t="str">
            <v>م</v>
          </cell>
          <cell r="C1208" t="str">
            <v>م</v>
          </cell>
        </row>
        <row r="1209">
          <cell r="A1209">
            <v>124703</v>
          </cell>
          <cell r="C1209" t="str">
            <v>م</v>
          </cell>
        </row>
        <row r="1210">
          <cell r="A1210">
            <v>124704</v>
          </cell>
          <cell r="B1210" t="str">
            <v>م</v>
          </cell>
          <cell r="C1210" t="str">
            <v>م</v>
          </cell>
        </row>
        <row r="1211">
          <cell r="A1211">
            <v>124707</v>
          </cell>
          <cell r="C1211" t="str">
            <v>م</v>
          </cell>
        </row>
        <row r="1212">
          <cell r="A1212">
            <v>124709</v>
          </cell>
          <cell r="C1212" t="str">
            <v>م</v>
          </cell>
        </row>
        <row r="1213">
          <cell r="A1213">
            <v>124710</v>
          </cell>
          <cell r="B1213" t="str">
            <v>م</v>
          </cell>
          <cell r="C1213" t="str">
            <v>م</v>
          </cell>
        </row>
        <row r="1214">
          <cell r="A1214">
            <v>124712</v>
          </cell>
          <cell r="C1214" t="str">
            <v>م</v>
          </cell>
        </row>
        <row r="1215">
          <cell r="A1215">
            <v>124713</v>
          </cell>
          <cell r="C1215" t="str">
            <v>م</v>
          </cell>
        </row>
        <row r="1216">
          <cell r="A1216">
            <v>124716</v>
          </cell>
          <cell r="B1216" t="str">
            <v>م</v>
          </cell>
          <cell r="C1216" t="str">
            <v>م</v>
          </cell>
        </row>
        <row r="1217">
          <cell r="A1217">
            <v>124719</v>
          </cell>
          <cell r="B1217" t="str">
            <v>م</v>
          </cell>
          <cell r="C1217" t="str">
            <v>م</v>
          </cell>
        </row>
        <row r="1218">
          <cell r="A1218">
            <v>124726</v>
          </cell>
          <cell r="B1218" t="str">
            <v>م</v>
          </cell>
          <cell r="C1218" t="str">
            <v>م</v>
          </cell>
        </row>
        <row r="1219">
          <cell r="A1219">
            <v>124728</v>
          </cell>
          <cell r="C1219" t="str">
            <v>م</v>
          </cell>
        </row>
        <row r="1220">
          <cell r="A1220">
            <v>124733</v>
          </cell>
          <cell r="B1220" t="str">
            <v>م</v>
          </cell>
          <cell r="C1220" t="str">
            <v>م</v>
          </cell>
        </row>
        <row r="1221">
          <cell r="A1221">
            <v>124739</v>
          </cell>
          <cell r="C1221" t="str">
            <v>م</v>
          </cell>
        </row>
        <row r="1222">
          <cell r="A1222">
            <v>124740</v>
          </cell>
          <cell r="B1222" t="str">
            <v>م</v>
          </cell>
          <cell r="C1222" t="str">
            <v>م</v>
          </cell>
        </row>
        <row r="1223">
          <cell r="A1223">
            <v>124741</v>
          </cell>
          <cell r="B1223" t="str">
            <v>م</v>
          </cell>
          <cell r="C1223" t="str">
            <v>م</v>
          </cell>
        </row>
        <row r="1224">
          <cell r="A1224">
            <v>124742</v>
          </cell>
          <cell r="B1224" t="str">
            <v>م</v>
          </cell>
          <cell r="C1224" t="str">
            <v>م</v>
          </cell>
        </row>
        <row r="1225">
          <cell r="A1225">
            <v>100469</v>
          </cell>
        </row>
        <row r="1226">
          <cell r="A1226">
            <v>100571</v>
          </cell>
        </row>
        <row r="1227">
          <cell r="A1227">
            <v>100845</v>
          </cell>
        </row>
        <row r="1228">
          <cell r="A1228">
            <v>101388</v>
          </cell>
        </row>
        <row r="1229">
          <cell r="A1229">
            <v>101517</v>
          </cell>
        </row>
        <row r="1230">
          <cell r="A1230">
            <v>101593</v>
          </cell>
        </row>
        <row r="1231">
          <cell r="A1231">
            <v>101636</v>
          </cell>
        </row>
        <row r="1232">
          <cell r="A1232">
            <v>101670</v>
          </cell>
        </row>
        <row r="1233">
          <cell r="A1233">
            <v>101807</v>
          </cell>
        </row>
        <row r="1234">
          <cell r="A1234">
            <v>102007</v>
          </cell>
        </row>
        <row r="1235">
          <cell r="A1235">
            <v>102032</v>
          </cell>
        </row>
        <row r="1236">
          <cell r="A1236">
            <v>102152</v>
          </cell>
        </row>
        <row r="1237">
          <cell r="A1237">
            <v>102201</v>
          </cell>
        </row>
        <row r="1238">
          <cell r="A1238">
            <v>102414</v>
          </cell>
        </row>
        <row r="1239">
          <cell r="A1239">
            <v>102601</v>
          </cell>
        </row>
        <row r="1240">
          <cell r="A1240">
            <v>102645</v>
          </cell>
        </row>
        <row r="1241">
          <cell r="A1241">
            <v>102690</v>
          </cell>
        </row>
        <row r="1242">
          <cell r="A1242">
            <v>102694</v>
          </cell>
        </row>
        <row r="1243">
          <cell r="A1243">
            <v>102814</v>
          </cell>
        </row>
        <row r="1244">
          <cell r="A1244">
            <v>102869</v>
          </cell>
        </row>
        <row r="1245">
          <cell r="A1245">
            <v>102890</v>
          </cell>
        </row>
        <row r="1246">
          <cell r="A1246">
            <v>103049</v>
          </cell>
        </row>
        <row r="1247">
          <cell r="A1247">
            <v>103153</v>
          </cell>
        </row>
        <row r="1248">
          <cell r="A1248">
            <v>103187</v>
          </cell>
        </row>
        <row r="1249">
          <cell r="A1249">
            <v>103396</v>
          </cell>
        </row>
        <row r="1250">
          <cell r="A1250">
            <v>103412</v>
          </cell>
        </row>
        <row r="1251">
          <cell r="A1251">
            <v>103463</v>
          </cell>
        </row>
        <row r="1252">
          <cell r="A1252">
            <v>103747</v>
          </cell>
        </row>
        <row r="1253">
          <cell r="A1253">
            <v>103815</v>
          </cell>
        </row>
        <row r="1254">
          <cell r="A1254">
            <v>103966</v>
          </cell>
        </row>
        <row r="1255">
          <cell r="A1255">
            <v>103986</v>
          </cell>
        </row>
        <row r="1256">
          <cell r="A1256">
            <v>104178</v>
          </cell>
        </row>
        <row r="1257">
          <cell r="A1257">
            <v>104449</v>
          </cell>
        </row>
        <row r="1258">
          <cell r="A1258">
            <v>104577</v>
          </cell>
        </row>
        <row r="1259">
          <cell r="A1259">
            <v>104653</v>
          </cell>
        </row>
        <row r="1260">
          <cell r="A1260">
            <v>104747</v>
          </cell>
        </row>
        <row r="1261">
          <cell r="A1261">
            <v>104823</v>
          </cell>
        </row>
        <row r="1262">
          <cell r="A1262">
            <v>104862</v>
          </cell>
        </row>
        <row r="1263">
          <cell r="A1263">
            <v>104932</v>
          </cell>
        </row>
        <row r="1264">
          <cell r="A1264">
            <v>105238</v>
          </cell>
        </row>
        <row r="1265">
          <cell r="A1265">
            <v>105310</v>
          </cell>
        </row>
        <row r="1266">
          <cell r="A1266">
            <v>105526</v>
          </cell>
        </row>
        <row r="1267">
          <cell r="A1267">
            <v>105646</v>
          </cell>
        </row>
        <row r="1268">
          <cell r="A1268">
            <v>105825</v>
          </cell>
        </row>
        <row r="1269">
          <cell r="A1269">
            <v>105867</v>
          </cell>
        </row>
        <row r="1270">
          <cell r="A1270">
            <v>106274</v>
          </cell>
        </row>
        <row r="1271">
          <cell r="A1271">
            <v>106300</v>
          </cell>
        </row>
        <row r="1272">
          <cell r="A1272">
            <v>107004</v>
          </cell>
        </row>
        <row r="1273">
          <cell r="A1273">
            <v>107318</v>
          </cell>
        </row>
        <row r="1274">
          <cell r="A1274">
            <v>107358</v>
          </cell>
        </row>
        <row r="1275">
          <cell r="A1275">
            <v>108018</v>
          </cell>
        </row>
        <row r="1276">
          <cell r="A1276">
            <v>108027</v>
          </cell>
        </row>
        <row r="1277">
          <cell r="A1277">
            <v>108065</v>
          </cell>
        </row>
        <row r="1278">
          <cell r="A1278">
            <v>108184</v>
          </cell>
        </row>
        <row r="1279">
          <cell r="A1279">
            <v>108341</v>
          </cell>
        </row>
        <row r="1280">
          <cell r="A1280">
            <v>108525</v>
          </cell>
        </row>
        <row r="1281">
          <cell r="A1281">
            <v>108745</v>
          </cell>
        </row>
        <row r="1282">
          <cell r="A1282">
            <v>108775</v>
          </cell>
        </row>
        <row r="1283">
          <cell r="A1283">
            <v>108907</v>
          </cell>
        </row>
        <row r="1284">
          <cell r="A1284">
            <v>109008</v>
          </cell>
        </row>
        <row r="1285">
          <cell r="A1285">
            <v>109264</v>
          </cell>
        </row>
        <row r="1286">
          <cell r="A1286">
            <v>109302</v>
          </cell>
        </row>
        <row r="1287">
          <cell r="A1287">
            <v>109407</v>
          </cell>
        </row>
        <row r="1288">
          <cell r="A1288">
            <v>109417</v>
          </cell>
        </row>
        <row r="1289">
          <cell r="A1289">
            <v>109458</v>
          </cell>
        </row>
        <row r="1290">
          <cell r="A1290">
            <v>109496</v>
          </cell>
        </row>
        <row r="1291">
          <cell r="A1291">
            <v>109683</v>
          </cell>
        </row>
        <row r="1292">
          <cell r="A1292">
            <v>109686</v>
          </cell>
        </row>
        <row r="1293">
          <cell r="A1293">
            <v>109765</v>
          </cell>
        </row>
        <row r="1294">
          <cell r="A1294">
            <v>109767</v>
          </cell>
        </row>
        <row r="1295">
          <cell r="A1295">
            <v>109975</v>
          </cell>
        </row>
        <row r="1296">
          <cell r="A1296">
            <v>110014</v>
          </cell>
        </row>
        <row r="1297">
          <cell r="A1297">
            <v>110133</v>
          </cell>
        </row>
        <row r="1298">
          <cell r="A1298">
            <v>110166</v>
          </cell>
        </row>
        <row r="1299">
          <cell r="A1299">
            <v>110315</v>
          </cell>
        </row>
        <row r="1300">
          <cell r="A1300">
            <v>110385</v>
          </cell>
        </row>
        <row r="1301">
          <cell r="A1301">
            <v>110609</v>
          </cell>
        </row>
        <row r="1302">
          <cell r="A1302">
            <v>110699</v>
          </cell>
        </row>
        <row r="1303">
          <cell r="A1303">
            <v>110721</v>
          </cell>
        </row>
        <row r="1304">
          <cell r="A1304">
            <v>110723</v>
          </cell>
        </row>
        <row r="1305">
          <cell r="A1305">
            <v>110731</v>
          </cell>
        </row>
        <row r="1306">
          <cell r="A1306">
            <v>110753</v>
          </cell>
        </row>
        <row r="1307">
          <cell r="A1307">
            <v>110935</v>
          </cell>
        </row>
        <row r="1308">
          <cell r="A1308">
            <v>110983</v>
          </cell>
        </row>
        <row r="1309">
          <cell r="A1309">
            <v>110984</v>
          </cell>
        </row>
        <row r="1310">
          <cell r="A1310">
            <v>111077</v>
          </cell>
        </row>
        <row r="1311">
          <cell r="A1311">
            <v>111124</v>
          </cell>
        </row>
        <row r="1312">
          <cell r="A1312">
            <v>111188</v>
          </cell>
        </row>
        <row r="1313">
          <cell r="A1313">
            <v>111247</v>
          </cell>
        </row>
        <row r="1314">
          <cell r="A1314">
            <v>111329</v>
          </cell>
        </row>
        <row r="1315">
          <cell r="A1315">
            <v>111330</v>
          </cell>
        </row>
        <row r="1316">
          <cell r="A1316">
            <v>111483</v>
          </cell>
        </row>
        <row r="1317">
          <cell r="A1317">
            <v>111707</v>
          </cell>
        </row>
        <row r="1318">
          <cell r="A1318">
            <v>111873</v>
          </cell>
        </row>
        <row r="1319">
          <cell r="A1319">
            <v>111949</v>
          </cell>
        </row>
        <row r="1320">
          <cell r="A1320">
            <v>111968</v>
          </cell>
        </row>
        <row r="1321">
          <cell r="A1321">
            <v>112327</v>
          </cell>
        </row>
        <row r="1322">
          <cell r="A1322">
            <v>112413</v>
          </cell>
        </row>
        <row r="1323">
          <cell r="A1323">
            <v>112481</v>
          </cell>
        </row>
        <row r="1324">
          <cell r="A1324">
            <v>112680</v>
          </cell>
        </row>
        <row r="1325">
          <cell r="A1325">
            <v>112725</v>
          </cell>
        </row>
        <row r="1326">
          <cell r="A1326">
            <v>112746</v>
          </cell>
        </row>
        <row r="1327">
          <cell r="A1327">
            <v>112766</v>
          </cell>
        </row>
        <row r="1328">
          <cell r="A1328">
            <v>112873</v>
          </cell>
        </row>
        <row r="1329">
          <cell r="A1329">
            <v>112915</v>
          </cell>
        </row>
        <row r="1330">
          <cell r="A1330">
            <v>112977</v>
          </cell>
        </row>
        <row r="1331">
          <cell r="A1331">
            <v>113118</v>
          </cell>
        </row>
        <row r="1332">
          <cell r="A1332">
            <v>113256</v>
          </cell>
        </row>
        <row r="1333">
          <cell r="A1333">
            <v>113279</v>
          </cell>
        </row>
        <row r="1334">
          <cell r="A1334">
            <v>113313</v>
          </cell>
        </row>
        <row r="1335">
          <cell r="A1335">
            <v>113323</v>
          </cell>
        </row>
        <row r="1336">
          <cell r="A1336">
            <v>113327</v>
          </cell>
        </row>
        <row r="1337">
          <cell r="A1337">
            <v>113364</v>
          </cell>
        </row>
        <row r="1338">
          <cell r="A1338">
            <v>113394</v>
          </cell>
        </row>
        <row r="1339">
          <cell r="A1339">
            <v>113405</v>
          </cell>
        </row>
        <row r="1340">
          <cell r="A1340">
            <v>113494</v>
          </cell>
        </row>
        <row r="1341">
          <cell r="A1341">
            <v>113610</v>
          </cell>
        </row>
        <row r="1342">
          <cell r="A1342">
            <v>113711</v>
          </cell>
        </row>
        <row r="1343">
          <cell r="A1343">
            <v>113748</v>
          </cell>
        </row>
        <row r="1344">
          <cell r="A1344">
            <v>113767</v>
          </cell>
        </row>
        <row r="1345">
          <cell r="A1345">
            <v>113812</v>
          </cell>
        </row>
        <row r="1346">
          <cell r="A1346">
            <v>113852</v>
          </cell>
        </row>
        <row r="1347">
          <cell r="A1347">
            <v>113866</v>
          </cell>
        </row>
        <row r="1348">
          <cell r="A1348">
            <v>113883</v>
          </cell>
        </row>
        <row r="1349">
          <cell r="A1349">
            <v>113924</v>
          </cell>
        </row>
        <row r="1350">
          <cell r="A1350">
            <v>113929</v>
          </cell>
        </row>
        <row r="1351">
          <cell r="A1351">
            <v>114126</v>
          </cell>
        </row>
        <row r="1352">
          <cell r="A1352">
            <v>114239</v>
          </cell>
        </row>
        <row r="1353">
          <cell r="A1353">
            <v>114345</v>
          </cell>
        </row>
        <row r="1354">
          <cell r="A1354">
            <v>114355</v>
          </cell>
        </row>
        <row r="1355">
          <cell r="A1355">
            <v>114485</v>
          </cell>
        </row>
        <row r="1356">
          <cell r="A1356">
            <v>114531</v>
          </cell>
        </row>
        <row r="1357">
          <cell r="A1357">
            <v>114634</v>
          </cell>
        </row>
        <row r="1358">
          <cell r="A1358">
            <v>114788</v>
          </cell>
        </row>
        <row r="1359">
          <cell r="A1359">
            <v>114909</v>
          </cell>
        </row>
        <row r="1360">
          <cell r="A1360">
            <v>114948</v>
          </cell>
        </row>
        <row r="1361">
          <cell r="A1361">
            <v>114950</v>
          </cell>
        </row>
        <row r="1362">
          <cell r="A1362">
            <v>115037</v>
          </cell>
        </row>
        <row r="1363">
          <cell r="A1363">
            <v>115163</v>
          </cell>
        </row>
        <row r="1364">
          <cell r="A1364">
            <v>115174</v>
          </cell>
        </row>
        <row r="1365">
          <cell r="A1365">
            <v>115178</v>
          </cell>
        </row>
        <row r="1366">
          <cell r="A1366">
            <v>115188</v>
          </cell>
        </row>
        <row r="1367">
          <cell r="A1367">
            <v>115191</v>
          </cell>
        </row>
        <row r="1368">
          <cell r="A1368">
            <v>115210</v>
          </cell>
        </row>
        <row r="1369">
          <cell r="A1369">
            <v>115224</v>
          </cell>
        </row>
        <row r="1370">
          <cell r="A1370">
            <v>115241</v>
          </cell>
        </row>
        <row r="1371">
          <cell r="A1371">
            <v>115247</v>
          </cell>
        </row>
        <row r="1372">
          <cell r="A1372">
            <v>115266</v>
          </cell>
        </row>
        <row r="1373">
          <cell r="A1373">
            <v>115310</v>
          </cell>
        </row>
        <row r="1374">
          <cell r="A1374">
            <v>115316</v>
          </cell>
        </row>
        <row r="1375">
          <cell r="A1375">
            <v>115319</v>
          </cell>
        </row>
        <row r="1376">
          <cell r="A1376">
            <v>115330</v>
          </cell>
        </row>
        <row r="1377">
          <cell r="A1377">
            <v>115351</v>
          </cell>
        </row>
        <row r="1378">
          <cell r="A1378">
            <v>115429</v>
          </cell>
        </row>
        <row r="1379">
          <cell r="A1379">
            <v>115447</v>
          </cell>
        </row>
        <row r="1380">
          <cell r="A1380">
            <v>115449</v>
          </cell>
        </row>
        <row r="1381">
          <cell r="A1381">
            <v>115487</v>
          </cell>
        </row>
        <row r="1382">
          <cell r="A1382">
            <v>115496</v>
          </cell>
        </row>
        <row r="1383">
          <cell r="A1383">
            <v>115540</v>
          </cell>
        </row>
        <row r="1384">
          <cell r="A1384">
            <v>115559</v>
          </cell>
        </row>
        <row r="1385">
          <cell r="A1385">
            <v>115587</v>
          </cell>
        </row>
        <row r="1386">
          <cell r="A1386">
            <v>115602</v>
          </cell>
        </row>
        <row r="1387">
          <cell r="A1387">
            <v>115656</v>
          </cell>
        </row>
        <row r="1388">
          <cell r="A1388">
            <v>115746</v>
          </cell>
        </row>
        <row r="1389">
          <cell r="A1389">
            <v>115803</v>
          </cell>
        </row>
        <row r="1390">
          <cell r="A1390">
            <v>115849</v>
          </cell>
        </row>
        <row r="1391">
          <cell r="A1391">
            <v>115860</v>
          </cell>
        </row>
        <row r="1392">
          <cell r="A1392">
            <v>115922</v>
          </cell>
        </row>
        <row r="1393">
          <cell r="A1393">
            <v>116044</v>
          </cell>
        </row>
        <row r="1394">
          <cell r="A1394">
            <v>116066</v>
          </cell>
        </row>
        <row r="1395">
          <cell r="A1395">
            <v>116178</v>
          </cell>
        </row>
        <row r="1396">
          <cell r="A1396">
            <v>116214</v>
          </cell>
        </row>
        <row r="1397">
          <cell r="A1397">
            <v>116227</v>
          </cell>
        </row>
        <row r="1398">
          <cell r="A1398">
            <v>116248</v>
          </cell>
        </row>
        <row r="1399">
          <cell r="A1399">
            <v>116253</v>
          </cell>
        </row>
        <row r="1400">
          <cell r="A1400">
            <v>116281</v>
          </cell>
        </row>
        <row r="1401">
          <cell r="A1401">
            <v>116318</v>
          </cell>
        </row>
        <row r="1402">
          <cell r="A1402">
            <v>116324</v>
          </cell>
        </row>
        <row r="1403">
          <cell r="A1403">
            <v>116406</v>
          </cell>
        </row>
        <row r="1404">
          <cell r="A1404">
            <v>116423</v>
          </cell>
        </row>
        <row r="1405">
          <cell r="A1405">
            <v>116438</v>
          </cell>
        </row>
        <row r="1406">
          <cell r="A1406">
            <v>116454</v>
          </cell>
        </row>
        <row r="1407">
          <cell r="A1407">
            <v>116558</v>
          </cell>
        </row>
        <row r="1408">
          <cell r="A1408">
            <v>116577</v>
          </cell>
        </row>
        <row r="1409">
          <cell r="A1409">
            <v>116585</v>
          </cell>
        </row>
        <row r="1410">
          <cell r="A1410">
            <v>116586</v>
          </cell>
        </row>
        <row r="1411">
          <cell r="A1411">
            <v>116594</v>
          </cell>
        </row>
        <row r="1412">
          <cell r="A1412">
            <v>116609</v>
          </cell>
        </row>
        <row r="1413">
          <cell r="A1413">
            <v>116618</v>
          </cell>
        </row>
        <row r="1414">
          <cell r="A1414">
            <v>116623</v>
          </cell>
        </row>
        <row r="1415">
          <cell r="A1415">
            <v>116688</v>
          </cell>
        </row>
        <row r="1416">
          <cell r="A1416">
            <v>116765</v>
          </cell>
        </row>
        <row r="1417">
          <cell r="A1417">
            <v>116782</v>
          </cell>
        </row>
        <row r="1418">
          <cell r="A1418">
            <v>116825</v>
          </cell>
        </row>
        <row r="1419">
          <cell r="A1419">
            <v>116888</v>
          </cell>
        </row>
        <row r="1420">
          <cell r="A1420">
            <v>116914</v>
          </cell>
        </row>
        <row r="1421">
          <cell r="A1421">
            <v>116982</v>
          </cell>
        </row>
        <row r="1422">
          <cell r="A1422">
            <v>116998</v>
          </cell>
        </row>
        <row r="1423">
          <cell r="A1423">
            <v>117006</v>
          </cell>
        </row>
        <row r="1424">
          <cell r="A1424">
            <v>117019</v>
          </cell>
        </row>
        <row r="1425">
          <cell r="A1425">
            <v>117028</v>
          </cell>
        </row>
        <row r="1426">
          <cell r="A1426">
            <v>117036</v>
          </cell>
        </row>
        <row r="1427">
          <cell r="A1427">
            <v>117053</v>
          </cell>
        </row>
        <row r="1428">
          <cell r="A1428">
            <v>117082</v>
          </cell>
        </row>
        <row r="1429">
          <cell r="A1429">
            <v>117095</v>
          </cell>
        </row>
        <row r="1430">
          <cell r="A1430">
            <v>117113</v>
          </cell>
        </row>
        <row r="1431">
          <cell r="A1431">
            <v>117125</v>
          </cell>
        </row>
        <row r="1432">
          <cell r="A1432">
            <v>117140</v>
          </cell>
        </row>
        <row r="1433">
          <cell r="A1433">
            <v>117141</v>
          </cell>
        </row>
        <row r="1434">
          <cell r="A1434">
            <v>117142</v>
          </cell>
        </row>
        <row r="1435">
          <cell r="A1435">
            <v>117151</v>
          </cell>
        </row>
        <row r="1436">
          <cell r="A1436">
            <v>117152</v>
          </cell>
        </row>
        <row r="1437">
          <cell r="A1437">
            <v>117160</v>
          </cell>
        </row>
        <row r="1438">
          <cell r="A1438">
            <v>117168</v>
          </cell>
        </row>
        <row r="1439">
          <cell r="A1439">
            <v>117187</v>
          </cell>
        </row>
        <row r="1440">
          <cell r="A1440">
            <v>117189</v>
          </cell>
        </row>
        <row r="1441">
          <cell r="A1441">
            <v>117192</v>
          </cell>
        </row>
        <row r="1442">
          <cell r="A1442">
            <v>117267</v>
          </cell>
        </row>
        <row r="1443">
          <cell r="A1443">
            <v>117308</v>
          </cell>
        </row>
        <row r="1444">
          <cell r="A1444">
            <v>117318</v>
          </cell>
        </row>
        <row r="1445">
          <cell r="A1445">
            <v>117323</v>
          </cell>
        </row>
        <row r="1446">
          <cell r="A1446">
            <v>117327</v>
          </cell>
        </row>
        <row r="1447">
          <cell r="A1447">
            <v>117331</v>
          </cell>
        </row>
        <row r="1448">
          <cell r="A1448">
            <v>117392</v>
          </cell>
        </row>
        <row r="1449">
          <cell r="A1449">
            <v>117397</v>
          </cell>
        </row>
        <row r="1450">
          <cell r="A1450">
            <v>117409</v>
          </cell>
        </row>
        <row r="1451">
          <cell r="A1451">
            <v>117428</v>
          </cell>
        </row>
        <row r="1452">
          <cell r="A1452">
            <v>117441</v>
          </cell>
        </row>
        <row r="1453">
          <cell r="A1453">
            <v>117483</v>
          </cell>
        </row>
        <row r="1454">
          <cell r="A1454">
            <v>117502</v>
          </cell>
        </row>
        <row r="1455">
          <cell r="A1455">
            <v>117513</v>
          </cell>
        </row>
        <row r="1456">
          <cell r="A1456">
            <v>117573</v>
          </cell>
        </row>
        <row r="1457">
          <cell r="A1457">
            <v>117589</v>
          </cell>
        </row>
        <row r="1458">
          <cell r="A1458">
            <v>117609</v>
          </cell>
        </row>
        <row r="1459">
          <cell r="A1459">
            <v>117616</v>
          </cell>
        </row>
        <row r="1460">
          <cell r="A1460">
            <v>117623</v>
          </cell>
        </row>
        <row r="1461">
          <cell r="A1461">
            <v>117637</v>
          </cell>
        </row>
        <row r="1462">
          <cell r="A1462">
            <v>117649</v>
          </cell>
        </row>
        <row r="1463">
          <cell r="A1463">
            <v>117663</v>
          </cell>
        </row>
        <row r="1464">
          <cell r="A1464">
            <v>117692</v>
          </cell>
        </row>
        <row r="1465">
          <cell r="A1465">
            <v>117694</v>
          </cell>
        </row>
        <row r="1466">
          <cell r="A1466">
            <v>117698</v>
          </cell>
        </row>
        <row r="1467">
          <cell r="A1467">
            <v>117712</v>
          </cell>
        </row>
        <row r="1468">
          <cell r="A1468">
            <v>117745</v>
          </cell>
        </row>
        <row r="1469">
          <cell r="A1469">
            <v>117788</v>
          </cell>
        </row>
        <row r="1470">
          <cell r="A1470">
            <v>117790</v>
          </cell>
        </row>
        <row r="1471">
          <cell r="A1471">
            <v>117801</v>
          </cell>
        </row>
        <row r="1472">
          <cell r="A1472">
            <v>117811</v>
          </cell>
        </row>
        <row r="1473">
          <cell r="A1473">
            <v>117831</v>
          </cell>
        </row>
        <row r="1474">
          <cell r="A1474">
            <v>117841</v>
          </cell>
        </row>
        <row r="1475">
          <cell r="A1475">
            <v>117863</v>
          </cell>
        </row>
        <row r="1476">
          <cell r="A1476">
            <v>117872</v>
          </cell>
        </row>
        <row r="1477">
          <cell r="A1477">
            <v>117876</v>
          </cell>
        </row>
        <row r="1478">
          <cell r="A1478">
            <v>117892</v>
          </cell>
        </row>
        <row r="1479">
          <cell r="A1479">
            <v>117894</v>
          </cell>
        </row>
        <row r="1480">
          <cell r="A1480">
            <v>117904</v>
          </cell>
        </row>
        <row r="1481">
          <cell r="A1481">
            <v>117906</v>
          </cell>
        </row>
        <row r="1482">
          <cell r="A1482">
            <v>117940</v>
          </cell>
        </row>
        <row r="1483">
          <cell r="A1483">
            <v>117971</v>
          </cell>
        </row>
        <row r="1484">
          <cell r="A1484">
            <v>117984</v>
          </cell>
        </row>
        <row r="1485">
          <cell r="A1485">
            <v>117999</v>
          </cell>
        </row>
        <row r="1486">
          <cell r="A1486">
            <v>118010</v>
          </cell>
        </row>
        <row r="1487">
          <cell r="A1487">
            <v>118014</v>
          </cell>
        </row>
        <row r="1488">
          <cell r="A1488">
            <v>118018</v>
          </cell>
        </row>
        <row r="1489">
          <cell r="A1489">
            <v>118025</v>
          </cell>
        </row>
        <row r="1490">
          <cell r="A1490">
            <v>118062</v>
          </cell>
        </row>
        <row r="1491">
          <cell r="A1491">
            <v>118085</v>
          </cell>
        </row>
        <row r="1492">
          <cell r="A1492">
            <v>118106</v>
          </cell>
        </row>
        <row r="1493">
          <cell r="A1493">
            <v>118125</v>
          </cell>
        </row>
        <row r="1494">
          <cell r="A1494">
            <v>118163</v>
          </cell>
        </row>
        <row r="1495">
          <cell r="A1495">
            <v>118194</v>
          </cell>
        </row>
        <row r="1496">
          <cell r="A1496">
            <v>118206</v>
          </cell>
        </row>
        <row r="1497">
          <cell r="A1497">
            <v>118209</v>
          </cell>
        </row>
        <row r="1498">
          <cell r="A1498">
            <v>118228</v>
          </cell>
        </row>
        <row r="1499">
          <cell r="A1499">
            <v>118234</v>
          </cell>
        </row>
        <row r="1500">
          <cell r="A1500">
            <v>118239</v>
          </cell>
        </row>
        <row r="1501">
          <cell r="A1501">
            <v>118251</v>
          </cell>
        </row>
        <row r="1502">
          <cell r="A1502">
            <v>118270</v>
          </cell>
        </row>
        <row r="1503">
          <cell r="A1503">
            <v>118312</v>
          </cell>
        </row>
        <row r="1504">
          <cell r="A1504">
            <v>118365</v>
          </cell>
        </row>
        <row r="1505">
          <cell r="A1505">
            <v>118392</v>
          </cell>
        </row>
        <row r="1506">
          <cell r="A1506">
            <v>118407</v>
          </cell>
        </row>
        <row r="1507">
          <cell r="A1507">
            <v>118419</v>
          </cell>
        </row>
        <row r="1508">
          <cell r="A1508">
            <v>118540</v>
          </cell>
        </row>
        <row r="1509">
          <cell r="A1509">
            <v>118560</v>
          </cell>
        </row>
        <row r="1510">
          <cell r="A1510">
            <v>118573</v>
          </cell>
        </row>
        <row r="1511">
          <cell r="A1511">
            <v>118582</v>
          </cell>
        </row>
        <row r="1512">
          <cell r="A1512">
            <v>118590</v>
          </cell>
        </row>
        <row r="1513">
          <cell r="A1513">
            <v>118591</v>
          </cell>
        </row>
        <row r="1514">
          <cell r="A1514">
            <v>118598</v>
          </cell>
        </row>
        <row r="1515">
          <cell r="A1515">
            <v>118607</v>
          </cell>
        </row>
        <row r="1516">
          <cell r="A1516">
            <v>118618</v>
          </cell>
        </row>
        <row r="1517">
          <cell r="A1517">
            <v>118634</v>
          </cell>
        </row>
        <row r="1518">
          <cell r="A1518">
            <v>118641</v>
          </cell>
        </row>
        <row r="1519">
          <cell r="A1519">
            <v>118643</v>
          </cell>
        </row>
        <row r="1520">
          <cell r="A1520">
            <v>118653</v>
          </cell>
        </row>
        <row r="1521">
          <cell r="A1521">
            <v>118665</v>
          </cell>
        </row>
        <row r="1522">
          <cell r="A1522">
            <v>118671</v>
          </cell>
        </row>
        <row r="1523">
          <cell r="A1523">
            <v>118678</v>
          </cell>
        </row>
        <row r="1524">
          <cell r="A1524">
            <v>118688</v>
          </cell>
        </row>
        <row r="1525">
          <cell r="A1525">
            <v>118693</v>
          </cell>
        </row>
        <row r="1526">
          <cell r="A1526">
            <v>118698</v>
          </cell>
        </row>
        <row r="1527">
          <cell r="A1527">
            <v>118700</v>
          </cell>
        </row>
        <row r="1528">
          <cell r="A1528">
            <v>118701</v>
          </cell>
        </row>
        <row r="1529">
          <cell r="A1529">
            <v>118703</v>
          </cell>
        </row>
        <row r="1530">
          <cell r="A1530">
            <v>118708</v>
          </cell>
        </row>
        <row r="1531">
          <cell r="A1531">
            <v>118716</v>
          </cell>
        </row>
        <row r="1532">
          <cell r="A1532">
            <v>118717</v>
          </cell>
        </row>
        <row r="1533">
          <cell r="A1533">
            <v>118735</v>
          </cell>
        </row>
        <row r="1534">
          <cell r="A1534">
            <v>118738</v>
          </cell>
        </row>
        <row r="1535">
          <cell r="A1535">
            <v>118747</v>
          </cell>
        </row>
        <row r="1536">
          <cell r="A1536">
            <v>118755</v>
          </cell>
        </row>
        <row r="1537">
          <cell r="A1537">
            <v>118761</v>
          </cell>
        </row>
        <row r="1538">
          <cell r="A1538">
            <v>118766</v>
          </cell>
        </row>
        <row r="1539">
          <cell r="A1539">
            <v>118792</v>
          </cell>
        </row>
        <row r="1540">
          <cell r="A1540">
            <v>118799</v>
          </cell>
        </row>
        <row r="1541">
          <cell r="A1541">
            <v>118802</v>
          </cell>
        </row>
        <row r="1542">
          <cell r="A1542">
            <v>118818</v>
          </cell>
        </row>
        <row r="1543">
          <cell r="A1543">
            <v>118822</v>
          </cell>
        </row>
        <row r="1544">
          <cell r="A1544">
            <v>118823</v>
          </cell>
        </row>
        <row r="1545">
          <cell r="A1545">
            <v>118826</v>
          </cell>
        </row>
        <row r="1546">
          <cell r="A1546">
            <v>118828</v>
          </cell>
        </row>
        <row r="1547">
          <cell r="A1547">
            <v>118831</v>
          </cell>
        </row>
        <row r="1548">
          <cell r="A1548">
            <v>118833</v>
          </cell>
        </row>
        <row r="1549">
          <cell r="A1549">
            <v>118837</v>
          </cell>
        </row>
        <row r="1550">
          <cell r="A1550">
            <v>118841</v>
          </cell>
        </row>
        <row r="1551">
          <cell r="A1551">
            <v>118873</v>
          </cell>
        </row>
        <row r="1552">
          <cell r="A1552">
            <v>118874</v>
          </cell>
        </row>
        <row r="1553">
          <cell r="A1553">
            <v>118875</v>
          </cell>
        </row>
        <row r="1554">
          <cell r="A1554">
            <v>118886</v>
          </cell>
        </row>
        <row r="1555">
          <cell r="A1555">
            <v>118891</v>
          </cell>
        </row>
        <row r="1556">
          <cell r="A1556">
            <v>118893</v>
          </cell>
        </row>
        <row r="1557">
          <cell r="A1557">
            <v>118903</v>
          </cell>
        </row>
        <row r="1558">
          <cell r="A1558">
            <v>118905</v>
          </cell>
        </row>
        <row r="1559">
          <cell r="A1559">
            <v>118916</v>
          </cell>
        </row>
        <row r="1560">
          <cell r="A1560">
            <v>118917</v>
          </cell>
        </row>
        <row r="1561">
          <cell r="A1561">
            <v>118926</v>
          </cell>
        </row>
        <row r="1562">
          <cell r="A1562">
            <v>118927</v>
          </cell>
        </row>
        <row r="1563">
          <cell r="A1563">
            <v>118931</v>
          </cell>
        </row>
        <row r="1564">
          <cell r="A1564">
            <v>118945</v>
          </cell>
        </row>
        <row r="1565">
          <cell r="A1565">
            <v>118957</v>
          </cell>
        </row>
        <row r="1566">
          <cell r="A1566">
            <v>118974</v>
          </cell>
        </row>
        <row r="1567">
          <cell r="A1567">
            <v>118982</v>
          </cell>
        </row>
        <row r="1568">
          <cell r="A1568">
            <v>118984</v>
          </cell>
        </row>
        <row r="1569">
          <cell r="A1569">
            <v>118988</v>
          </cell>
        </row>
        <row r="1570">
          <cell r="A1570">
            <v>119002</v>
          </cell>
        </row>
        <row r="1571">
          <cell r="A1571">
            <v>119005</v>
          </cell>
        </row>
        <row r="1572">
          <cell r="A1572">
            <v>119017</v>
          </cell>
        </row>
        <row r="1573">
          <cell r="A1573">
            <v>119021</v>
          </cell>
        </row>
        <row r="1574">
          <cell r="A1574">
            <v>119028</v>
          </cell>
        </row>
        <row r="1575">
          <cell r="A1575">
            <v>119034</v>
          </cell>
        </row>
        <row r="1576">
          <cell r="A1576">
            <v>119037</v>
          </cell>
        </row>
        <row r="1577">
          <cell r="A1577">
            <v>119043</v>
          </cell>
        </row>
        <row r="1578">
          <cell r="A1578">
            <v>119049</v>
          </cell>
        </row>
        <row r="1579">
          <cell r="A1579">
            <v>119051</v>
          </cell>
        </row>
        <row r="1580">
          <cell r="A1580">
            <v>119057</v>
          </cell>
        </row>
        <row r="1581">
          <cell r="A1581">
            <v>119071</v>
          </cell>
        </row>
        <row r="1582">
          <cell r="A1582">
            <v>119072</v>
          </cell>
        </row>
        <row r="1583">
          <cell r="A1583">
            <v>119076</v>
          </cell>
        </row>
        <row r="1584">
          <cell r="A1584">
            <v>119099</v>
          </cell>
        </row>
        <row r="1585">
          <cell r="A1585">
            <v>119107</v>
          </cell>
        </row>
        <row r="1586">
          <cell r="A1586">
            <v>119111</v>
          </cell>
        </row>
        <row r="1587">
          <cell r="A1587">
            <v>119129</v>
          </cell>
        </row>
        <row r="1588">
          <cell r="A1588">
            <v>119130</v>
          </cell>
        </row>
        <row r="1589">
          <cell r="A1589">
            <v>119148</v>
          </cell>
        </row>
        <row r="1590">
          <cell r="A1590">
            <v>119152</v>
          </cell>
        </row>
        <row r="1591">
          <cell r="A1591">
            <v>119159</v>
          </cell>
        </row>
        <row r="1592">
          <cell r="A1592">
            <v>119162</v>
          </cell>
        </row>
        <row r="1593">
          <cell r="A1593">
            <v>119179</v>
          </cell>
        </row>
        <row r="1594">
          <cell r="A1594">
            <v>119188</v>
          </cell>
        </row>
        <row r="1595">
          <cell r="A1595">
            <v>119192</v>
          </cell>
        </row>
        <row r="1596">
          <cell r="A1596">
            <v>119216</v>
          </cell>
        </row>
        <row r="1597">
          <cell r="A1597">
            <v>119219</v>
          </cell>
        </row>
        <row r="1598">
          <cell r="A1598">
            <v>119221</v>
          </cell>
        </row>
        <row r="1599">
          <cell r="A1599">
            <v>119234</v>
          </cell>
        </row>
        <row r="1600">
          <cell r="A1600">
            <v>119235</v>
          </cell>
        </row>
        <row r="1601">
          <cell r="A1601">
            <v>119239</v>
          </cell>
        </row>
        <row r="1602">
          <cell r="A1602">
            <v>119249</v>
          </cell>
        </row>
        <row r="1603">
          <cell r="A1603">
            <v>119250</v>
          </cell>
        </row>
        <row r="1604">
          <cell r="A1604">
            <v>119251</v>
          </cell>
        </row>
        <row r="1605">
          <cell r="A1605">
            <v>119261</v>
          </cell>
        </row>
        <row r="1606">
          <cell r="A1606">
            <v>119271</v>
          </cell>
        </row>
        <row r="1607">
          <cell r="A1607">
            <v>119285</v>
          </cell>
        </row>
        <row r="1608">
          <cell r="A1608">
            <v>119287</v>
          </cell>
        </row>
        <row r="1609">
          <cell r="A1609">
            <v>119291</v>
          </cell>
        </row>
        <row r="1610">
          <cell r="A1610">
            <v>119296</v>
          </cell>
        </row>
        <row r="1611">
          <cell r="A1611">
            <v>119319</v>
          </cell>
        </row>
        <row r="1612">
          <cell r="A1612">
            <v>119333</v>
          </cell>
        </row>
        <row r="1613">
          <cell r="A1613">
            <v>119346</v>
          </cell>
        </row>
        <row r="1614">
          <cell r="A1614">
            <v>119355</v>
          </cell>
        </row>
        <row r="1615">
          <cell r="A1615">
            <v>119362</v>
          </cell>
        </row>
        <row r="1616">
          <cell r="A1616">
            <v>119365</v>
          </cell>
        </row>
        <row r="1617">
          <cell r="A1617">
            <v>119372</v>
          </cell>
        </row>
        <row r="1618">
          <cell r="A1618">
            <v>119379</v>
          </cell>
        </row>
        <row r="1619">
          <cell r="A1619">
            <v>119383</v>
          </cell>
        </row>
        <row r="1620">
          <cell r="A1620">
            <v>119385</v>
          </cell>
        </row>
        <row r="1621">
          <cell r="A1621">
            <v>119387</v>
          </cell>
        </row>
        <row r="1622">
          <cell r="A1622">
            <v>119388</v>
          </cell>
        </row>
        <row r="1623">
          <cell r="A1623">
            <v>119399</v>
          </cell>
        </row>
        <row r="1624">
          <cell r="A1624">
            <v>119400</v>
          </cell>
        </row>
        <row r="1625">
          <cell r="A1625">
            <v>119403</v>
          </cell>
        </row>
        <row r="1626">
          <cell r="A1626">
            <v>119414</v>
          </cell>
        </row>
        <row r="1627">
          <cell r="A1627">
            <v>119429</v>
          </cell>
        </row>
        <row r="1628">
          <cell r="A1628">
            <v>119444</v>
          </cell>
        </row>
        <row r="1629">
          <cell r="A1629">
            <v>119449</v>
          </cell>
        </row>
        <row r="1630">
          <cell r="A1630">
            <v>119465</v>
          </cell>
        </row>
        <row r="1631">
          <cell r="A1631">
            <v>119475</v>
          </cell>
        </row>
        <row r="1632">
          <cell r="A1632">
            <v>119478</v>
          </cell>
        </row>
        <row r="1633">
          <cell r="A1633">
            <v>119480</v>
          </cell>
        </row>
        <row r="1634">
          <cell r="A1634">
            <v>119514</v>
          </cell>
        </row>
        <row r="1635">
          <cell r="A1635">
            <v>119524</v>
          </cell>
        </row>
        <row r="1636">
          <cell r="A1636">
            <v>119530</v>
          </cell>
        </row>
        <row r="1637">
          <cell r="A1637">
            <v>119531</v>
          </cell>
        </row>
        <row r="1638">
          <cell r="A1638">
            <v>119534</v>
          </cell>
        </row>
        <row r="1639">
          <cell r="A1639">
            <v>119542</v>
          </cell>
        </row>
        <row r="1640">
          <cell r="A1640">
            <v>119544</v>
          </cell>
        </row>
        <row r="1641">
          <cell r="A1641">
            <v>119563</v>
          </cell>
        </row>
        <row r="1642">
          <cell r="A1642">
            <v>119582</v>
          </cell>
        </row>
        <row r="1643">
          <cell r="A1643">
            <v>119615</v>
          </cell>
        </row>
        <row r="1644">
          <cell r="A1644">
            <v>119625</v>
          </cell>
        </row>
        <row r="1645">
          <cell r="A1645">
            <v>119637</v>
          </cell>
        </row>
        <row r="1646">
          <cell r="A1646">
            <v>119645</v>
          </cell>
        </row>
        <row r="1647">
          <cell r="A1647">
            <v>119647</v>
          </cell>
        </row>
        <row r="1648">
          <cell r="A1648">
            <v>119652</v>
          </cell>
        </row>
        <row r="1649">
          <cell r="A1649">
            <v>119665</v>
          </cell>
        </row>
        <row r="1650">
          <cell r="A1650">
            <v>119689</v>
          </cell>
        </row>
        <row r="1651">
          <cell r="A1651">
            <v>119691</v>
          </cell>
        </row>
        <row r="1652">
          <cell r="A1652">
            <v>119693</v>
          </cell>
        </row>
        <row r="1653">
          <cell r="A1653">
            <v>119697</v>
          </cell>
        </row>
        <row r="1654">
          <cell r="A1654">
            <v>119707</v>
          </cell>
        </row>
        <row r="1655">
          <cell r="A1655">
            <v>119709</v>
          </cell>
        </row>
        <row r="1656">
          <cell r="A1656">
            <v>119716</v>
          </cell>
        </row>
        <row r="1657">
          <cell r="A1657">
            <v>119719</v>
          </cell>
        </row>
        <row r="1658">
          <cell r="A1658">
            <v>119741</v>
          </cell>
        </row>
        <row r="1659">
          <cell r="A1659">
            <v>119742</v>
          </cell>
        </row>
        <row r="1660">
          <cell r="A1660">
            <v>119750</v>
          </cell>
        </row>
        <row r="1661">
          <cell r="A1661">
            <v>119758</v>
          </cell>
        </row>
        <row r="1662">
          <cell r="A1662">
            <v>119763</v>
          </cell>
        </row>
        <row r="1663">
          <cell r="A1663">
            <v>119781</v>
          </cell>
        </row>
        <row r="1664">
          <cell r="A1664">
            <v>119785</v>
          </cell>
        </row>
        <row r="1665">
          <cell r="A1665">
            <v>119786</v>
          </cell>
        </row>
        <row r="1666">
          <cell r="A1666">
            <v>119797</v>
          </cell>
        </row>
        <row r="1667">
          <cell r="A1667">
            <v>119803</v>
          </cell>
        </row>
        <row r="1668">
          <cell r="A1668">
            <v>119804</v>
          </cell>
        </row>
        <row r="1669">
          <cell r="A1669">
            <v>119812</v>
          </cell>
        </row>
        <row r="1670">
          <cell r="A1670">
            <v>119826</v>
          </cell>
        </row>
        <row r="1671">
          <cell r="A1671">
            <v>119829</v>
          </cell>
        </row>
        <row r="1672">
          <cell r="A1672">
            <v>119838</v>
          </cell>
        </row>
        <row r="1673">
          <cell r="A1673">
            <v>119850</v>
          </cell>
        </row>
        <row r="1674">
          <cell r="A1674">
            <v>119855</v>
          </cell>
        </row>
        <row r="1675">
          <cell r="A1675">
            <v>119871</v>
          </cell>
        </row>
        <row r="1676">
          <cell r="A1676">
            <v>119885</v>
          </cell>
        </row>
        <row r="1677">
          <cell r="A1677">
            <v>119896</v>
          </cell>
        </row>
        <row r="1678">
          <cell r="A1678">
            <v>119900</v>
          </cell>
        </row>
        <row r="1679">
          <cell r="A1679">
            <v>119902</v>
          </cell>
        </row>
        <row r="1680">
          <cell r="A1680">
            <v>119906</v>
          </cell>
        </row>
        <row r="1681">
          <cell r="A1681">
            <v>119915</v>
          </cell>
        </row>
        <row r="1682">
          <cell r="A1682">
            <v>119933</v>
          </cell>
        </row>
        <row r="1683">
          <cell r="A1683">
            <v>119940</v>
          </cell>
        </row>
        <row r="1684">
          <cell r="A1684">
            <v>119941</v>
          </cell>
        </row>
        <row r="1685">
          <cell r="A1685">
            <v>119942</v>
          </cell>
        </row>
        <row r="1686">
          <cell r="A1686">
            <v>119981</v>
          </cell>
        </row>
        <row r="1687">
          <cell r="A1687">
            <v>120005</v>
          </cell>
        </row>
        <row r="1688">
          <cell r="A1688">
            <v>120023</v>
          </cell>
        </row>
        <row r="1689">
          <cell r="A1689">
            <v>120025</v>
          </cell>
        </row>
        <row r="1690">
          <cell r="A1690">
            <v>120030</v>
          </cell>
        </row>
        <row r="1691">
          <cell r="A1691">
            <v>120031</v>
          </cell>
        </row>
        <row r="1692">
          <cell r="A1692">
            <v>120041</v>
          </cell>
        </row>
        <row r="1693">
          <cell r="A1693">
            <v>120042</v>
          </cell>
        </row>
        <row r="1694">
          <cell r="A1694">
            <v>120051</v>
          </cell>
        </row>
        <row r="1695">
          <cell r="A1695">
            <v>120056</v>
          </cell>
        </row>
        <row r="1696">
          <cell r="A1696">
            <v>120057</v>
          </cell>
        </row>
        <row r="1697">
          <cell r="A1697">
            <v>120059</v>
          </cell>
        </row>
        <row r="1698">
          <cell r="A1698">
            <v>120066</v>
          </cell>
        </row>
        <row r="1699">
          <cell r="A1699">
            <v>120075</v>
          </cell>
        </row>
        <row r="1700">
          <cell r="A1700">
            <v>120097</v>
          </cell>
        </row>
        <row r="1701">
          <cell r="A1701">
            <v>120098</v>
          </cell>
        </row>
        <row r="1702">
          <cell r="A1702">
            <v>120102</v>
          </cell>
        </row>
        <row r="1703">
          <cell r="A1703">
            <v>120105</v>
          </cell>
        </row>
        <row r="1704">
          <cell r="A1704">
            <v>120111</v>
          </cell>
        </row>
        <row r="1705">
          <cell r="A1705">
            <v>120113</v>
          </cell>
        </row>
        <row r="1706">
          <cell r="A1706">
            <v>120120</v>
          </cell>
        </row>
        <row r="1707">
          <cell r="A1707">
            <v>120126</v>
          </cell>
        </row>
        <row r="1708">
          <cell r="A1708">
            <v>120145</v>
          </cell>
        </row>
        <row r="1709">
          <cell r="A1709">
            <v>120156</v>
          </cell>
        </row>
        <row r="1710">
          <cell r="A1710">
            <v>120177</v>
          </cell>
        </row>
        <row r="1711">
          <cell r="A1711">
            <v>120193</v>
          </cell>
        </row>
        <row r="1712">
          <cell r="A1712">
            <v>120195</v>
          </cell>
        </row>
        <row r="1713">
          <cell r="A1713">
            <v>120211</v>
          </cell>
        </row>
        <row r="1714">
          <cell r="A1714">
            <v>120213</v>
          </cell>
        </row>
        <row r="1715">
          <cell r="A1715">
            <v>120219</v>
          </cell>
        </row>
        <row r="1716">
          <cell r="A1716">
            <v>120223</v>
          </cell>
        </row>
        <row r="1717">
          <cell r="A1717">
            <v>120231</v>
          </cell>
        </row>
        <row r="1718">
          <cell r="A1718">
            <v>120259</v>
          </cell>
        </row>
        <row r="1719">
          <cell r="A1719">
            <v>120262</v>
          </cell>
        </row>
        <row r="1720">
          <cell r="A1720">
            <v>120263</v>
          </cell>
        </row>
        <row r="1721">
          <cell r="A1721">
            <v>120275</v>
          </cell>
        </row>
        <row r="1722">
          <cell r="A1722">
            <v>120280</v>
          </cell>
        </row>
        <row r="1723">
          <cell r="A1723">
            <v>120285</v>
          </cell>
        </row>
        <row r="1724">
          <cell r="A1724">
            <v>120286</v>
          </cell>
        </row>
        <row r="1725">
          <cell r="A1725">
            <v>120298</v>
          </cell>
        </row>
        <row r="1726">
          <cell r="A1726">
            <v>120301</v>
          </cell>
        </row>
        <row r="1727">
          <cell r="A1727">
            <v>120311</v>
          </cell>
        </row>
        <row r="1728">
          <cell r="A1728">
            <v>120312</v>
          </cell>
        </row>
        <row r="1729">
          <cell r="A1729">
            <v>120345</v>
          </cell>
        </row>
        <row r="1730">
          <cell r="A1730">
            <v>120348</v>
          </cell>
        </row>
        <row r="1731">
          <cell r="A1731">
            <v>120352</v>
          </cell>
        </row>
        <row r="1732">
          <cell r="A1732">
            <v>120353</v>
          </cell>
        </row>
        <row r="1733">
          <cell r="A1733">
            <v>120357</v>
          </cell>
        </row>
        <row r="1734">
          <cell r="A1734">
            <v>120367</v>
          </cell>
        </row>
        <row r="1735">
          <cell r="A1735">
            <v>120371</v>
          </cell>
        </row>
        <row r="1736">
          <cell r="A1736">
            <v>120391</v>
          </cell>
        </row>
        <row r="1737">
          <cell r="A1737">
            <v>120393</v>
          </cell>
        </row>
        <row r="1738">
          <cell r="A1738">
            <v>120416</v>
          </cell>
        </row>
        <row r="1739">
          <cell r="A1739">
            <v>120420</v>
          </cell>
        </row>
        <row r="1740">
          <cell r="A1740">
            <v>120432</v>
          </cell>
        </row>
        <row r="1741">
          <cell r="A1741">
            <v>120433</v>
          </cell>
        </row>
        <row r="1742">
          <cell r="A1742">
            <v>120436</v>
          </cell>
        </row>
        <row r="1743">
          <cell r="A1743">
            <v>120440</v>
          </cell>
        </row>
        <row r="1744">
          <cell r="A1744">
            <v>120443</v>
          </cell>
        </row>
        <row r="1745">
          <cell r="A1745">
            <v>120453</v>
          </cell>
        </row>
        <row r="1746">
          <cell r="A1746">
            <v>120457</v>
          </cell>
        </row>
        <row r="1747">
          <cell r="A1747">
            <v>120459</v>
          </cell>
        </row>
        <row r="1748">
          <cell r="A1748">
            <v>120466</v>
          </cell>
        </row>
        <row r="1749">
          <cell r="A1749">
            <v>120475</v>
          </cell>
        </row>
        <row r="1750">
          <cell r="A1750">
            <v>120482</v>
          </cell>
        </row>
        <row r="1751">
          <cell r="A1751">
            <v>120490</v>
          </cell>
        </row>
        <row r="1752">
          <cell r="A1752">
            <v>120506</v>
          </cell>
        </row>
        <row r="1753">
          <cell r="A1753">
            <v>120530</v>
          </cell>
        </row>
        <row r="1754">
          <cell r="A1754">
            <v>120535</v>
          </cell>
        </row>
        <row r="1755">
          <cell r="A1755">
            <v>120536</v>
          </cell>
        </row>
        <row r="1756">
          <cell r="A1756">
            <v>120538</v>
          </cell>
        </row>
        <row r="1757">
          <cell r="A1757">
            <v>120546</v>
          </cell>
        </row>
        <row r="1758">
          <cell r="A1758">
            <v>120547</v>
          </cell>
        </row>
        <row r="1759">
          <cell r="A1759">
            <v>120554</v>
          </cell>
        </row>
        <row r="1760">
          <cell r="A1760">
            <v>120555</v>
          </cell>
        </row>
        <row r="1761">
          <cell r="A1761">
            <v>120569</v>
          </cell>
        </row>
        <row r="1762">
          <cell r="A1762">
            <v>120570</v>
          </cell>
        </row>
        <row r="1763">
          <cell r="A1763">
            <v>120576</v>
          </cell>
        </row>
        <row r="1764">
          <cell r="A1764">
            <v>120586</v>
          </cell>
        </row>
        <row r="1765">
          <cell r="A1765">
            <v>120591</v>
          </cell>
        </row>
        <row r="1766">
          <cell r="A1766">
            <v>120593</v>
          </cell>
        </row>
        <row r="1767">
          <cell r="A1767">
            <v>120596</v>
          </cell>
        </row>
        <row r="1768">
          <cell r="A1768">
            <v>120606</v>
          </cell>
        </row>
        <row r="1769">
          <cell r="A1769">
            <v>120622</v>
          </cell>
        </row>
        <row r="1770">
          <cell r="A1770">
            <v>120627</v>
          </cell>
        </row>
        <row r="1771">
          <cell r="A1771">
            <v>120637</v>
          </cell>
        </row>
        <row r="1772">
          <cell r="A1772">
            <v>120640</v>
          </cell>
        </row>
        <row r="1773">
          <cell r="A1773">
            <v>120641</v>
          </cell>
        </row>
        <row r="1774">
          <cell r="A1774">
            <v>120643</v>
          </cell>
        </row>
        <row r="1775">
          <cell r="A1775">
            <v>120649</v>
          </cell>
        </row>
        <row r="1776">
          <cell r="A1776">
            <v>120651</v>
          </cell>
        </row>
        <row r="1777">
          <cell r="A1777">
            <v>120655</v>
          </cell>
        </row>
        <row r="1778">
          <cell r="A1778">
            <v>120660</v>
          </cell>
        </row>
        <row r="1779">
          <cell r="A1779">
            <v>120665</v>
          </cell>
        </row>
        <row r="1780">
          <cell r="A1780">
            <v>120668</v>
          </cell>
        </row>
        <row r="1781">
          <cell r="A1781">
            <v>120689</v>
          </cell>
        </row>
        <row r="1782">
          <cell r="A1782">
            <v>120696</v>
          </cell>
        </row>
        <row r="1783">
          <cell r="A1783">
            <v>120697</v>
          </cell>
        </row>
        <row r="1784">
          <cell r="A1784">
            <v>120698</v>
          </cell>
        </row>
        <row r="1785">
          <cell r="A1785">
            <v>120715</v>
          </cell>
        </row>
        <row r="1786">
          <cell r="A1786">
            <v>120716</v>
          </cell>
        </row>
        <row r="1787">
          <cell r="A1787">
            <v>120736</v>
          </cell>
        </row>
        <row r="1788">
          <cell r="A1788">
            <v>120738</v>
          </cell>
        </row>
        <row r="1789">
          <cell r="A1789">
            <v>120754</v>
          </cell>
        </row>
        <row r="1790">
          <cell r="A1790">
            <v>120765</v>
          </cell>
        </row>
        <row r="1791">
          <cell r="A1791">
            <v>120766</v>
          </cell>
        </row>
        <row r="1792">
          <cell r="A1792">
            <v>120767</v>
          </cell>
        </row>
        <row r="1793">
          <cell r="A1793">
            <v>120775</v>
          </cell>
        </row>
        <row r="1794">
          <cell r="A1794">
            <v>120776</v>
          </cell>
        </row>
        <row r="1795">
          <cell r="A1795">
            <v>120781</v>
          </cell>
        </row>
        <row r="1796">
          <cell r="A1796">
            <v>120784</v>
          </cell>
        </row>
        <row r="1797">
          <cell r="A1797">
            <v>120785</v>
          </cell>
        </row>
        <row r="1798">
          <cell r="A1798">
            <v>120787</v>
          </cell>
        </row>
        <row r="1799">
          <cell r="A1799">
            <v>120788</v>
          </cell>
        </row>
        <row r="1800">
          <cell r="A1800">
            <v>120793</v>
          </cell>
        </row>
        <row r="1801">
          <cell r="A1801">
            <v>120798</v>
          </cell>
        </row>
        <row r="1802">
          <cell r="A1802">
            <v>120799</v>
          </cell>
        </row>
        <row r="1803">
          <cell r="A1803">
            <v>120800</v>
          </cell>
        </row>
        <row r="1804">
          <cell r="A1804">
            <v>120804</v>
          </cell>
        </row>
        <row r="1805">
          <cell r="A1805">
            <v>120808</v>
          </cell>
        </row>
        <row r="1806">
          <cell r="A1806">
            <v>120809</v>
          </cell>
        </row>
        <row r="1807">
          <cell r="A1807">
            <v>120810</v>
          </cell>
        </row>
        <row r="1808">
          <cell r="A1808">
            <v>120813</v>
          </cell>
        </row>
        <row r="1809">
          <cell r="A1809">
            <v>120828</v>
          </cell>
        </row>
        <row r="1810">
          <cell r="A1810">
            <v>120845</v>
          </cell>
        </row>
        <row r="1811">
          <cell r="A1811">
            <v>120846</v>
          </cell>
        </row>
        <row r="1812">
          <cell r="A1812">
            <v>120849</v>
          </cell>
        </row>
        <row r="1813">
          <cell r="A1813">
            <v>120850</v>
          </cell>
        </row>
        <row r="1814">
          <cell r="A1814">
            <v>120864</v>
          </cell>
        </row>
        <row r="1815">
          <cell r="A1815">
            <v>120868</v>
          </cell>
        </row>
        <row r="1816">
          <cell r="A1816">
            <v>120869</v>
          </cell>
        </row>
        <row r="1817">
          <cell r="A1817">
            <v>120870</v>
          </cell>
        </row>
        <row r="1818">
          <cell r="A1818">
            <v>120879</v>
          </cell>
        </row>
        <row r="1819">
          <cell r="A1819">
            <v>120881</v>
          </cell>
        </row>
        <row r="1820">
          <cell r="A1820">
            <v>120883</v>
          </cell>
        </row>
        <row r="1821">
          <cell r="A1821">
            <v>120885</v>
          </cell>
        </row>
        <row r="1822">
          <cell r="A1822">
            <v>120886</v>
          </cell>
        </row>
        <row r="1823">
          <cell r="A1823">
            <v>120888</v>
          </cell>
        </row>
        <row r="1824">
          <cell r="A1824">
            <v>120895</v>
          </cell>
        </row>
        <row r="1825">
          <cell r="A1825">
            <v>120899</v>
          </cell>
        </row>
        <row r="1826">
          <cell r="A1826">
            <v>120901</v>
          </cell>
        </row>
        <row r="1827">
          <cell r="A1827">
            <v>120907</v>
          </cell>
        </row>
        <row r="1828">
          <cell r="A1828">
            <v>120911</v>
          </cell>
        </row>
        <row r="1829">
          <cell r="A1829">
            <v>120921</v>
          </cell>
        </row>
        <row r="1830">
          <cell r="A1830">
            <v>120927</v>
          </cell>
        </row>
        <row r="1831">
          <cell r="A1831">
            <v>120929</v>
          </cell>
        </row>
        <row r="1832">
          <cell r="A1832">
            <v>120931</v>
          </cell>
        </row>
        <row r="1833">
          <cell r="A1833">
            <v>120934</v>
          </cell>
        </row>
        <row r="1834">
          <cell r="A1834">
            <v>120939</v>
          </cell>
        </row>
        <row r="1835">
          <cell r="A1835">
            <v>120943</v>
          </cell>
        </row>
        <row r="1836">
          <cell r="A1836">
            <v>120954</v>
          </cell>
        </row>
        <row r="1837">
          <cell r="A1837">
            <v>120966</v>
          </cell>
        </row>
        <row r="1838">
          <cell r="A1838">
            <v>120970</v>
          </cell>
        </row>
        <row r="1839">
          <cell r="A1839">
            <v>120983</v>
          </cell>
        </row>
        <row r="1840">
          <cell r="A1840">
            <v>120987</v>
          </cell>
        </row>
        <row r="1841">
          <cell r="A1841">
            <v>120990</v>
          </cell>
        </row>
        <row r="1842">
          <cell r="A1842">
            <v>120992</v>
          </cell>
        </row>
        <row r="1843">
          <cell r="A1843">
            <v>120996</v>
          </cell>
        </row>
        <row r="1844">
          <cell r="A1844">
            <v>121003</v>
          </cell>
        </row>
        <row r="1845">
          <cell r="A1845">
            <v>121010</v>
          </cell>
        </row>
        <row r="1846">
          <cell r="A1846">
            <v>121022</v>
          </cell>
        </row>
        <row r="1847">
          <cell r="A1847">
            <v>121034</v>
          </cell>
        </row>
        <row r="1848">
          <cell r="A1848">
            <v>121035</v>
          </cell>
        </row>
        <row r="1849">
          <cell r="A1849">
            <v>121038</v>
          </cell>
        </row>
        <row r="1850">
          <cell r="A1850">
            <v>121039</v>
          </cell>
        </row>
        <row r="1851">
          <cell r="A1851">
            <v>121041</v>
          </cell>
        </row>
        <row r="1852">
          <cell r="A1852">
            <v>121050</v>
          </cell>
        </row>
        <row r="1853">
          <cell r="A1853">
            <v>121053</v>
          </cell>
        </row>
        <row r="1854">
          <cell r="A1854">
            <v>121060</v>
          </cell>
        </row>
        <row r="1855">
          <cell r="A1855">
            <v>121074</v>
          </cell>
        </row>
        <row r="1856">
          <cell r="A1856">
            <v>121076</v>
          </cell>
        </row>
        <row r="1857">
          <cell r="A1857">
            <v>121081</v>
          </cell>
        </row>
        <row r="1858">
          <cell r="A1858">
            <v>121102</v>
          </cell>
        </row>
        <row r="1859">
          <cell r="A1859">
            <v>121108</v>
          </cell>
        </row>
        <row r="1860">
          <cell r="A1860">
            <v>121113</v>
          </cell>
        </row>
        <row r="1861">
          <cell r="A1861">
            <v>121150</v>
          </cell>
        </row>
        <row r="1862">
          <cell r="A1862">
            <v>121154</v>
          </cell>
        </row>
        <row r="1863">
          <cell r="A1863">
            <v>121160</v>
          </cell>
        </row>
        <row r="1864">
          <cell r="A1864">
            <v>121177</v>
          </cell>
        </row>
        <row r="1865">
          <cell r="A1865">
            <v>121188</v>
          </cell>
        </row>
        <row r="1866">
          <cell r="A1866">
            <v>121189</v>
          </cell>
        </row>
        <row r="1867">
          <cell r="A1867">
            <v>121206</v>
          </cell>
        </row>
        <row r="1868">
          <cell r="A1868">
            <v>121207</v>
          </cell>
        </row>
        <row r="1869">
          <cell r="A1869">
            <v>121211</v>
          </cell>
        </row>
        <row r="1870">
          <cell r="A1870">
            <v>121213</v>
          </cell>
        </row>
        <row r="1871">
          <cell r="A1871">
            <v>121223</v>
          </cell>
        </row>
        <row r="1872">
          <cell r="A1872">
            <v>121224</v>
          </cell>
        </row>
        <row r="1873">
          <cell r="A1873">
            <v>121232</v>
          </cell>
        </row>
        <row r="1874">
          <cell r="A1874">
            <v>121234</v>
          </cell>
        </row>
        <row r="1875">
          <cell r="A1875">
            <v>121249</v>
          </cell>
        </row>
        <row r="1876">
          <cell r="A1876">
            <v>121262</v>
          </cell>
        </row>
        <row r="1877">
          <cell r="A1877">
            <v>121264</v>
          </cell>
        </row>
        <row r="1878">
          <cell r="A1878">
            <v>121266</v>
          </cell>
        </row>
        <row r="1879">
          <cell r="A1879">
            <v>121271</v>
          </cell>
        </row>
        <row r="1880">
          <cell r="A1880">
            <v>121279</v>
          </cell>
        </row>
        <row r="1881">
          <cell r="A1881">
            <v>121283</v>
          </cell>
        </row>
        <row r="1882">
          <cell r="A1882">
            <v>121292</v>
          </cell>
        </row>
        <row r="1883">
          <cell r="A1883">
            <v>121296</v>
          </cell>
        </row>
        <row r="1884">
          <cell r="A1884">
            <v>121302</v>
          </cell>
        </row>
        <row r="1885">
          <cell r="A1885">
            <v>121304</v>
          </cell>
        </row>
        <row r="1886">
          <cell r="A1886">
            <v>121309</v>
          </cell>
        </row>
        <row r="1887">
          <cell r="A1887">
            <v>121314</v>
          </cell>
        </row>
        <row r="1888">
          <cell r="A1888">
            <v>121319</v>
          </cell>
        </row>
        <row r="1889">
          <cell r="A1889">
            <v>121320</v>
          </cell>
        </row>
        <row r="1890">
          <cell r="A1890">
            <v>121321</v>
          </cell>
        </row>
        <row r="1891">
          <cell r="A1891">
            <v>121322</v>
          </cell>
        </row>
        <row r="1892">
          <cell r="A1892">
            <v>121323</v>
          </cell>
        </row>
        <row r="1893">
          <cell r="A1893">
            <v>121327</v>
          </cell>
        </row>
        <row r="1894">
          <cell r="A1894">
            <v>121331</v>
          </cell>
        </row>
        <row r="1895">
          <cell r="A1895">
            <v>121333</v>
          </cell>
        </row>
        <row r="1896">
          <cell r="A1896">
            <v>121336</v>
          </cell>
        </row>
        <row r="1897">
          <cell r="A1897">
            <v>121338</v>
          </cell>
        </row>
        <row r="1898">
          <cell r="A1898">
            <v>121339</v>
          </cell>
        </row>
        <row r="1899">
          <cell r="A1899">
            <v>121340</v>
          </cell>
        </row>
        <row r="1900">
          <cell r="A1900">
            <v>121342</v>
          </cell>
        </row>
        <row r="1901">
          <cell r="A1901">
            <v>121346</v>
          </cell>
        </row>
        <row r="1902">
          <cell r="A1902">
            <v>121349</v>
          </cell>
        </row>
        <row r="1903">
          <cell r="A1903">
            <v>121353</v>
          </cell>
        </row>
        <row r="1904">
          <cell r="A1904">
            <v>121358</v>
          </cell>
        </row>
        <row r="1905">
          <cell r="A1905">
            <v>121362</v>
          </cell>
        </row>
        <row r="1906">
          <cell r="A1906">
            <v>121363</v>
          </cell>
        </row>
        <row r="1907">
          <cell r="A1907">
            <v>121364</v>
          </cell>
        </row>
        <row r="1908">
          <cell r="A1908">
            <v>121367</v>
          </cell>
        </row>
        <row r="1909">
          <cell r="A1909">
            <v>121372</v>
          </cell>
        </row>
        <row r="1910">
          <cell r="A1910">
            <v>121377</v>
          </cell>
        </row>
        <row r="1911">
          <cell r="A1911">
            <v>121378</v>
          </cell>
        </row>
        <row r="1912">
          <cell r="A1912">
            <v>121379</v>
          </cell>
        </row>
        <row r="1913">
          <cell r="A1913">
            <v>121385</v>
          </cell>
        </row>
        <row r="1914">
          <cell r="A1914">
            <v>121391</v>
          </cell>
        </row>
        <row r="1915">
          <cell r="A1915">
            <v>121394</v>
          </cell>
        </row>
        <row r="1916">
          <cell r="A1916">
            <v>121395</v>
          </cell>
        </row>
        <row r="1917">
          <cell r="A1917">
            <v>121400</v>
          </cell>
        </row>
        <row r="1918">
          <cell r="A1918">
            <v>121405</v>
          </cell>
        </row>
        <row r="1919">
          <cell r="A1919">
            <v>121416</v>
          </cell>
        </row>
        <row r="1920">
          <cell r="A1920">
            <v>121428</v>
          </cell>
        </row>
        <row r="1921">
          <cell r="A1921">
            <v>121434</v>
          </cell>
        </row>
        <row r="1922">
          <cell r="A1922">
            <v>121435</v>
          </cell>
        </row>
        <row r="1923">
          <cell r="A1923">
            <v>121437</v>
          </cell>
        </row>
        <row r="1924">
          <cell r="A1924">
            <v>121440</v>
          </cell>
        </row>
        <row r="1925">
          <cell r="A1925">
            <v>121444</v>
          </cell>
        </row>
        <row r="1926">
          <cell r="A1926">
            <v>121447</v>
          </cell>
        </row>
        <row r="1927">
          <cell r="A1927">
            <v>121448</v>
          </cell>
        </row>
        <row r="1928">
          <cell r="A1928">
            <v>121456</v>
          </cell>
        </row>
        <row r="1929">
          <cell r="A1929">
            <v>121462</v>
          </cell>
        </row>
        <row r="1930">
          <cell r="A1930">
            <v>121468</v>
          </cell>
        </row>
        <row r="1931">
          <cell r="A1931">
            <v>121475</v>
          </cell>
        </row>
        <row r="1932">
          <cell r="A1932">
            <v>121480</v>
          </cell>
        </row>
        <row r="1933">
          <cell r="A1933">
            <v>121481</v>
          </cell>
        </row>
        <row r="1934">
          <cell r="A1934">
            <v>121483</v>
          </cell>
        </row>
        <row r="1935">
          <cell r="A1935">
            <v>121497</v>
          </cell>
        </row>
        <row r="1936">
          <cell r="A1936">
            <v>121506</v>
          </cell>
        </row>
        <row r="1937">
          <cell r="A1937">
            <v>121508</v>
          </cell>
        </row>
        <row r="1938">
          <cell r="A1938">
            <v>121509</v>
          </cell>
        </row>
        <row r="1939">
          <cell r="A1939">
            <v>121512</v>
          </cell>
        </row>
        <row r="1940">
          <cell r="A1940">
            <v>121513</v>
          </cell>
        </row>
        <row r="1941">
          <cell r="A1941">
            <v>121525</v>
          </cell>
        </row>
        <row r="1942">
          <cell r="A1942">
            <v>121529</v>
          </cell>
        </row>
        <row r="1943">
          <cell r="A1943">
            <v>121536</v>
          </cell>
        </row>
        <row r="1944">
          <cell r="A1944">
            <v>121537</v>
          </cell>
        </row>
        <row r="1945">
          <cell r="A1945">
            <v>121555</v>
          </cell>
        </row>
        <row r="1946">
          <cell r="A1946">
            <v>121564</v>
          </cell>
        </row>
        <row r="1947">
          <cell r="A1947">
            <v>121565</v>
          </cell>
        </row>
        <row r="1948">
          <cell r="A1948">
            <v>121566</v>
          </cell>
        </row>
        <row r="1949">
          <cell r="A1949">
            <v>121569</v>
          </cell>
        </row>
        <row r="1950">
          <cell r="A1950">
            <v>121573</v>
          </cell>
        </row>
        <row r="1951">
          <cell r="A1951">
            <v>121576</v>
          </cell>
        </row>
        <row r="1952">
          <cell r="A1952">
            <v>121584</v>
          </cell>
        </row>
        <row r="1953">
          <cell r="A1953">
            <v>121595</v>
          </cell>
        </row>
        <row r="1954">
          <cell r="A1954">
            <v>121604</v>
          </cell>
        </row>
        <row r="1955">
          <cell r="A1955">
            <v>121605</v>
          </cell>
        </row>
        <row r="1956">
          <cell r="A1956">
            <v>121606</v>
          </cell>
        </row>
        <row r="1957">
          <cell r="A1957">
            <v>121609</v>
          </cell>
        </row>
        <row r="1958">
          <cell r="A1958">
            <v>121611</v>
          </cell>
        </row>
        <row r="1959">
          <cell r="A1959">
            <v>121612</v>
          </cell>
        </row>
        <row r="1960">
          <cell r="A1960">
            <v>121616</v>
          </cell>
        </row>
        <row r="1961">
          <cell r="A1961">
            <v>121622</v>
          </cell>
        </row>
        <row r="1962">
          <cell r="A1962">
            <v>121624</v>
          </cell>
        </row>
        <row r="1963">
          <cell r="A1963">
            <v>121627</v>
          </cell>
        </row>
        <row r="1964">
          <cell r="A1964">
            <v>121631</v>
          </cell>
        </row>
        <row r="1965">
          <cell r="A1965">
            <v>121632</v>
          </cell>
        </row>
        <row r="1966">
          <cell r="A1966">
            <v>121633</v>
          </cell>
        </row>
        <row r="1967">
          <cell r="A1967">
            <v>121643</v>
          </cell>
        </row>
        <row r="1968">
          <cell r="A1968">
            <v>121647</v>
          </cell>
        </row>
        <row r="1969">
          <cell r="A1969">
            <v>121648</v>
          </cell>
        </row>
        <row r="1970">
          <cell r="A1970">
            <v>121651</v>
          </cell>
        </row>
        <row r="1971">
          <cell r="A1971">
            <v>121652</v>
          </cell>
        </row>
        <row r="1972">
          <cell r="A1972">
            <v>121655</v>
          </cell>
        </row>
        <row r="1973">
          <cell r="A1973">
            <v>121665</v>
          </cell>
        </row>
        <row r="1974">
          <cell r="A1974">
            <v>121668</v>
          </cell>
        </row>
        <row r="1975">
          <cell r="A1975">
            <v>121669</v>
          </cell>
        </row>
        <row r="1976">
          <cell r="A1976">
            <v>121670</v>
          </cell>
        </row>
        <row r="1977">
          <cell r="A1977">
            <v>121672</v>
          </cell>
        </row>
        <row r="1978">
          <cell r="A1978">
            <v>121673</v>
          </cell>
        </row>
        <row r="1979">
          <cell r="A1979">
            <v>121676</v>
          </cell>
        </row>
        <row r="1980">
          <cell r="A1980">
            <v>121681</v>
          </cell>
        </row>
        <row r="1981">
          <cell r="A1981">
            <v>121682</v>
          </cell>
        </row>
        <row r="1982">
          <cell r="A1982">
            <v>121692</v>
          </cell>
        </row>
        <row r="1983">
          <cell r="A1983">
            <v>121709</v>
          </cell>
        </row>
        <row r="1984">
          <cell r="A1984">
            <v>121710</v>
          </cell>
        </row>
        <row r="1985">
          <cell r="A1985">
            <v>121715</v>
          </cell>
        </row>
        <row r="1986">
          <cell r="A1986">
            <v>121719</v>
          </cell>
        </row>
        <row r="1987">
          <cell r="A1987">
            <v>121722</v>
          </cell>
        </row>
        <row r="1988">
          <cell r="A1988">
            <v>121724</v>
          </cell>
        </row>
        <row r="1989">
          <cell r="A1989">
            <v>121734</v>
          </cell>
        </row>
        <row r="1990">
          <cell r="A1990">
            <v>121737</v>
          </cell>
        </row>
        <row r="1991">
          <cell r="A1991">
            <v>121738</v>
          </cell>
        </row>
        <row r="1992">
          <cell r="A1992">
            <v>121739</v>
          </cell>
        </row>
        <row r="1993">
          <cell r="A1993">
            <v>121744</v>
          </cell>
        </row>
        <row r="1994">
          <cell r="A1994">
            <v>121747</v>
          </cell>
        </row>
        <row r="1995">
          <cell r="A1995">
            <v>121748</v>
          </cell>
        </row>
        <row r="1996">
          <cell r="A1996">
            <v>121754</v>
          </cell>
        </row>
        <row r="1997">
          <cell r="A1997">
            <v>121759</v>
          </cell>
        </row>
        <row r="1998">
          <cell r="A1998">
            <v>121761</v>
          </cell>
        </row>
        <row r="1999">
          <cell r="A1999">
            <v>121762</v>
          </cell>
        </row>
        <row r="2000">
          <cell r="A2000">
            <v>121773</v>
          </cell>
        </row>
        <row r="2001">
          <cell r="A2001">
            <v>121775</v>
          </cell>
        </row>
        <row r="2002">
          <cell r="A2002">
            <v>121777</v>
          </cell>
        </row>
        <row r="2003">
          <cell r="A2003">
            <v>121780</v>
          </cell>
        </row>
        <row r="2004">
          <cell r="A2004">
            <v>121787</v>
          </cell>
        </row>
        <row r="2005">
          <cell r="A2005">
            <v>121791</v>
          </cell>
        </row>
        <row r="2006">
          <cell r="A2006">
            <v>121794</v>
          </cell>
        </row>
        <row r="2007">
          <cell r="A2007">
            <v>121797</v>
          </cell>
        </row>
        <row r="2008">
          <cell r="A2008">
            <v>121799</v>
          </cell>
        </row>
        <row r="2009">
          <cell r="A2009">
            <v>121806</v>
          </cell>
        </row>
        <row r="2010">
          <cell r="A2010">
            <v>121821</v>
          </cell>
        </row>
        <row r="2011">
          <cell r="A2011">
            <v>121822</v>
          </cell>
        </row>
        <row r="2012">
          <cell r="A2012">
            <v>121834</v>
          </cell>
        </row>
        <row r="2013">
          <cell r="A2013">
            <v>121844</v>
          </cell>
        </row>
        <row r="2014">
          <cell r="A2014">
            <v>121845</v>
          </cell>
        </row>
        <row r="2015">
          <cell r="A2015">
            <v>121851</v>
          </cell>
        </row>
        <row r="2016">
          <cell r="A2016">
            <v>121856</v>
          </cell>
        </row>
        <row r="2017">
          <cell r="A2017">
            <v>121858</v>
          </cell>
        </row>
        <row r="2018">
          <cell r="A2018">
            <v>121861</v>
          </cell>
        </row>
        <row r="2019">
          <cell r="A2019">
            <v>121867</v>
          </cell>
        </row>
        <row r="2020">
          <cell r="A2020">
            <v>121873</v>
          </cell>
        </row>
        <row r="2021">
          <cell r="A2021">
            <v>121879</v>
          </cell>
        </row>
        <row r="2022">
          <cell r="A2022">
            <v>121882</v>
          </cell>
        </row>
        <row r="2023">
          <cell r="A2023">
            <v>121885</v>
          </cell>
        </row>
        <row r="2024">
          <cell r="A2024">
            <v>121897</v>
          </cell>
        </row>
        <row r="2025">
          <cell r="A2025">
            <v>121898</v>
          </cell>
        </row>
        <row r="2026">
          <cell r="A2026">
            <v>121901</v>
          </cell>
        </row>
        <row r="2027">
          <cell r="A2027">
            <v>121903</v>
          </cell>
        </row>
        <row r="2028">
          <cell r="A2028">
            <v>121905</v>
          </cell>
        </row>
        <row r="2029">
          <cell r="A2029">
            <v>121909</v>
          </cell>
        </row>
        <row r="2030">
          <cell r="A2030">
            <v>121910</v>
          </cell>
        </row>
        <row r="2031">
          <cell r="A2031">
            <v>121917</v>
          </cell>
        </row>
        <row r="2032">
          <cell r="A2032">
            <v>121919</v>
          </cell>
        </row>
        <row r="2033">
          <cell r="A2033">
            <v>121923</v>
          </cell>
        </row>
        <row r="2034">
          <cell r="A2034">
            <v>121927</v>
          </cell>
        </row>
        <row r="2035">
          <cell r="A2035">
            <v>121933</v>
          </cell>
        </row>
        <row r="2036">
          <cell r="A2036">
            <v>121936</v>
          </cell>
        </row>
        <row r="2037">
          <cell r="A2037">
            <v>121939</v>
          </cell>
        </row>
        <row r="2038">
          <cell r="A2038">
            <v>121941</v>
          </cell>
        </row>
        <row r="2039">
          <cell r="A2039">
            <v>121949</v>
          </cell>
        </row>
        <row r="2040">
          <cell r="A2040">
            <v>121950</v>
          </cell>
        </row>
        <row r="2041">
          <cell r="A2041">
            <v>121957</v>
          </cell>
        </row>
        <row r="2042">
          <cell r="A2042">
            <v>121960</v>
          </cell>
        </row>
        <row r="2043">
          <cell r="A2043">
            <v>121962</v>
          </cell>
        </row>
        <row r="2044">
          <cell r="A2044">
            <v>121966</v>
          </cell>
        </row>
        <row r="2045">
          <cell r="A2045">
            <v>121968</v>
          </cell>
        </row>
        <row r="2046">
          <cell r="A2046">
            <v>121972</v>
          </cell>
        </row>
        <row r="2047">
          <cell r="A2047">
            <v>121980</v>
          </cell>
        </row>
        <row r="2048">
          <cell r="A2048">
            <v>121982</v>
          </cell>
        </row>
        <row r="2049">
          <cell r="A2049">
            <v>121983</v>
          </cell>
        </row>
        <row r="2050">
          <cell r="A2050">
            <v>121985</v>
          </cell>
        </row>
        <row r="2051">
          <cell r="A2051">
            <v>121989</v>
          </cell>
        </row>
        <row r="2052">
          <cell r="A2052">
            <v>122002</v>
          </cell>
        </row>
        <row r="2053">
          <cell r="A2053">
            <v>122011</v>
          </cell>
        </row>
        <row r="2054">
          <cell r="A2054">
            <v>122017</v>
          </cell>
        </row>
        <row r="2055">
          <cell r="A2055">
            <v>122018</v>
          </cell>
        </row>
        <row r="2056">
          <cell r="A2056">
            <v>122032</v>
          </cell>
        </row>
        <row r="2057">
          <cell r="A2057">
            <v>122033</v>
          </cell>
        </row>
        <row r="2058">
          <cell r="A2058">
            <v>122046</v>
          </cell>
        </row>
        <row r="2059">
          <cell r="A2059">
            <v>122048</v>
          </cell>
        </row>
        <row r="2060">
          <cell r="A2060">
            <v>122054</v>
          </cell>
        </row>
        <row r="2061">
          <cell r="A2061">
            <v>122060</v>
          </cell>
        </row>
        <row r="2062">
          <cell r="A2062">
            <v>122061</v>
          </cell>
        </row>
        <row r="2063">
          <cell r="A2063">
            <v>122062</v>
          </cell>
        </row>
        <row r="2064">
          <cell r="A2064">
            <v>122064</v>
          </cell>
        </row>
        <row r="2065">
          <cell r="A2065">
            <v>122070</v>
          </cell>
        </row>
        <row r="2066">
          <cell r="A2066">
            <v>122071</v>
          </cell>
        </row>
        <row r="2067">
          <cell r="A2067">
            <v>122078</v>
          </cell>
        </row>
        <row r="2068">
          <cell r="A2068">
            <v>122079</v>
          </cell>
        </row>
        <row r="2069">
          <cell r="A2069">
            <v>122085</v>
          </cell>
        </row>
        <row r="2070">
          <cell r="A2070">
            <v>122086</v>
          </cell>
        </row>
        <row r="2071">
          <cell r="A2071">
            <v>122091</v>
          </cell>
        </row>
        <row r="2072">
          <cell r="A2072">
            <v>122092</v>
          </cell>
        </row>
        <row r="2073">
          <cell r="A2073">
            <v>122102</v>
          </cell>
        </row>
        <row r="2074">
          <cell r="A2074">
            <v>122111</v>
          </cell>
        </row>
        <row r="2075">
          <cell r="A2075">
            <v>122120</v>
          </cell>
        </row>
        <row r="2076">
          <cell r="A2076">
            <v>122126</v>
          </cell>
        </row>
        <row r="2077">
          <cell r="A2077">
            <v>122127</v>
          </cell>
        </row>
        <row r="2078">
          <cell r="A2078">
            <v>122128</v>
          </cell>
        </row>
        <row r="2079">
          <cell r="A2079">
            <v>122129</v>
          </cell>
        </row>
        <row r="2080">
          <cell r="A2080">
            <v>122135</v>
          </cell>
        </row>
        <row r="2081">
          <cell r="A2081">
            <v>122136</v>
          </cell>
        </row>
        <row r="2082">
          <cell r="A2082">
            <v>122137</v>
          </cell>
        </row>
        <row r="2083">
          <cell r="A2083">
            <v>122140</v>
          </cell>
        </row>
        <row r="2084">
          <cell r="A2084">
            <v>122143</v>
          </cell>
        </row>
        <row r="2085">
          <cell r="A2085">
            <v>122149</v>
          </cell>
        </row>
        <row r="2086">
          <cell r="A2086">
            <v>122151</v>
          </cell>
        </row>
        <row r="2087">
          <cell r="A2087">
            <v>122156</v>
          </cell>
        </row>
        <row r="2088">
          <cell r="A2088">
            <v>122167</v>
          </cell>
        </row>
        <row r="2089">
          <cell r="A2089">
            <v>122170</v>
          </cell>
        </row>
        <row r="2090">
          <cell r="A2090">
            <v>122179</v>
          </cell>
        </row>
        <row r="2091">
          <cell r="A2091">
            <v>122181</v>
          </cell>
        </row>
        <row r="2092">
          <cell r="A2092">
            <v>122188</v>
          </cell>
        </row>
        <row r="2093">
          <cell r="A2093">
            <v>122207</v>
          </cell>
        </row>
        <row r="2094">
          <cell r="A2094">
            <v>122211</v>
          </cell>
        </row>
        <row r="2095">
          <cell r="A2095">
            <v>122213</v>
          </cell>
        </row>
        <row r="2096">
          <cell r="A2096">
            <v>122218</v>
          </cell>
        </row>
        <row r="2097">
          <cell r="A2097">
            <v>122219</v>
          </cell>
        </row>
        <row r="2098">
          <cell r="A2098">
            <v>122223</v>
          </cell>
        </row>
        <row r="2099">
          <cell r="A2099">
            <v>122224</v>
          </cell>
        </row>
        <row r="2100">
          <cell r="A2100">
            <v>122225</v>
          </cell>
        </row>
        <row r="2101">
          <cell r="A2101">
            <v>122230</v>
          </cell>
        </row>
        <row r="2102">
          <cell r="A2102">
            <v>122233</v>
          </cell>
        </row>
        <row r="2103">
          <cell r="A2103">
            <v>122235</v>
          </cell>
        </row>
        <row r="2104">
          <cell r="A2104">
            <v>122239</v>
          </cell>
        </row>
        <row r="2105">
          <cell r="A2105">
            <v>122241</v>
          </cell>
        </row>
        <row r="2106">
          <cell r="A2106">
            <v>122247</v>
          </cell>
        </row>
        <row r="2107">
          <cell r="A2107">
            <v>122250</v>
          </cell>
        </row>
        <row r="2108">
          <cell r="A2108">
            <v>122257</v>
          </cell>
        </row>
        <row r="2109">
          <cell r="A2109">
            <v>122260</v>
          </cell>
        </row>
        <row r="2110">
          <cell r="A2110">
            <v>122270</v>
          </cell>
        </row>
        <row r="2111">
          <cell r="A2111">
            <v>122273</v>
          </cell>
        </row>
        <row r="2112">
          <cell r="A2112">
            <v>122282</v>
          </cell>
        </row>
        <row r="2113">
          <cell r="A2113">
            <v>122296</v>
          </cell>
        </row>
        <row r="2114">
          <cell r="A2114">
            <v>122301</v>
          </cell>
        </row>
        <row r="2115">
          <cell r="A2115">
            <v>122316</v>
          </cell>
        </row>
        <row r="2116">
          <cell r="A2116">
            <v>122317</v>
          </cell>
        </row>
        <row r="2117">
          <cell r="A2117">
            <v>122320</v>
          </cell>
        </row>
        <row r="2118">
          <cell r="A2118">
            <v>122323</v>
          </cell>
        </row>
        <row r="2119">
          <cell r="A2119">
            <v>122343</v>
          </cell>
        </row>
        <row r="2120">
          <cell r="A2120">
            <v>122346</v>
          </cell>
        </row>
        <row r="2121">
          <cell r="A2121">
            <v>122348</v>
          </cell>
        </row>
        <row r="2122">
          <cell r="A2122">
            <v>122351</v>
          </cell>
        </row>
        <row r="2123">
          <cell r="A2123">
            <v>122357</v>
          </cell>
        </row>
        <row r="2124">
          <cell r="A2124">
            <v>122358</v>
          </cell>
        </row>
        <row r="2125">
          <cell r="A2125">
            <v>122364</v>
          </cell>
        </row>
        <row r="2126">
          <cell r="A2126">
            <v>122365</v>
          </cell>
        </row>
        <row r="2127">
          <cell r="A2127">
            <v>122369</v>
          </cell>
        </row>
        <row r="2128">
          <cell r="A2128">
            <v>122372</v>
          </cell>
        </row>
        <row r="2129">
          <cell r="A2129">
            <v>122376</v>
          </cell>
        </row>
        <row r="2130">
          <cell r="A2130">
            <v>122378</v>
          </cell>
        </row>
        <row r="2131">
          <cell r="A2131">
            <v>122380</v>
          </cell>
        </row>
        <row r="2132">
          <cell r="A2132">
            <v>122384</v>
          </cell>
        </row>
        <row r="2133">
          <cell r="A2133">
            <v>122385</v>
          </cell>
        </row>
        <row r="2134">
          <cell r="A2134">
            <v>122387</v>
          </cell>
        </row>
        <row r="2135">
          <cell r="A2135">
            <v>122391</v>
          </cell>
        </row>
        <row r="2136">
          <cell r="A2136">
            <v>122398</v>
          </cell>
        </row>
        <row r="2137">
          <cell r="A2137">
            <v>122408</v>
          </cell>
        </row>
        <row r="2138">
          <cell r="A2138">
            <v>122410</v>
          </cell>
        </row>
        <row r="2139">
          <cell r="A2139">
            <v>122412</v>
          </cell>
        </row>
        <row r="2140">
          <cell r="A2140">
            <v>122418</v>
          </cell>
        </row>
        <row r="2141">
          <cell r="A2141">
            <v>122421</v>
          </cell>
        </row>
        <row r="2142">
          <cell r="A2142">
            <v>122427</v>
          </cell>
        </row>
        <row r="2143">
          <cell r="A2143">
            <v>122429</v>
          </cell>
        </row>
        <row r="2144">
          <cell r="A2144">
            <v>122431</v>
          </cell>
        </row>
        <row r="2145">
          <cell r="A2145">
            <v>122432</v>
          </cell>
        </row>
        <row r="2146">
          <cell r="A2146">
            <v>122439</v>
          </cell>
        </row>
        <row r="2147">
          <cell r="A2147">
            <v>122441</v>
          </cell>
        </row>
        <row r="2148">
          <cell r="A2148">
            <v>122449</v>
          </cell>
        </row>
        <row r="2149">
          <cell r="A2149">
            <v>122460</v>
          </cell>
        </row>
        <row r="2150">
          <cell r="A2150">
            <v>122462</v>
          </cell>
        </row>
        <row r="2151">
          <cell r="A2151">
            <v>122463</v>
          </cell>
        </row>
        <row r="2152">
          <cell r="A2152">
            <v>122465</v>
          </cell>
        </row>
        <row r="2153">
          <cell r="A2153">
            <v>122466</v>
          </cell>
        </row>
        <row r="2154">
          <cell r="A2154">
            <v>122472</v>
          </cell>
        </row>
        <row r="2155">
          <cell r="A2155">
            <v>122476</v>
          </cell>
        </row>
        <row r="2156">
          <cell r="A2156">
            <v>122479</v>
          </cell>
        </row>
        <row r="2157">
          <cell r="A2157">
            <v>122484</v>
          </cell>
        </row>
        <row r="2158">
          <cell r="A2158">
            <v>122487</v>
          </cell>
        </row>
        <row r="2159">
          <cell r="A2159">
            <v>122489</v>
          </cell>
        </row>
        <row r="2160">
          <cell r="A2160">
            <v>122491</v>
          </cell>
        </row>
        <row r="2161">
          <cell r="A2161">
            <v>122494</v>
          </cell>
        </row>
        <row r="2162">
          <cell r="A2162">
            <v>122499</v>
          </cell>
        </row>
        <row r="2163">
          <cell r="A2163">
            <v>122500</v>
          </cell>
        </row>
        <row r="2164">
          <cell r="A2164">
            <v>122501</v>
          </cell>
        </row>
        <row r="2165">
          <cell r="A2165">
            <v>122504</v>
          </cell>
        </row>
        <row r="2166">
          <cell r="A2166">
            <v>122506</v>
          </cell>
        </row>
        <row r="2167">
          <cell r="A2167">
            <v>122508</v>
          </cell>
        </row>
        <row r="2168">
          <cell r="A2168">
            <v>122509</v>
          </cell>
        </row>
        <row r="2169">
          <cell r="A2169">
            <v>122511</v>
          </cell>
        </row>
        <row r="2170">
          <cell r="A2170">
            <v>122512</v>
          </cell>
        </row>
        <row r="2171">
          <cell r="A2171">
            <v>122513</v>
          </cell>
        </row>
        <row r="2172">
          <cell r="A2172">
            <v>122514</v>
          </cell>
        </row>
        <row r="2173">
          <cell r="A2173">
            <v>122515</v>
          </cell>
        </row>
        <row r="2174">
          <cell r="A2174">
            <v>122520</v>
          </cell>
        </row>
        <row r="2175">
          <cell r="A2175">
            <v>122521</v>
          </cell>
        </row>
        <row r="2176">
          <cell r="A2176">
            <v>122528</v>
          </cell>
        </row>
        <row r="2177">
          <cell r="A2177">
            <v>122530</v>
          </cell>
        </row>
        <row r="2178">
          <cell r="A2178">
            <v>122531</v>
          </cell>
        </row>
        <row r="2179">
          <cell r="A2179">
            <v>122533</v>
          </cell>
        </row>
        <row r="2180">
          <cell r="A2180">
            <v>122535</v>
          </cell>
        </row>
        <row r="2181">
          <cell r="A2181">
            <v>122537</v>
          </cell>
        </row>
        <row r="2182">
          <cell r="A2182">
            <v>122539</v>
          </cell>
        </row>
        <row r="2183">
          <cell r="A2183">
            <v>122540</v>
          </cell>
        </row>
        <row r="2184">
          <cell r="A2184">
            <v>122543</v>
          </cell>
        </row>
        <row r="2185">
          <cell r="A2185">
            <v>122546</v>
          </cell>
        </row>
        <row r="2186">
          <cell r="A2186">
            <v>122547</v>
          </cell>
        </row>
        <row r="2187">
          <cell r="A2187">
            <v>122549</v>
          </cell>
        </row>
        <row r="2188">
          <cell r="A2188">
            <v>122551</v>
          </cell>
        </row>
        <row r="2189">
          <cell r="A2189">
            <v>122556</v>
          </cell>
        </row>
        <row r="2190">
          <cell r="A2190">
            <v>122557</v>
          </cell>
        </row>
        <row r="2191">
          <cell r="A2191">
            <v>122561</v>
          </cell>
        </row>
        <row r="2192">
          <cell r="A2192">
            <v>122563</v>
          </cell>
        </row>
        <row r="2193">
          <cell r="A2193">
            <v>122566</v>
          </cell>
        </row>
        <row r="2194">
          <cell r="A2194">
            <v>122568</v>
          </cell>
        </row>
        <row r="2195">
          <cell r="A2195">
            <v>122573</v>
          </cell>
        </row>
        <row r="2196">
          <cell r="A2196">
            <v>122575</v>
          </cell>
        </row>
        <row r="2197">
          <cell r="A2197">
            <v>122577</v>
          </cell>
        </row>
        <row r="2198">
          <cell r="A2198">
            <v>122588</v>
          </cell>
        </row>
        <row r="2199">
          <cell r="A2199">
            <v>122590</v>
          </cell>
        </row>
        <row r="2200">
          <cell r="A2200">
            <v>122597</v>
          </cell>
        </row>
        <row r="2201">
          <cell r="A2201">
            <v>122598</v>
          </cell>
        </row>
        <row r="2202">
          <cell r="A2202">
            <v>122599</v>
          </cell>
        </row>
        <row r="2203">
          <cell r="A2203">
            <v>122605</v>
          </cell>
        </row>
        <row r="2204">
          <cell r="A2204">
            <v>122611</v>
          </cell>
        </row>
        <row r="2205">
          <cell r="A2205">
            <v>122613</v>
          </cell>
        </row>
        <row r="2206">
          <cell r="A2206">
            <v>122616</v>
          </cell>
        </row>
        <row r="2207">
          <cell r="A2207">
            <v>122617</v>
          </cell>
        </row>
        <row r="2208">
          <cell r="A2208">
            <v>122621</v>
          </cell>
        </row>
        <row r="2209">
          <cell r="A2209">
            <v>122622</v>
          </cell>
        </row>
        <row r="2210">
          <cell r="A2210">
            <v>122624</v>
          </cell>
        </row>
        <row r="2211">
          <cell r="A2211">
            <v>122629</v>
          </cell>
        </row>
        <row r="2212">
          <cell r="A2212">
            <v>122630</v>
          </cell>
        </row>
        <row r="2213">
          <cell r="A2213">
            <v>122632</v>
          </cell>
        </row>
        <row r="2214">
          <cell r="A2214">
            <v>122639</v>
          </cell>
        </row>
        <row r="2215">
          <cell r="A2215">
            <v>122645</v>
          </cell>
        </row>
        <row r="2216">
          <cell r="A2216">
            <v>122648</v>
          </cell>
        </row>
        <row r="2217">
          <cell r="A2217">
            <v>122659</v>
          </cell>
        </row>
        <row r="2218">
          <cell r="A2218">
            <v>122667</v>
          </cell>
        </row>
        <row r="2219">
          <cell r="A2219">
            <v>122670</v>
          </cell>
        </row>
        <row r="2220">
          <cell r="A2220">
            <v>122675</v>
          </cell>
        </row>
        <row r="2221">
          <cell r="A2221">
            <v>122678</v>
          </cell>
        </row>
        <row r="2222">
          <cell r="A2222">
            <v>122681</v>
          </cell>
        </row>
        <row r="2223">
          <cell r="A2223">
            <v>122682</v>
          </cell>
        </row>
        <row r="2224">
          <cell r="A2224">
            <v>122684</v>
          </cell>
        </row>
        <row r="2225">
          <cell r="A2225">
            <v>122688</v>
          </cell>
        </row>
        <row r="2226">
          <cell r="A2226">
            <v>122691</v>
          </cell>
        </row>
        <row r="2227">
          <cell r="A2227">
            <v>122692</v>
          </cell>
        </row>
        <row r="2228">
          <cell r="A2228">
            <v>122696</v>
          </cell>
        </row>
        <row r="2229">
          <cell r="A2229">
            <v>122702</v>
          </cell>
        </row>
        <row r="2230">
          <cell r="A2230">
            <v>122703</v>
          </cell>
        </row>
        <row r="2231">
          <cell r="A2231">
            <v>122704</v>
          </cell>
        </row>
        <row r="2232">
          <cell r="A2232">
            <v>122707</v>
          </cell>
        </row>
        <row r="2233">
          <cell r="A2233">
            <v>122708</v>
          </cell>
        </row>
        <row r="2234">
          <cell r="A2234">
            <v>122712</v>
          </cell>
        </row>
        <row r="2235">
          <cell r="A2235">
            <v>122714</v>
          </cell>
        </row>
        <row r="2236">
          <cell r="A2236">
            <v>122720</v>
          </cell>
        </row>
        <row r="2237">
          <cell r="A2237">
            <v>122724</v>
          </cell>
        </row>
        <row r="2238">
          <cell r="A2238">
            <v>122727</v>
          </cell>
        </row>
        <row r="2239">
          <cell r="A2239">
            <v>122728</v>
          </cell>
        </row>
        <row r="2240">
          <cell r="A2240">
            <v>122735</v>
          </cell>
        </row>
        <row r="2241">
          <cell r="A2241">
            <v>122738</v>
          </cell>
        </row>
        <row r="2242">
          <cell r="A2242">
            <v>122745</v>
          </cell>
        </row>
        <row r="2243">
          <cell r="A2243">
            <v>122748</v>
          </cell>
        </row>
        <row r="2244">
          <cell r="A2244">
            <v>122751</v>
          </cell>
        </row>
        <row r="2245">
          <cell r="A2245">
            <v>122759</v>
          </cell>
        </row>
        <row r="2246">
          <cell r="A2246">
            <v>122763</v>
          </cell>
        </row>
        <row r="2247">
          <cell r="A2247">
            <v>122765</v>
          </cell>
        </row>
        <row r="2248">
          <cell r="A2248">
            <v>122767</v>
          </cell>
        </row>
        <row r="2249">
          <cell r="A2249">
            <v>122769</v>
          </cell>
        </row>
        <row r="2250">
          <cell r="A2250">
            <v>122770</v>
          </cell>
        </row>
        <row r="2251">
          <cell r="A2251">
            <v>122772</v>
          </cell>
        </row>
        <row r="2252">
          <cell r="A2252">
            <v>122773</v>
          </cell>
        </row>
        <row r="2253">
          <cell r="A2253">
            <v>122775</v>
          </cell>
        </row>
        <row r="2254">
          <cell r="A2254">
            <v>122776</v>
          </cell>
        </row>
        <row r="2255">
          <cell r="A2255">
            <v>122777</v>
          </cell>
        </row>
        <row r="2256">
          <cell r="A2256">
            <v>122780</v>
          </cell>
        </row>
        <row r="2257">
          <cell r="A2257">
            <v>122781</v>
          </cell>
        </row>
        <row r="2258">
          <cell r="A2258">
            <v>122785</v>
          </cell>
        </row>
        <row r="2259">
          <cell r="A2259">
            <v>122789</v>
          </cell>
        </row>
        <row r="2260">
          <cell r="A2260">
            <v>122792</v>
          </cell>
        </row>
        <row r="2261">
          <cell r="A2261">
            <v>122794</v>
          </cell>
        </row>
        <row r="2262">
          <cell r="A2262">
            <v>122795</v>
          </cell>
        </row>
        <row r="2263">
          <cell r="A2263">
            <v>122800</v>
          </cell>
        </row>
        <row r="2264">
          <cell r="A2264">
            <v>122801</v>
          </cell>
        </row>
        <row r="2265">
          <cell r="A2265">
            <v>122802</v>
          </cell>
        </row>
        <row r="2266">
          <cell r="A2266">
            <v>122804</v>
          </cell>
        </row>
        <row r="2267">
          <cell r="A2267">
            <v>122805</v>
          </cell>
        </row>
        <row r="2268">
          <cell r="A2268">
            <v>122806</v>
          </cell>
        </row>
        <row r="2269">
          <cell r="A2269">
            <v>122807</v>
          </cell>
        </row>
        <row r="2270">
          <cell r="A2270">
            <v>122810</v>
          </cell>
        </row>
        <row r="2271">
          <cell r="A2271">
            <v>122811</v>
          </cell>
        </row>
        <row r="2272">
          <cell r="A2272">
            <v>122815</v>
          </cell>
        </row>
        <row r="2273">
          <cell r="A2273">
            <v>122816</v>
          </cell>
        </row>
        <row r="2274">
          <cell r="A2274">
            <v>122817</v>
          </cell>
        </row>
        <row r="2275">
          <cell r="A2275">
            <v>122819</v>
          </cell>
        </row>
        <row r="2276">
          <cell r="A2276">
            <v>122824</v>
          </cell>
        </row>
        <row r="2277">
          <cell r="A2277">
            <v>122830</v>
          </cell>
        </row>
        <row r="2278">
          <cell r="A2278">
            <v>122832</v>
          </cell>
        </row>
        <row r="2279">
          <cell r="A2279">
            <v>122846</v>
          </cell>
        </row>
        <row r="2280">
          <cell r="A2280">
            <v>122849</v>
          </cell>
        </row>
        <row r="2281">
          <cell r="A2281">
            <v>122850</v>
          </cell>
        </row>
        <row r="2282">
          <cell r="A2282">
            <v>122851</v>
          </cell>
        </row>
        <row r="2283">
          <cell r="A2283">
            <v>122854</v>
          </cell>
        </row>
        <row r="2284">
          <cell r="A2284">
            <v>122860</v>
          </cell>
        </row>
        <row r="2285">
          <cell r="A2285">
            <v>122862</v>
          </cell>
        </row>
        <row r="2286">
          <cell r="A2286">
            <v>122863</v>
          </cell>
        </row>
        <row r="2287">
          <cell r="A2287">
            <v>122865</v>
          </cell>
        </row>
        <row r="2288">
          <cell r="A2288">
            <v>122868</v>
          </cell>
        </row>
        <row r="2289">
          <cell r="A2289">
            <v>122869</v>
          </cell>
        </row>
        <row r="2290">
          <cell r="A2290">
            <v>122874</v>
          </cell>
        </row>
        <row r="2291">
          <cell r="A2291">
            <v>122876</v>
          </cell>
        </row>
        <row r="2292">
          <cell r="A2292">
            <v>122878</v>
          </cell>
        </row>
        <row r="2293">
          <cell r="A2293">
            <v>122883</v>
          </cell>
        </row>
        <row r="2294">
          <cell r="A2294">
            <v>122888</v>
          </cell>
        </row>
        <row r="2295">
          <cell r="A2295">
            <v>122890</v>
          </cell>
        </row>
        <row r="2296">
          <cell r="A2296">
            <v>122893</v>
          </cell>
        </row>
        <row r="2297">
          <cell r="A2297">
            <v>122894</v>
          </cell>
        </row>
        <row r="2298">
          <cell r="A2298">
            <v>122898</v>
          </cell>
        </row>
        <row r="2299">
          <cell r="A2299">
            <v>122900</v>
          </cell>
        </row>
        <row r="2300">
          <cell r="A2300">
            <v>122903</v>
          </cell>
        </row>
        <row r="2301">
          <cell r="A2301">
            <v>122904</v>
          </cell>
        </row>
        <row r="2302">
          <cell r="A2302">
            <v>122910</v>
          </cell>
        </row>
        <row r="2303">
          <cell r="A2303">
            <v>122915</v>
          </cell>
        </row>
        <row r="2304">
          <cell r="A2304">
            <v>122928</v>
          </cell>
        </row>
        <row r="2305">
          <cell r="A2305">
            <v>122930</v>
          </cell>
        </row>
        <row r="2306">
          <cell r="A2306">
            <v>122932</v>
          </cell>
        </row>
        <row r="2307">
          <cell r="A2307">
            <v>122935</v>
          </cell>
        </row>
        <row r="2308">
          <cell r="A2308">
            <v>122937</v>
          </cell>
        </row>
        <row r="2309">
          <cell r="A2309">
            <v>122940</v>
          </cell>
        </row>
        <row r="2310">
          <cell r="A2310">
            <v>122942</v>
          </cell>
        </row>
        <row r="2311">
          <cell r="A2311">
            <v>122943</v>
          </cell>
        </row>
        <row r="2312">
          <cell r="A2312">
            <v>122948</v>
          </cell>
        </row>
        <row r="2313">
          <cell r="A2313">
            <v>122951</v>
          </cell>
        </row>
        <row r="2314">
          <cell r="A2314">
            <v>122955</v>
          </cell>
        </row>
        <row r="2315">
          <cell r="A2315">
            <v>122964</v>
          </cell>
        </row>
        <row r="2316">
          <cell r="A2316">
            <v>122969</v>
          </cell>
        </row>
        <row r="2317">
          <cell r="A2317">
            <v>122971</v>
          </cell>
        </row>
        <row r="2318">
          <cell r="A2318">
            <v>122974</v>
          </cell>
        </row>
        <row r="2319">
          <cell r="A2319">
            <v>122984</v>
          </cell>
        </row>
        <row r="2320">
          <cell r="A2320">
            <v>122986</v>
          </cell>
        </row>
        <row r="2321">
          <cell r="A2321">
            <v>122989</v>
          </cell>
        </row>
        <row r="2322">
          <cell r="A2322">
            <v>122990</v>
          </cell>
        </row>
        <row r="2323">
          <cell r="A2323">
            <v>122991</v>
          </cell>
        </row>
        <row r="2324">
          <cell r="A2324">
            <v>122992</v>
          </cell>
        </row>
        <row r="2325">
          <cell r="A2325">
            <v>122996</v>
          </cell>
        </row>
        <row r="2326">
          <cell r="A2326">
            <v>122998</v>
          </cell>
        </row>
        <row r="2327">
          <cell r="A2327">
            <v>123003</v>
          </cell>
        </row>
        <row r="2328">
          <cell r="A2328">
            <v>123005</v>
          </cell>
        </row>
        <row r="2329">
          <cell r="A2329">
            <v>123006</v>
          </cell>
        </row>
        <row r="2330">
          <cell r="A2330">
            <v>123010</v>
          </cell>
        </row>
        <row r="2331">
          <cell r="A2331">
            <v>123014</v>
          </cell>
        </row>
        <row r="2332">
          <cell r="A2332">
            <v>123015</v>
          </cell>
        </row>
        <row r="2333">
          <cell r="A2333">
            <v>123017</v>
          </cell>
        </row>
        <row r="2334">
          <cell r="A2334">
            <v>123018</v>
          </cell>
        </row>
        <row r="2335">
          <cell r="A2335">
            <v>123019</v>
          </cell>
        </row>
        <row r="2336">
          <cell r="A2336">
            <v>123020</v>
          </cell>
        </row>
        <row r="2337">
          <cell r="A2337">
            <v>123025</v>
          </cell>
        </row>
        <row r="2338">
          <cell r="A2338">
            <v>123032</v>
          </cell>
        </row>
        <row r="2339">
          <cell r="A2339">
            <v>123035</v>
          </cell>
        </row>
        <row r="2340">
          <cell r="A2340">
            <v>123039</v>
          </cell>
        </row>
        <row r="2341">
          <cell r="A2341">
            <v>123042</v>
          </cell>
        </row>
        <row r="2342">
          <cell r="A2342">
            <v>123044</v>
          </cell>
        </row>
        <row r="2343">
          <cell r="A2343">
            <v>123046</v>
          </cell>
        </row>
        <row r="2344">
          <cell r="A2344">
            <v>123047</v>
          </cell>
        </row>
        <row r="2345">
          <cell r="A2345">
            <v>123051</v>
          </cell>
        </row>
        <row r="2346">
          <cell r="A2346">
            <v>123052</v>
          </cell>
        </row>
        <row r="2347">
          <cell r="A2347">
            <v>123056</v>
          </cell>
        </row>
        <row r="2348">
          <cell r="A2348">
            <v>123057</v>
          </cell>
        </row>
        <row r="2349">
          <cell r="A2349">
            <v>123059</v>
          </cell>
        </row>
        <row r="2350">
          <cell r="A2350">
            <v>123063</v>
          </cell>
        </row>
        <row r="2351">
          <cell r="A2351">
            <v>123075</v>
          </cell>
        </row>
        <row r="2352">
          <cell r="A2352">
            <v>123078</v>
          </cell>
        </row>
        <row r="2353">
          <cell r="A2353">
            <v>123079</v>
          </cell>
        </row>
        <row r="2354">
          <cell r="A2354">
            <v>123081</v>
          </cell>
        </row>
        <row r="2355">
          <cell r="A2355">
            <v>123082</v>
          </cell>
        </row>
        <row r="2356">
          <cell r="A2356">
            <v>123083</v>
          </cell>
        </row>
        <row r="2357">
          <cell r="A2357">
            <v>123084</v>
          </cell>
        </row>
        <row r="2358">
          <cell r="A2358">
            <v>123088</v>
          </cell>
        </row>
        <row r="2359">
          <cell r="A2359">
            <v>123090</v>
          </cell>
        </row>
        <row r="2360">
          <cell r="A2360">
            <v>123092</v>
          </cell>
        </row>
        <row r="2361">
          <cell r="A2361">
            <v>123093</v>
          </cell>
        </row>
        <row r="2362">
          <cell r="A2362">
            <v>123095</v>
          </cell>
        </row>
        <row r="2363">
          <cell r="A2363">
            <v>123096</v>
          </cell>
        </row>
        <row r="2364">
          <cell r="A2364">
            <v>123097</v>
          </cell>
        </row>
        <row r="2365">
          <cell r="A2365">
            <v>123106</v>
          </cell>
        </row>
        <row r="2366">
          <cell r="A2366">
            <v>123107</v>
          </cell>
        </row>
        <row r="2367">
          <cell r="A2367">
            <v>123108</v>
          </cell>
        </row>
        <row r="2368">
          <cell r="A2368">
            <v>123113</v>
          </cell>
        </row>
        <row r="2369">
          <cell r="A2369">
            <v>123117</v>
          </cell>
        </row>
        <row r="2370">
          <cell r="A2370">
            <v>123119</v>
          </cell>
        </row>
        <row r="2371">
          <cell r="A2371">
            <v>123120</v>
          </cell>
        </row>
        <row r="2372">
          <cell r="A2372">
            <v>123121</v>
          </cell>
        </row>
        <row r="2373">
          <cell r="A2373">
            <v>123123</v>
          </cell>
        </row>
        <row r="2374">
          <cell r="A2374">
            <v>123124</v>
          </cell>
        </row>
        <row r="2375">
          <cell r="A2375">
            <v>123126</v>
          </cell>
        </row>
        <row r="2376">
          <cell r="A2376">
            <v>123132</v>
          </cell>
        </row>
        <row r="2377">
          <cell r="A2377">
            <v>123134</v>
          </cell>
        </row>
        <row r="2378">
          <cell r="A2378">
            <v>123136</v>
          </cell>
        </row>
        <row r="2379">
          <cell r="A2379">
            <v>123137</v>
          </cell>
        </row>
        <row r="2380">
          <cell r="A2380">
            <v>123142</v>
          </cell>
        </row>
        <row r="2381">
          <cell r="A2381">
            <v>123143</v>
          </cell>
        </row>
        <row r="2382">
          <cell r="A2382">
            <v>123147</v>
          </cell>
        </row>
        <row r="2383">
          <cell r="A2383">
            <v>123148</v>
          </cell>
        </row>
        <row r="2384">
          <cell r="A2384">
            <v>123149</v>
          </cell>
        </row>
        <row r="2385">
          <cell r="A2385">
            <v>123153</v>
          </cell>
        </row>
        <row r="2386">
          <cell r="A2386">
            <v>123154</v>
          </cell>
        </row>
        <row r="2387">
          <cell r="A2387">
            <v>123155</v>
          </cell>
        </row>
        <row r="2388">
          <cell r="A2388">
            <v>123162</v>
          </cell>
        </row>
        <row r="2389">
          <cell r="A2389">
            <v>123166</v>
          </cell>
        </row>
        <row r="2390">
          <cell r="A2390">
            <v>123167</v>
          </cell>
        </row>
        <row r="2391">
          <cell r="A2391">
            <v>123169</v>
          </cell>
        </row>
        <row r="2392">
          <cell r="A2392">
            <v>123174</v>
          </cell>
        </row>
        <row r="2393">
          <cell r="A2393">
            <v>123175</v>
          </cell>
        </row>
        <row r="2394">
          <cell r="A2394">
            <v>123181</v>
          </cell>
        </row>
        <row r="2395">
          <cell r="A2395">
            <v>123183</v>
          </cell>
        </row>
        <row r="2396">
          <cell r="A2396">
            <v>123184</v>
          </cell>
        </row>
        <row r="2397">
          <cell r="A2397">
            <v>123190</v>
          </cell>
        </row>
        <row r="2398">
          <cell r="A2398">
            <v>123191</v>
          </cell>
        </row>
        <row r="2399">
          <cell r="A2399">
            <v>123192</v>
          </cell>
        </row>
        <row r="2400">
          <cell r="A2400">
            <v>123199</v>
          </cell>
        </row>
        <row r="2401">
          <cell r="A2401">
            <v>123200</v>
          </cell>
        </row>
        <row r="2402">
          <cell r="A2402">
            <v>123202</v>
          </cell>
        </row>
        <row r="2403">
          <cell r="A2403">
            <v>123205</v>
          </cell>
        </row>
        <row r="2404">
          <cell r="A2404">
            <v>123208</v>
          </cell>
        </row>
        <row r="2405">
          <cell r="A2405">
            <v>123209</v>
          </cell>
        </row>
        <row r="2406">
          <cell r="A2406">
            <v>123217</v>
          </cell>
        </row>
        <row r="2407">
          <cell r="A2407">
            <v>123220</v>
          </cell>
        </row>
        <row r="2408">
          <cell r="A2408">
            <v>123221</v>
          </cell>
        </row>
        <row r="2409">
          <cell r="A2409">
            <v>123224</v>
          </cell>
        </row>
        <row r="2410">
          <cell r="A2410">
            <v>123225</v>
          </cell>
        </row>
        <row r="2411">
          <cell r="A2411">
            <v>123229</v>
          </cell>
        </row>
        <row r="2412">
          <cell r="A2412">
            <v>123230</v>
          </cell>
        </row>
        <row r="2413">
          <cell r="A2413">
            <v>123231</v>
          </cell>
        </row>
        <row r="2414">
          <cell r="A2414">
            <v>123233</v>
          </cell>
        </row>
        <row r="2415">
          <cell r="A2415">
            <v>123236</v>
          </cell>
        </row>
        <row r="2416">
          <cell r="A2416">
            <v>123238</v>
          </cell>
        </row>
        <row r="2417">
          <cell r="A2417">
            <v>123242</v>
          </cell>
        </row>
        <row r="2418">
          <cell r="A2418">
            <v>123254</v>
          </cell>
        </row>
        <row r="2419">
          <cell r="A2419">
            <v>123255</v>
          </cell>
        </row>
        <row r="2420">
          <cell r="A2420">
            <v>123256</v>
          </cell>
        </row>
        <row r="2421">
          <cell r="A2421">
            <v>123257</v>
          </cell>
        </row>
        <row r="2422">
          <cell r="A2422">
            <v>123259</v>
          </cell>
        </row>
        <row r="2423">
          <cell r="A2423">
            <v>123263</v>
          </cell>
        </row>
        <row r="2424">
          <cell r="A2424">
            <v>123267</v>
          </cell>
        </row>
        <row r="2425">
          <cell r="A2425">
            <v>123268</v>
          </cell>
        </row>
        <row r="2426">
          <cell r="A2426">
            <v>123270</v>
          </cell>
        </row>
        <row r="2427">
          <cell r="A2427">
            <v>123278</v>
          </cell>
        </row>
        <row r="2428">
          <cell r="A2428">
            <v>123281</v>
          </cell>
        </row>
        <row r="2429">
          <cell r="A2429">
            <v>123284</v>
          </cell>
        </row>
        <row r="2430">
          <cell r="A2430">
            <v>123287</v>
          </cell>
        </row>
        <row r="2431">
          <cell r="A2431">
            <v>123288</v>
          </cell>
        </row>
        <row r="2432">
          <cell r="A2432">
            <v>123289</v>
          </cell>
        </row>
        <row r="2433">
          <cell r="A2433">
            <v>123291</v>
          </cell>
        </row>
        <row r="2434">
          <cell r="A2434">
            <v>123292</v>
          </cell>
        </row>
        <row r="2435">
          <cell r="A2435">
            <v>123296</v>
          </cell>
        </row>
        <row r="2436">
          <cell r="A2436">
            <v>123297</v>
          </cell>
        </row>
        <row r="2437">
          <cell r="A2437">
            <v>123298</v>
          </cell>
        </row>
        <row r="2438">
          <cell r="A2438">
            <v>123299</v>
          </cell>
        </row>
        <row r="2439">
          <cell r="A2439">
            <v>123304</v>
          </cell>
        </row>
        <row r="2440">
          <cell r="A2440">
            <v>123305</v>
          </cell>
        </row>
        <row r="2441">
          <cell r="A2441">
            <v>123307</v>
          </cell>
        </row>
        <row r="2442">
          <cell r="A2442">
            <v>123319</v>
          </cell>
        </row>
        <row r="2443">
          <cell r="A2443">
            <v>123323</v>
          </cell>
        </row>
        <row r="2444">
          <cell r="A2444">
            <v>123326</v>
          </cell>
        </row>
        <row r="2445">
          <cell r="A2445">
            <v>123328</v>
          </cell>
        </row>
        <row r="2446">
          <cell r="A2446">
            <v>123337</v>
          </cell>
        </row>
        <row r="2447">
          <cell r="A2447">
            <v>123342</v>
          </cell>
        </row>
        <row r="2448">
          <cell r="A2448">
            <v>123345</v>
          </cell>
        </row>
        <row r="2449">
          <cell r="A2449">
            <v>123348</v>
          </cell>
        </row>
        <row r="2450">
          <cell r="A2450">
            <v>123353</v>
          </cell>
        </row>
        <row r="2451">
          <cell r="A2451">
            <v>123356</v>
          </cell>
        </row>
        <row r="2452">
          <cell r="A2452">
            <v>123360</v>
          </cell>
        </row>
        <row r="2453">
          <cell r="A2453">
            <v>123361</v>
          </cell>
        </row>
        <row r="2454">
          <cell r="A2454">
            <v>123365</v>
          </cell>
        </row>
        <row r="2455">
          <cell r="A2455">
            <v>123367</v>
          </cell>
        </row>
        <row r="2456">
          <cell r="A2456">
            <v>123369</v>
          </cell>
        </row>
        <row r="2457">
          <cell r="A2457">
            <v>123370</v>
          </cell>
        </row>
        <row r="2458">
          <cell r="A2458">
            <v>123371</v>
          </cell>
        </row>
        <row r="2459">
          <cell r="A2459">
            <v>123374</v>
          </cell>
        </row>
        <row r="2460">
          <cell r="A2460">
            <v>123375</v>
          </cell>
        </row>
        <row r="2461">
          <cell r="A2461">
            <v>123376</v>
          </cell>
        </row>
        <row r="2462">
          <cell r="A2462">
            <v>123378</v>
          </cell>
        </row>
        <row r="2463">
          <cell r="A2463">
            <v>123386</v>
          </cell>
        </row>
        <row r="2464">
          <cell r="A2464">
            <v>123387</v>
          </cell>
        </row>
        <row r="2465">
          <cell r="A2465">
            <v>123390</v>
          </cell>
        </row>
        <row r="2466">
          <cell r="A2466">
            <v>123393</v>
          </cell>
        </row>
        <row r="2467">
          <cell r="A2467">
            <v>123394</v>
          </cell>
        </row>
        <row r="2468">
          <cell r="A2468">
            <v>123395</v>
          </cell>
        </row>
        <row r="2469">
          <cell r="A2469">
            <v>123397</v>
          </cell>
        </row>
        <row r="2470">
          <cell r="A2470">
            <v>123400</v>
          </cell>
        </row>
        <row r="2471">
          <cell r="A2471">
            <v>123402</v>
          </cell>
        </row>
        <row r="2472">
          <cell r="A2472">
            <v>123403</v>
          </cell>
        </row>
        <row r="2473">
          <cell r="A2473">
            <v>123407</v>
          </cell>
        </row>
        <row r="2474">
          <cell r="A2474">
            <v>123408</v>
          </cell>
        </row>
        <row r="2475">
          <cell r="A2475">
            <v>123409</v>
          </cell>
        </row>
        <row r="2476">
          <cell r="A2476">
            <v>123415</v>
          </cell>
        </row>
        <row r="2477">
          <cell r="A2477">
            <v>123416</v>
          </cell>
        </row>
        <row r="2478">
          <cell r="A2478">
            <v>123418</v>
          </cell>
        </row>
        <row r="2479">
          <cell r="A2479">
            <v>123419</v>
          </cell>
        </row>
        <row r="2480">
          <cell r="A2480">
            <v>123421</v>
          </cell>
        </row>
        <row r="2481">
          <cell r="A2481">
            <v>123423</v>
          </cell>
        </row>
        <row r="2482">
          <cell r="A2482">
            <v>123424</v>
          </cell>
        </row>
        <row r="2483">
          <cell r="A2483">
            <v>123427</v>
          </cell>
        </row>
        <row r="2484">
          <cell r="A2484">
            <v>123428</v>
          </cell>
        </row>
        <row r="2485">
          <cell r="A2485">
            <v>123430</v>
          </cell>
        </row>
        <row r="2486">
          <cell r="A2486">
            <v>123431</v>
          </cell>
        </row>
        <row r="2487">
          <cell r="A2487">
            <v>123432</v>
          </cell>
        </row>
        <row r="2488">
          <cell r="A2488">
            <v>123436</v>
          </cell>
        </row>
        <row r="2489">
          <cell r="A2489">
            <v>123437</v>
          </cell>
        </row>
        <row r="2490">
          <cell r="A2490">
            <v>123438</v>
          </cell>
        </row>
        <row r="2491">
          <cell r="A2491">
            <v>123444</v>
          </cell>
        </row>
        <row r="2492">
          <cell r="A2492">
            <v>123445</v>
          </cell>
        </row>
        <row r="2493">
          <cell r="A2493">
            <v>123448</v>
          </cell>
        </row>
        <row r="2494">
          <cell r="A2494">
            <v>123449</v>
          </cell>
        </row>
        <row r="2495">
          <cell r="A2495">
            <v>123455</v>
          </cell>
        </row>
        <row r="2496">
          <cell r="A2496">
            <v>123458</v>
          </cell>
        </row>
        <row r="2497">
          <cell r="A2497">
            <v>123459</v>
          </cell>
        </row>
        <row r="2498">
          <cell r="A2498">
            <v>123460</v>
          </cell>
        </row>
        <row r="2499">
          <cell r="A2499">
            <v>123461</v>
          </cell>
        </row>
        <row r="2500">
          <cell r="A2500">
            <v>123463</v>
          </cell>
        </row>
        <row r="2501">
          <cell r="A2501">
            <v>123467</v>
          </cell>
        </row>
        <row r="2502">
          <cell r="A2502">
            <v>123470</v>
          </cell>
        </row>
        <row r="2503">
          <cell r="A2503">
            <v>123472</v>
          </cell>
        </row>
        <row r="2504">
          <cell r="A2504">
            <v>123474</v>
          </cell>
        </row>
        <row r="2505">
          <cell r="A2505">
            <v>123475</v>
          </cell>
        </row>
        <row r="2506">
          <cell r="A2506">
            <v>123481</v>
          </cell>
        </row>
        <row r="2507">
          <cell r="A2507">
            <v>123482</v>
          </cell>
        </row>
        <row r="2508">
          <cell r="A2508">
            <v>123483</v>
          </cell>
        </row>
        <row r="2509">
          <cell r="A2509">
            <v>123485</v>
          </cell>
        </row>
        <row r="2510">
          <cell r="A2510">
            <v>123487</v>
          </cell>
        </row>
        <row r="2511">
          <cell r="A2511">
            <v>123488</v>
          </cell>
        </row>
        <row r="2512">
          <cell r="A2512">
            <v>123489</v>
          </cell>
        </row>
        <row r="2513">
          <cell r="A2513">
            <v>123490</v>
          </cell>
        </row>
        <row r="2514">
          <cell r="A2514">
            <v>123496</v>
          </cell>
        </row>
        <row r="2515">
          <cell r="A2515">
            <v>123501</v>
          </cell>
        </row>
        <row r="2516">
          <cell r="A2516">
            <v>123502</v>
          </cell>
        </row>
        <row r="2517">
          <cell r="A2517">
            <v>123505</v>
          </cell>
        </row>
        <row r="2518">
          <cell r="A2518">
            <v>123508</v>
          </cell>
        </row>
        <row r="2519">
          <cell r="A2519">
            <v>123509</v>
          </cell>
        </row>
        <row r="2520">
          <cell r="A2520">
            <v>123510</v>
          </cell>
        </row>
        <row r="2521">
          <cell r="A2521">
            <v>123511</v>
          </cell>
        </row>
        <row r="2522">
          <cell r="A2522">
            <v>123513</v>
          </cell>
        </row>
        <row r="2523">
          <cell r="A2523">
            <v>123514</v>
          </cell>
        </row>
        <row r="2524">
          <cell r="A2524">
            <v>123519</v>
          </cell>
        </row>
        <row r="2525">
          <cell r="A2525">
            <v>123522</v>
          </cell>
        </row>
        <row r="2526">
          <cell r="A2526">
            <v>123523</v>
          </cell>
        </row>
        <row r="2527">
          <cell r="A2527">
            <v>123524</v>
          </cell>
        </row>
        <row r="2528">
          <cell r="A2528">
            <v>123526</v>
          </cell>
        </row>
        <row r="2529">
          <cell r="A2529">
            <v>123528</v>
          </cell>
        </row>
        <row r="2530">
          <cell r="A2530">
            <v>123529</v>
          </cell>
        </row>
        <row r="2531">
          <cell r="A2531">
            <v>123533</v>
          </cell>
        </row>
        <row r="2532">
          <cell r="A2532">
            <v>123534</v>
          </cell>
        </row>
        <row r="2533">
          <cell r="A2533">
            <v>123539</v>
          </cell>
        </row>
        <row r="2534">
          <cell r="A2534">
            <v>123546</v>
          </cell>
        </row>
        <row r="2535">
          <cell r="A2535">
            <v>123547</v>
          </cell>
        </row>
        <row r="2536">
          <cell r="A2536">
            <v>123551</v>
          </cell>
        </row>
        <row r="2537">
          <cell r="A2537">
            <v>123553</v>
          </cell>
        </row>
        <row r="2538">
          <cell r="A2538">
            <v>123554</v>
          </cell>
        </row>
        <row r="2539">
          <cell r="A2539">
            <v>123555</v>
          </cell>
        </row>
        <row r="2540">
          <cell r="A2540">
            <v>123556</v>
          </cell>
        </row>
        <row r="2541">
          <cell r="A2541">
            <v>123558</v>
          </cell>
        </row>
        <row r="2542">
          <cell r="A2542">
            <v>123560</v>
          </cell>
        </row>
        <row r="2543">
          <cell r="A2543">
            <v>123562</v>
          </cell>
        </row>
        <row r="2544">
          <cell r="A2544">
            <v>123565</v>
          </cell>
        </row>
        <row r="2545">
          <cell r="A2545">
            <v>123566</v>
          </cell>
        </row>
        <row r="2546">
          <cell r="A2546">
            <v>123568</v>
          </cell>
        </row>
        <row r="2547">
          <cell r="A2547">
            <v>123572</v>
          </cell>
        </row>
        <row r="2548">
          <cell r="A2548">
            <v>123573</v>
          </cell>
        </row>
        <row r="2549">
          <cell r="A2549">
            <v>123575</v>
          </cell>
        </row>
        <row r="2550">
          <cell r="A2550">
            <v>123576</v>
          </cell>
        </row>
        <row r="2551">
          <cell r="A2551">
            <v>123577</v>
          </cell>
        </row>
        <row r="2552">
          <cell r="A2552">
            <v>123582</v>
          </cell>
        </row>
        <row r="2553">
          <cell r="A2553">
            <v>123583</v>
          </cell>
        </row>
        <row r="2554">
          <cell r="A2554">
            <v>123584</v>
          </cell>
        </row>
        <row r="2555">
          <cell r="A2555">
            <v>123586</v>
          </cell>
        </row>
        <row r="2556">
          <cell r="A2556">
            <v>123591</v>
          </cell>
        </row>
        <row r="2557">
          <cell r="A2557">
            <v>123600</v>
          </cell>
        </row>
        <row r="2558">
          <cell r="A2558">
            <v>123604</v>
          </cell>
        </row>
        <row r="2559">
          <cell r="A2559">
            <v>123611</v>
          </cell>
        </row>
        <row r="2560">
          <cell r="A2560">
            <v>123612</v>
          </cell>
        </row>
        <row r="2561">
          <cell r="A2561">
            <v>123613</v>
          </cell>
        </row>
        <row r="2562">
          <cell r="A2562">
            <v>123616</v>
          </cell>
        </row>
        <row r="2563">
          <cell r="A2563">
            <v>123620</v>
          </cell>
        </row>
        <row r="2564">
          <cell r="A2564">
            <v>123622</v>
          </cell>
        </row>
        <row r="2565">
          <cell r="A2565">
            <v>123627</v>
          </cell>
        </row>
        <row r="2566">
          <cell r="A2566">
            <v>123630</v>
          </cell>
        </row>
        <row r="2567">
          <cell r="A2567">
            <v>123633</v>
          </cell>
        </row>
        <row r="2568">
          <cell r="A2568">
            <v>123637</v>
          </cell>
        </row>
        <row r="2569">
          <cell r="A2569">
            <v>123638</v>
          </cell>
        </row>
        <row r="2570">
          <cell r="A2570">
            <v>123640</v>
          </cell>
        </row>
        <row r="2571">
          <cell r="A2571">
            <v>123643</v>
          </cell>
        </row>
        <row r="2572">
          <cell r="A2572">
            <v>123644</v>
          </cell>
        </row>
        <row r="2573">
          <cell r="A2573">
            <v>123645</v>
          </cell>
        </row>
        <row r="2574">
          <cell r="A2574">
            <v>123646</v>
          </cell>
        </row>
        <row r="2575">
          <cell r="A2575">
            <v>123648</v>
          </cell>
        </row>
        <row r="2576">
          <cell r="A2576">
            <v>123649</v>
          </cell>
        </row>
        <row r="2577">
          <cell r="A2577">
            <v>123650</v>
          </cell>
        </row>
        <row r="2578">
          <cell r="A2578">
            <v>123651</v>
          </cell>
        </row>
        <row r="2579">
          <cell r="A2579">
            <v>123653</v>
          </cell>
        </row>
        <row r="2580">
          <cell r="A2580">
            <v>123654</v>
          </cell>
        </row>
        <row r="2581">
          <cell r="A2581">
            <v>123655</v>
          </cell>
        </row>
        <row r="2582">
          <cell r="A2582">
            <v>123657</v>
          </cell>
        </row>
        <row r="2583">
          <cell r="A2583">
            <v>123659</v>
          </cell>
        </row>
        <row r="2584">
          <cell r="A2584">
            <v>123660</v>
          </cell>
        </row>
        <row r="2585">
          <cell r="A2585">
            <v>123661</v>
          </cell>
        </row>
        <row r="2586">
          <cell r="A2586">
            <v>123662</v>
          </cell>
        </row>
        <row r="2587">
          <cell r="A2587">
            <v>123668</v>
          </cell>
        </row>
        <row r="2588">
          <cell r="A2588">
            <v>123671</v>
          </cell>
        </row>
        <row r="2589">
          <cell r="A2589">
            <v>123673</v>
          </cell>
        </row>
        <row r="2590">
          <cell r="A2590">
            <v>123677</v>
          </cell>
        </row>
        <row r="2591">
          <cell r="A2591">
            <v>123678</v>
          </cell>
        </row>
        <row r="2592">
          <cell r="A2592">
            <v>123680</v>
          </cell>
        </row>
        <row r="2593">
          <cell r="A2593">
            <v>123682</v>
          </cell>
        </row>
        <row r="2594">
          <cell r="A2594">
            <v>123683</v>
          </cell>
        </row>
        <row r="2595">
          <cell r="A2595">
            <v>123684</v>
          </cell>
        </row>
        <row r="2596">
          <cell r="A2596">
            <v>123685</v>
          </cell>
        </row>
        <row r="2597">
          <cell r="A2597">
            <v>123686</v>
          </cell>
        </row>
        <row r="2598">
          <cell r="A2598">
            <v>123688</v>
          </cell>
        </row>
        <row r="2599">
          <cell r="A2599">
            <v>123689</v>
          </cell>
        </row>
        <row r="2600">
          <cell r="A2600">
            <v>123691</v>
          </cell>
        </row>
        <row r="2601">
          <cell r="A2601">
            <v>123692</v>
          </cell>
        </row>
        <row r="2602">
          <cell r="A2602">
            <v>123694</v>
          </cell>
        </row>
        <row r="2603">
          <cell r="A2603">
            <v>123695</v>
          </cell>
        </row>
        <row r="2604">
          <cell r="A2604">
            <v>123696</v>
          </cell>
        </row>
        <row r="2605">
          <cell r="A2605">
            <v>123699</v>
          </cell>
        </row>
        <row r="2606">
          <cell r="A2606">
            <v>123700</v>
          </cell>
        </row>
        <row r="2607">
          <cell r="A2607">
            <v>123701</v>
          </cell>
        </row>
        <row r="2608">
          <cell r="A2608">
            <v>123703</v>
          </cell>
        </row>
        <row r="2609">
          <cell r="A2609">
            <v>123706</v>
          </cell>
        </row>
        <row r="2610">
          <cell r="A2610">
            <v>123707</v>
          </cell>
        </row>
        <row r="2611">
          <cell r="A2611">
            <v>123708</v>
          </cell>
        </row>
        <row r="2612">
          <cell r="A2612">
            <v>123709</v>
          </cell>
        </row>
        <row r="2613">
          <cell r="A2613">
            <v>123711</v>
          </cell>
        </row>
        <row r="2614">
          <cell r="A2614">
            <v>123715</v>
          </cell>
        </row>
        <row r="2615">
          <cell r="A2615">
            <v>123721</v>
          </cell>
        </row>
        <row r="2616">
          <cell r="A2616">
            <v>123724</v>
          </cell>
        </row>
        <row r="2617">
          <cell r="A2617">
            <v>123725</v>
          </cell>
        </row>
        <row r="2618">
          <cell r="A2618">
            <v>123727</v>
          </cell>
        </row>
        <row r="2619">
          <cell r="A2619">
            <v>123729</v>
          </cell>
        </row>
        <row r="2620">
          <cell r="A2620">
            <v>123731</v>
          </cell>
        </row>
        <row r="2621">
          <cell r="A2621">
            <v>123732</v>
          </cell>
        </row>
        <row r="2622">
          <cell r="A2622">
            <v>123739</v>
          </cell>
        </row>
        <row r="2623">
          <cell r="A2623">
            <v>123740</v>
          </cell>
        </row>
        <row r="2624">
          <cell r="A2624">
            <v>123744</v>
          </cell>
        </row>
        <row r="2625">
          <cell r="A2625">
            <v>123745</v>
          </cell>
        </row>
        <row r="2626">
          <cell r="A2626">
            <v>123751</v>
          </cell>
        </row>
        <row r="2627">
          <cell r="A2627">
            <v>123753</v>
          </cell>
        </row>
        <row r="2628">
          <cell r="A2628">
            <v>123754</v>
          </cell>
        </row>
        <row r="2629">
          <cell r="A2629">
            <v>123755</v>
          </cell>
        </row>
        <row r="2630">
          <cell r="A2630">
            <v>123756</v>
          </cell>
        </row>
        <row r="2631">
          <cell r="A2631">
            <v>123757</v>
          </cell>
        </row>
        <row r="2632">
          <cell r="A2632">
            <v>123760</v>
          </cell>
        </row>
        <row r="2633">
          <cell r="A2633">
            <v>123761</v>
          </cell>
        </row>
        <row r="2634">
          <cell r="A2634">
            <v>123769</v>
          </cell>
        </row>
        <row r="2635">
          <cell r="A2635">
            <v>123770</v>
          </cell>
        </row>
        <row r="2636">
          <cell r="A2636">
            <v>123772</v>
          </cell>
        </row>
        <row r="2637">
          <cell r="A2637">
            <v>123775</v>
          </cell>
        </row>
        <row r="2638">
          <cell r="A2638">
            <v>123778</v>
          </cell>
        </row>
        <row r="2639">
          <cell r="A2639">
            <v>123780</v>
          </cell>
        </row>
        <row r="2640">
          <cell r="A2640">
            <v>123782</v>
          </cell>
        </row>
        <row r="2641">
          <cell r="A2641">
            <v>123783</v>
          </cell>
        </row>
        <row r="2642">
          <cell r="A2642">
            <v>123785</v>
          </cell>
        </row>
        <row r="2643">
          <cell r="A2643">
            <v>123786</v>
          </cell>
        </row>
        <row r="2644">
          <cell r="A2644">
            <v>123788</v>
          </cell>
        </row>
        <row r="2645">
          <cell r="A2645">
            <v>123789</v>
          </cell>
        </row>
        <row r="2646">
          <cell r="A2646">
            <v>123791</v>
          </cell>
        </row>
        <row r="2647">
          <cell r="A2647">
            <v>123796</v>
          </cell>
        </row>
        <row r="2648">
          <cell r="A2648">
            <v>123798</v>
          </cell>
        </row>
        <row r="2649">
          <cell r="A2649">
            <v>123800</v>
          </cell>
        </row>
        <row r="2650">
          <cell r="A2650">
            <v>123801</v>
          </cell>
        </row>
        <row r="2651">
          <cell r="A2651">
            <v>123804</v>
          </cell>
        </row>
        <row r="2652">
          <cell r="A2652">
            <v>123807</v>
          </cell>
        </row>
        <row r="2653">
          <cell r="A2653">
            <v>123808</v>
          </cell>
        </row>
        <row r="2654">
          <cell r="A2654">
            <v>123810</v>
          </cell>
        </row>
        <row r="2655">
          <cell r="A2655">
            <v>123815</v>
          </cell>
        </row>
        <row r="2656">
          <cell r="A2656">
            <v>123816</v>
          </cell>
        </row>
        <row r="2657">
          <cell r="A2657">
            <v>123817</v>
          </cell>
        </row>
        <row r="2658">
          <cell r="A2658">
            <v>123818</v>
          </cell>
        </row>
        <row r="2659">
          <cell r="A2659">
            <v>123820</v>
          </cell>
        </row>
        <row r="2660">
          <cell r="A2660">
            <v>123821</v>
          </cell>
        </row>
        <row r="2661">
          <cell r="A2661">
            <v>123824</v>
          </cell>
        </row>
        <row r="2662">
          <cell r="A2662">
            <v>123830</v>
          </cell>
        </row>
        <row r="2663">
          <cell r="A2663">
            <v>123832</v>
          </cell>
        </row>
        <row r="2664">
          <cell r="A2664">
            <v>123833</v>
          </cell>
        </row>
        <row r="2665">
          <cell r="A2665">
            <v>123838</v>
          </cell>
        </row>
        <row r="2666">
          <cell r="A2666">
            <v>123840</v>
          </cell>
        </row>
        <row r="2667">
          <cell r="A2667">
            <v>123841</v>
          </cell>
        </row>
        <row r="2668">
          <cell r="A2668">
            <v>123842</v>
          </cell>
        </row>
        <row r="2669">
          <cell r="A2669">
            <v>123843</v>
          </cell>
        </row>
        <row r="2670">
          <cell r="A2670">
            <v>123844</v>
          </cell>
        </row>
        <row r="2671">
          <cell r="A2671">
            <v>123846</v>
          </cell>
        </row>
        <row r="2672">
          <cell r="A2672">
            <v>123847</v>
          </cell>
        </row>
        <row r="2673">
          <cell r="A2673">
            <v>123848</v>
          </cell>
        </row>
        <row r="2674">
          <cell r="A2674">
            <v>123850</v>
          </cell>
        </row>
        <row r="2675">
          <cell r="A2675">
            <v>123852</v>
          </cell>
        </row>
        <row r="2676">
          <cell r="A2676">
            <v>123854</v>
          </cell>
        </row>
        <row r="2677">
          <cell r="A2677">
            <v>123855</v>
          </cell>
        </row>
        <row r="2678">
          <cell r="A2678">
            <v>123857</v>
          </cell>
        </row>
        <row r="2679">
          <cell r="A2679">
            <v>123859</v>
          </cell>
        </row>
        <row r="2680">
          <cell r="A2680">
            <v>123863</v>
          </cell>
        </row>
        <row r="2681">
          <cell r="A2681">
            <v>123865</v>
          </cell>
        </row>
        <row r="2682">
          <cell r="A2682">
            <v>123869</v>
          </cell>
        </row>
        <row r="2683">
          <cell r="A2683">
            <v>123870</v>
          </cell>
        </row>
        <row r="2684">
          <cell r="A2684">
            <v>123871</v>
          </cell>
        </row>
        <row r="2685">
          <cell r="A2685">
            <v>123876</v>
          </cell>
        </row>
        <row r="2686">
          <cell r="A2686">
            <v>123879</v>
          </cell>
        </row>
        <row r="2687">
          <cell r="A2687">
            <v>123880</v>
          </cell>
        </row>
        <row r="2688">
          <cell r="A2688">
            <v>123881</v>
          </cell>
        </row>
        <row r="2689">
          <cell r="A2689">
            <v>123882</v>
          </cell>
        </row>
        <row r="2690">
          <cell r="A2690">
            <v>123885</v>
          </cell>
        </row>
        <row r="2691">
          <cell r="A2691">
            <v>123887</v>
          </cell>
        </row>
        <row r="2692">
          <cell r="A2692">
            <v>123889</v>
          </cell>
        </row>
        <row r="2693">
          <cell r="A2693">
            <v>123890</v>
          </cell>
        </row>
        <row r="2694">
          <cell r="A2694">
            <v>123891</v>
          </cell>
        </row>
        <row r="2695">
          <cell r="A2695">
            <v>123892</v>
          </cell>
        </row>
        <row r="2696">
          <cell r="A2696">
            <v>123894</v>
          </cell>
        </row>
        <row r="2697">
          <cell r="A2697">
            <v>123896</v>
          </cell>
        </row>
        <row r="2698">
          <cell r="A2698">
            <v>123899</v>
          </cell>
        </row>
        <row r="2699">
          <cell r="A2699">
            <v>123902</v>
          </cell>
        </row>
        <row r="2700">
          <cell r="A2700">
            <v>123903</v>
          </cell>
        </row>
        <row r="2701">
          <cell r="A2701">
            <v>123904</v>
          </cell>
        </row>
        <row r="2702">
          <cell r="A2702">
            <v>123907</v>
          </cell>
        </row>
        <row r="2703">
          <cell r="A2703">
            <v>123909</v>
          </cell>
        </row>
        <row r="2704">
          <cell r="A2704">
            <v>123911</v>
          </cell>
        </row>
        <row r="2705">
          <cell r="A2705">
            <v>123912</v>
          </cell>
        </row>
        <row r="2706">
          <cell r="A2706">
            <v>123914</v>
          </cell>
        </row>
        <row r="2707">
          <cell r="A2707">
            <v>123920</v>
          </cell>
        </row>
        <row r="2708">
          <cell r="A2708">
            <v>123921</v>
          </cell>
        </row>
        <row r="2709">
          <cell r="A2709">
            <v>123922</v>
          </cell>
        </row>
        <row r="2710">
          <cell r="A2710">
            <v>123923</v>
          </cell>
        </row>
        <row r="2711">
          <cell r="A2711">
            <v>123924</v>
          </cell>
        </row>
        <row r="2712">
          <cell r="A2712">
            <v>123925</v>
          </cell>
        </row>
        <row r="2713">
          <cell r="A2713">
            <v>123929</v>
          </cell>
        </row>
        <row r="2714">
          <cell r="A2714">
            <v>123931</v>
          </cell>
        </row>
        <row r="2715">
          <cell r="A2715">
            <v>123932</v>
          </cell>
        </row>
        <row r="2716">
          <cell r="A2716">
            <v>123933</v>
          </cell>
        </row>
        <row r="2717">
          <cell r="A2717">
            <v>123934</v>
          </cell>
        </row>
        <row r="2718">
          <cell r="A2718">
            <v>123937</v>
          </cell>
        </row>
        <row r="2719">
          <cell r="A2719">
            <v>123938</v>
          </cell>
        </row>
        <row r="2720">
          <cell r="A2720">
            <v>123941</v>
          </cell>
        </row>
        <row r="2721">
          <cell r="A2721">
            <v>123943</v>
          </cell>
        </row>
        <row r="2722">
          <cell r="A2722">
            <v>123944</v>
          </cell>
        </row>
        <row r="2723">
          <cell r="A2723">
            <v>123945</v>
          </cell>
        </row>
        <row r="2724">
          <cell r="A2724">
            <v>123947</v>
          </cell>
        </row>
        <row r="2725">
          <cell r="A2725">
            <v>123950</v>
          </cell>
        </row>
        <row r="2726">
          <cell r="A2726">
            <v>123952</v>
          </cell>
        </row>
        <row r="2727">
          <cell r="A2727">
            <v>123953</v>
          </cell>
        </row>
        <row r="2728">
          <cell r="A2728">
            <v>123954</v>
          </cell>
        </row>
        <row r="2729">
          <cell r="A2729">
            <v>123955</v>
          </cell>
        </row>
        <row r="2730">
          <cell r="A2730">
            <v>123957</v>
          </cell>
        </row>
        <row r="2731">
          <cell r="A2731">
            <v>123958</v>
          </cell>
        </row>
        <row r="2732">
          <cell r="A2732">
            <v>123959</v>
          </cell>
        </row>
        <row r="2733">
          <cell r="A2733">
            <v>123960</v>
          </cell>
        </row>
        <row r="2734">
          <cell r="A2734">
            <v>123961</v>
          </cell>
        </row>
        <row r="2735">
          <cell r="A2735">
            <v>123962</v>
          </cell>
        </row>
        <row r="2736">
          <cell r="A2736">
            <v>123964</v>
          </cell>
        </row>
        <row r="2737">
          <cell r="A2737">
            <v>123965</v>
          </cell>
        </row>
        <row r="2738">
          <cell r="A2738">
            <v>123967</v>
          </cell>
        </row>
        <row r="2739">
          <cell r="A2739">
            <v>123968</v>
          </cell>
        </row>
        <row r="2740">
          <cell r="A2740">
            <v>123969</v>
          </cell>
        </row>
        <row r="2741">
          <cell r="A2741">
            <v>123970</v>
          </cell>
        </row>
        <row r="2742">
          <cell r="A2742">
            <v>123973</v>
          </cell>
        </row>
        <row r="2743">
          <cell r="A2743">
            <v>123975</v>
          </cell>
        </row>
        <row r="2744">
          <cell r="A2744">
            <v>123979</v>
          </cell>
        </row>
        <row r="2745">
          <cell r="A2745">
            <v>123980</v>
          </cell>
        </row>
        <row r="2746">
          <cell r="A2746">
            <v>123986</v>
          </cell>
        </row>
        <row r="2747">
          <cell r="A2747">
            <v>123987</v>
          </cell>
        </row>
        <row r="2748">
          <cell r="A2748">
            <v>123989</v>
          </cell>
        </row>
        <row r="2749">
          <cell r="A2749">
            <v>123993</v>
          </cell>
        </row>
        <row r="2750">
          <cell r="A2750">
            <v>123997</v>
          </cell>
        </row>
        <row r="2751">
          <cell r="A2751">
            <v>123998</v>
          </cell>
        </row>
        <row r="2752">
          <cell r="A2752">
            <v>123999</v>
          </cell>
        </row>
        <row r="2753">
          <cell r="A2753">
            <v>124002</v>
          </cell>
        </row>
        <row r="2754">
          <cell r="A2754">
            <v>124003</v>
          </cell>
        </row>
        <row r="2755">
          <cell r="A2755">
            <v>124004</v>
          </cell>
        </row>
        <row r="2756">
          <cell r="A2756">
            <v>124005</v>
          </cell>
        </row>
        <row r="2757">
          <cell r="A2757">
            <v>124008</v>
          </cell>
        </row>
        <row r="2758">
          <cell r="A2758">
            <v>124009</v>
          </cell>
        </row>
        <row r="2759">
          <cell r="A2759">
            <v>124010</v>
          </cell>
        </row>
        <row r="2760">
          <cell r="A2760">
            <v>124013</v>
          </cell>
        </row>
        <row r="2761">
          <cell r="A2761">
            <v>124015</v>
          </cell>
        </row>
        <row r="2762">
          <cell r="A2762">
            <v>124016</v>
          </cell>
        </row>
        <row r="2763">
          <cell r="A2763">
            <v>124020</v>
          </cell>
        </row>
        <row r="2764">
          <cell r="A2764">
            <v>124021</v>
          </cell>
        </row>
        <row r="2765">
          <cell r="A2765">
            <v>124026</v>
          </cell>
        </row>
        <row r="2766">
          <cell r="A2766">
            <v>124027</v>
          </cell>
        </row>
        <row r="2767">
          <cell r="A2767">
            <v>124028</v>
          </cell>
        </row>
        <row r="2768">
          <cell r="A2768">
            <v>124032</v>
          </cell>
        </row>
        <row r="2769">
          <cell r="A2769">
            <v>124036</v>
          </cell>
        </row>
        <row r="2770">
          <cell r="A2770">
            <v>124039</v>
          </cell>
        </row>
        <row r="2771">
          <cell r="A2771">
            <v>124042</v>
          </cell>
        </row>
        <row r="2772">
          <cell r="A2772">
            <v>124043</v>
          </cell>
        </row>
        <row r="2773">
          <cell r="A2773">
            <v>124044</v>
          </cell>
        </row>
        <row r="2774">
          <cell r="A2774">
            <v>124045</v>
          </cell>
        </row>
        <row r="2775">
          <cell r="A2775">
            <v>124050</v>
          </cell>
        </row>
        <row r="2776">
          <cell r="A2776">
            <v>124051</v>
          </cell>
        </row>
        <row r="2777">
          <cell r="A2777">
            <v>124053</v>
          </cell>
        </row>
        <row r="2778">
          <cell r="A2778">
            <v>124054</v>
          </cell>
        </row>
        <row r="2779">
          <cell r="A2779">
            <v>124055</v>
          </cell>
        </row>
        <row r="2780">
          <cell r="A2780">
            <v>124056</v>
          </cell>
        </row>
        <row r="2781">
          <cell r="A2781">
            <v>124057</v>
          </cell>
        </row>
        <row r="2782">
          <cell r="A2782">
            <v>124058</v>
          </cell>
        </row>
        <row r="2783">
          <cell r="A2783">
            <v>124059</v>
          </cell>
        </row>
        <row r="2784">
          <cell r="A2784">
            <v>124062</v>
          </cell>
        </row>
        <row r="2785">
          <cell r="A2785">
            <v>124065</v>
          </cell>
        </row>
        <row r="2786">
          <cell r="A2786">
            <v>124068</v>
          </cell>
        </row>
        <row r="2787">
          <cell r="A2787">
            <v>124069</v>
          </cell>
        </row>
        <row r="2788">
          <cell r="A2788">
            <v>124070</v>
          </cell>
        </row>
        <row r="2789">
          <cell r="A2789">
            <v>124071</v>
          </cell>
        </row>
        <row r="2790">
          <cell r="A2790">
            <v>124072</v>
          </cell>
        </row>
        <row r="2791">
          <cell r="A2791">
            <v>124073</v>
          </cell>
        </row>
        <row r="2792">
          <cell r="A2792">
            <v>124077</v>
          </cell>
        </row>
        <row r="2793">
          <cell r="A2793">
            <v>124078</v>
          </cell>
        </row>
        <row r="2794">
          <cell r="A2794">
            <v>124079</v>
          </cell>
        </row>
        <row r="2795">
          <cell r="A2795">
            <v>124084</v>
          </cell>
        </row>
        <row r="2796">
          <cell r="A2796">
            <v>124087</v>
          </cell>
        </row>
        <row r="2797">
          <cell r="A2797">
            <v>124088</v>
          </cell>
        </row>
        <row r="2798">
          <cell r="A2798">
            <v>124089</v>
          </cell>
        </row>
        <row r="2799">
          <cell r="A2799">
            <v>124090</v>
          </cell>
        </row>
        <row r="2800">
          <cell r="A2800">
            <v>124091</v>
          </cell>
        </row>
        <row r="2801">
          <cell r="A2801">
            <v>124093</v>
          </cell>
        </row>
        <row r="2802">
          <cell r="A2802">
            <v>124095</v>
          </cell>
        </row>
        <row r="2803">
          <cell r="A2803">
            <v>124096</v>
          </cell>
        </row>
        <row r="2804">
          <cell r="A2804">
            <v>124097</v>
          </cell>
        </row>
        <row r="2805">
          <cell r="A2805">
            <v>124098</v>
          </cell>
        </row>
        <row r="2806">
          <cell r="A2806">
            <v>124101</v>
          </cell>
        </row>
        <row r="2807">
          <cell r="A2807">
            <v>124102</v>
          </cell>
        </row>
        <row r="2808">
          <cell r="A2808">
            <v>124105</v>
          </cell>
        </row>
        <row r="2809">
          <cell r="A2809">
            <v>124109</v>
          </cell>
        </row>
        <row r="2810">
          <cell r="A2810">
            <v>124110</v>
          </cell>
        </row>
        <row r="2811">
          <cell r="A2811">
            <v>124112</v>
          </cell>
        </row>
        <row r="2812">
          <cell r="A2812">
            <v>124114</v>
          </cell>
        </row>
        <row r="2813">
          <cell r="A2813">
            <v>124115</v>
          </cell>
        </row>
        <row r="2814">
          <cell r="A2814">
            <v>124117</v>
          </cell>
        </row>
        <row r="2815">
          <cell r="A2815">
            <v>124119</v>
          </cell>
        </row>
        <row r="2816">
          <cell r="A2816">
            <v>124122</v>
          </cell>
        </row>
        <row r="2817">
          <cell r="A2817">
            <v>124124</v>
          </cell>
        </row>
        <row r="2818">
          <cell r="A2818">
            <v>124125</v>
          </cell>
        </row>
        <row r="2819">
          <cell r="A2819">
            <v>124127</v>
          </cell>
        </row>
        <row r="2820">
          <cell r="A2820">
            <v>124128</v>
          </cell>
        </row>
        <row r="2821">
          <cell r="A2821">
            <v>124129</v>
          </cell>
        </row>
        <row r="2822">
          <cell r="A2822">
            <v>124132</v>
          </cell>
        </row>
        <row r="2823">
          <cell r="A2823">
            <v>124133</v>
          </cell>
        </row>
        <row r="2824">
          <cell r="A2824">
            <v>124138</v>
          </cell>
        </row>
        <row r="2825">
          <cell r="A2825">
            <v>124141</v>
          </cell>
        </row>
        <row r="2826">
          <cell r="A2826">
            <v>124144</v>
          </cell>
        </row>
        <row r="2827">
          <cell r="A2827">
            <v>124146</v>
          </cell>
        </row>
        <row r="2828">
          <cell r="A2828">
            <v>124147</v>
          </cell>
        </row>
        <row r="2829">
          <cell r="A2829">
            <v>124148</v>
          </cell>
        </row>
        <row r="2830">
          <cell r="A2830">
            <v>124149</v>
          </cell>
        </row>
        <row r="2831">
          <cell r="A2831">
            <v>124150</v>
          </cell>
        </row>
        <row r="2832">
          <cell r="A2832">
            <v>124151</v>
          </cell>
        </row>
        <row r="2833">
          <cell r="A2833">
            <v>124154</v>
          </cell>
        </row>
        <row r="2834">
          <cell r="A2834">
            <v>124155</v>
          </cell>
        </row>
        <row r="2835">
          <cell r="A2835">
            <v>124156</v>
          </cell>
        </row>
        <row r="2836">
          <cell r="A2836">
            <v>124159</v>
          </cell>
        </row>
        <row r="2837">
          <cell r="A2837">
            <v>124161</v>
          </cell>
        </row>
        <row r="2838">
          <cell r="A2838">
            <v>124162</v>
          </cell>
        </row>
        <row r="2839">
          <cell r="A2839">
            <v>124163</v>
          </cell>
        </row>
        <row r="2840">
          <cell r="A2840">
            <v>124164</v>
          </cell>
        </row>
        <row r="2841">
          <cell r="A2841">
            <v>124167</v>
          </cell>
        </row>
        <row r="2842">
          <cell r="A2842">
            <v>124169</v>
          </cell>
        </row>
        <row r="2843">
          <cell r="A2843">
            <v>124171</v>
          </cell>
        </row>
        <row r="2844">
          <cell r="A2844">
            <v>124172</v>
          </cell>
        </row>
        <row r="2845">
          <cell r="A2845">
            <v>124175</v>
          </cell>
        </row>
        <row r="2846">
          <cell r="A2846">
            <v>124177</v>
          </cell>
        </row>
        <row r="2847">
          <cell r="A2847">
            <v>124181</v>
          </cell>
        </row>
        <row r="2848">
          <cell r="A2848">
            <v>124182</v>
          </cell>
        </row>
        <row r="2849">
          <cell r="A2849">
            <v>124186</v>
          </cell>
        </row>
        <row r="2850">
          <cell r="A2850">
            <v>124187</v>
          </cell>
        </row>
        <row r="2851">
          <cell r="A2851">
            <v>124188</v>
          </cell>
        </row>
        <row r="2852">
          <cell r="A2852">
            <v>124190</v>
          </cell>
        </row>
        <row r="2853">
          <cell r="A2853">
            <v>124192</v>
          </cell>
        </row>
        <row r="2854">
          <cell r="A2854">
            <v>124193</v>
          </cell>
        </row>
        <row r="2855">
          <cell r="A2855">
            <v>124194</v>
          </cell>
        </row>
        <row r="2856">
          <cell r="A2856">
            <v>124198</v>
          </cell>
        </row>
        <row r="2857">
          <cell r="A2857">
            <v>124199</v>
          </cell>
        </row>
        <row r="2858">
          <cell r="A2858">
            <v>124201</v>
          </cell>
        </row>
        <row r="2859">
          <cell r="A2859">
            <v>124203</v>
          </cell>
        </row>
        <row r="2860">
          <cell r="A2860">
            <v>124204</v>
          </cell>
        </row>
        <row r="2861">
          <cell r="A2861">
            <v>124205</v>
          </cell>
        </row>
        <row r="2862">
          <cell r="A2862">
            <v>124206</v>
          </cell>
        </row>
        <row r="2863">
          <cell r="A2863">
            <v>124207</v>
          </cell>
        </row>
        <row r="2864">
          <cell r="A2864">
            <v>124210</v>
          </cell>
        </row>
        <row r="2865">
          <cell r="A2865">
            <v>124212</v>
          </cell>
        </row>
        <row r="2866">
          <cell r="A2866">
            <v>124213</v>
          </cell>
        </row>
        <row r="2867">
          <cell r="A2867">
            <v>124216</v>
          </cell>
        </row>
        <row r="2868">
          <cell r="A2868">
            <v>124218</v>
          </cell>
        </row>
        <row r="2869">
          <cell r="A2869">
            <v>124219</v>
          </cell>
        </row>
        <row r="2870">
          <cell r="A2870">
            <v>124220</v>
          </cell>
        </row>
        <row r="2871">
          <cell r="A2871">
            <v>124221</v>
          </cell>
        </row>
        <row r="2872">
          <cell r="A2872">
            <v>124223</v>
          </cell>
        </row>
        <row r="2873">
          <cell r="A2873">
            <v>124224</v>
          </cell>
        </row>
        <row r="2874">
          <cell r="A2874">
            <v>124225</v>
          </cell>
        </row>
        <row r="2875">
          <cell r="A2875">
            <v>124226</v>
          </cell>
        </row>
        <row r="2876">
          <cell r="A2876">
            <v>124228</v>
          </cell>
        </row>
        <row r="2877">
          <cell r="A2877">
            <v>124236</v>
          </cell>
        </row>
        <row r="2878">
          <cell r="A2878">
            <v>124237</v>
          </cell>
        </row>
        <row r="2879">
          <cell r="A2879">
            <v>124238</v>
          </cell>
        </row>
        <row r="2880">
          <cell r="A2880">
            <v>124239</v>
          </cell>
        </row>
        <row r="2881">
          <cell r="A2881">
            <v>124240</v>
          </cell>
        </row>
        <row r="2882">
          <cell r="A2882">
            <v>124241</v>
          </cell>
        </row>
        <row r="2883">
          <cell r="A2883">
            <v>124243</v>
          </cell>
        </row>
        <row r="2884">
          <cell r="A2884">
            <v>124247</v>
          </cell>
        </row>
        <row r="2885">
          <cell r="A2885">
            <v>124248</v>
          </cell>
        </row>
        <row r="2886">
          <cell r="A2886">
            <v>124249</v>
          </cell>
        </row>
        <row r="2887">
          <cell r="A2887">
            <v>124251</v>
          </cell>
        </row>
        <row r="2888">
          <cell r="A2888">
            <v>124253</v>
          </cell>
        </row>
        <row r="2889">
          <cell r="A2889">
            <v>124256</v>
          </cell>
        </row>
        <row r="2890">
          <cell r="A2890">
            <v>124257</v>
          </cell>
        </row>
        <row r="2891">
          <cell r="A2891">
            <v>124258</v>
          </cell>
        </row>
        <row r="2892">
          <cell r="A2892">
            <v>124259</v>
          </cell>
        </row>
        <row r="2893">
          <cell r="A2893">
            <v>124260</v>
          </cell>
        </row>
        <row r="2894">
          <cell r="A2894">
            <v>124261</v>
          </cell>
        </row>
        <row r="2895">
          <cell r="A2895">
            <v>124262</v>
          </cell>
        </row>
        <row r="2896">
          <cell r="A2896">
            <v>124263</v>
          </cell>
        </row>
        <row r="2897">
          <cell r="A2897">
            <v>124264</v>
          </cell>
        </row>
        <row r="2898">
          <cell r="A2898">
            <v>124266</v>
          </cell>
        </row>
        <row r="2899">
          <cell r="A2899">
            <v>124267</v>
          </cell>
        </row>
        <row r="2900">
          <cell r="A2900">
            <v>124268</v>
          </cell>
        </row>
        <row r="2901">
          <cell r="A2901">
            <v>124272</v>
          </cell>
        </row>
        <row r="2902">
          <cell r="A2902">
            <v>124274</v>
          </cell>
        </row>
        <row r="2903">
          <cell r="A2903">
            <v>124276</v>
          </cell>
        </row>
        <row r="2904">
          <cell r="A2904">
            <v>124278</v>
          </cell>
        </row>
        <row r="2905">
          <cell r="A2905">
            <v>124279</v>
          </cell>
        </row>
        <row r="2906">
          <cell r="A2906">
            <v>124280</v>
          </cell>
        </row>
        <row r="2907">
          <cell r="A2907">
            <v>124281</v>
          </cell>
        </row>
        <row r="2908">
          <cell r="A2908">
            <v>124282</v>
          </cell>
        </row>
        <row r="2909">
          <cell r="A2909">
            <v>124283</v>
          </cell>
        </row>
        <row r="2910">
          <cell r="A2910">
            <v>124284</v>
          </cell>
        </row>
        <row r="2911">
          <cell r="A2911">
            <v>124286</v>
          </cell>
        </row>
        <row r="2912">
          <cell r="A2912">
            <v>124287</v>
          </cell>
        </row>
        <row r="2913">
          <cell r="A2913">
            <v>124288</v>
          </cell>
        </row>
        <row r="2914">
          <cell r="A2914">
            <v>124289</v>
          </cell>
        </row>
        <row r="2915">
          <cell r="A2915">
            <v>124291</v>
          </cell>
        </row>
        <row r="2916">
          <cell r="A2916">
            <v>124294</v>
          </cell>
        </row>
        <row r="2917">
          <cell r="A2917">
            <v>124295</v>
          </cell>
        </row>
        <row r="2918">
          <cell r="A2918">
            <v>124296</v>
          </cell>
        </row>
        <row r="2919">
          <cell r="A2919">
            <v>124300</v>
          </cell>
        </row>
        <row r="2920">
          <cell r="A2920">
            <v>124301</v>
          </cell>
        </row>
        <row r="2921">
          <cell r="A2921">
            <v>124302</v>
          </cell>
        </row>
        <row r="2922">
          <cell r="A2922">
            <v>124303</v>
          </cell>
        </row>
        <row r="2923">
          <cell r="A2923">
            <v>124305</v>
          </cell>
        </row>
        <row r="2924">
          <cell r="A2924">
            <v>124308</v>
          </cell>
        </row>
        <row r="2925">
          <cell r="A2925">
            <v>124311</v>
          </cell>
        </row>
        <row r="2926">
          <cell r="A2926">
            <v>124312</v>
          </cell>
        </row>
        <row r="2927">
          <cell r="A2927">
            <v>124315</v>
          </cell>
        </row>
        <row r="2928">
          <cell r="A2928">
            <v>124316</v>
          </cell>
        </row>
        <row r="2929">
          <cell r="A2929">
            <v>124318</v>
          </cell>
        </row>
        <row r="2930">
          <cell r="A2930">
            <v>124319</v>
          </cell>
        </row>
        <row r="2931">
          <cell r="A2931">
            <v>124320</v>
          </cell>
        </row>
        <row r="2932">
          <cell r="A2932">
            <v>124322</v>
          </cell>
        </row>
        <row r="2933">
          <cell r="A2933">
            <v>124323</v>
          </cell>
        </row>
        <row r="2934">
          <cell r="A2934">
            <v>124326</v>
          </cell>
        </row>
        <row r="2935">
          <cell r="A2935">
            <v>124328</v>
          </cell>
        </row>
        <row r="2936">
          <cell r="A2936">
            <v>124330</v>
          </cell>
        </row>
        <row r="2937">
          <cell r="A2937">
            <v>124331</v>
          </cell>
        </row>
        <row r="2938">
          <cell r="A2938">
            <v>124332</v>
          </cell>
        </row>
        <row r="2939">
          <cell r="A2939">
            <v>124333</v>
          </cell>
        </row>
        <row r="2940">
          <cell r="A2940">
            <v>124336</v>
          </cell>
        </row>
        <row r="2941">
          <cell r="A2941">
            <v>124337</v>
          </cell>
        </row>
        <row r="2942">
          <cell r="A2942">
            <v>124338</v>
          </cell>
        </row>
        <row r="2943">
          <cell r="A2943">
            <v>124340</v>
          </cell>
        </row>
        <row r="2944">
          <cell r="A2944">
            <v>124341</v>
          </cell>
        </row>
        <row r="2945">
          <cell r="A2945">
            <v>124342</v>
          </cell>
        </row>
        <row r="2946">
          <cell r="A2946">
            <v>124343</v>
          </cell>
        </row>
        <row r="2947">
          <cell r="A2947">
            <v>124345</v>
          </cell>
        </row>
        <row r="2948">
          <cell r="A2948">
            <v>124346</v>
          </cell>
        </row>
        <row r="2949">
          <cell r="A2949">
            <v>124347</v>
          </cell>
        </row>
        <row r="2950">
          <cell r="A2950">
            <v>124348</v>
          </cell>
        </row>
        <row r="2951">
          <cell r="A2951">
            <v>124349</v>
          </cell>
        </row>
        <row r="2952">
          <cell r="A2952">
            <v>124350</v>
          </cell>
        </row>
        <row r="2953">
          <cell r="A2953">
            <v>124351</v>
          </cell>
        </row>
        <row r="2954">
          <cell r="A2954">
            <v>124353</v>
          </cell>
        </row>
        <row r="2955">
          <cell r="A2955">
            <v>124356</v>
          </cell>
        </row>
        <row r="2956">
          <cell r="A2956">
            <v>124360</v>
          </cell>
        </row>
        <row r="2957">
          <cell r="A2957">
            <v>124361</v>
          </cell>
        </row>
        <row r="2958">
          <cell r="A2958">
            <v>124362</v>
          </cell>
        </row>
        <row r="2959">
          <cell r="A2959">
            <v>124364</v>
          </cell>
        </row>
        <row r="2960">
          <cell r="A2960">
            <v>124367</v>
          </cell>
        </row>
        <row r="2961">
          <cell r="A2961">
            <v>124368</v>
          </cell>
        </row>
        <row r="2962">
          <cell r="A2962">
            <v>124371</v>
          </cell>
        </row>
        <row r="2963">
          <cell r="A2963">
            <v>124372</v>
          </cell>
        </row>
        <row r="2964">
          <cell r="A2964">
            <v>124373</v>
          </cell>
        </row>
        <row r="2965">
          <cell r="A2965">
            <v>124374</v>
          </cell>
        </row>
        <row r="2966">
          <cell r="A2966">
            <v>124375</v>
          </cell>
        </row>
        <row r="2967">
          <cell r="A2967">
            <v>124376</v>
          </cell>
        </row>
        <row r="2968">
          <cell r="A2968">
            <v>124377</v>
          </cell>
        </row>
        <row r="2969">
          <cell r="A2969">
            <v>124378</v>
          </cell>
        </row>
        <row r="2970">
          <cell r="A2970">
            <v>124379</v>
          </cell>
        </row>
        <row r="2971">
          <cell r="A2971">
            <v>124382</v>
          </cell>
        </row>
        <row r="2972">
          <cell r="A2972">
            <v>124383</v>
          </cell>
        </row>
        <row r="2973">
          <cell r="A2973">
            <v>124384</v>
          </cell>
        </row>
        <row r="2974">
          <cell r="A2974">
            <v>124385</v>
          </cell>
        </row>
        <row r="2975">
          <cell r="A2975">
            <v>124386</v>
          </cell>
        </row>
        <row r="2976">
          <cell r="A2976">
            <v>124387</v>
          </cell>
        </row>
        <row r="2977">
          <cell r="A2977">
            <v>124388</v>
          </cell>
        </row>
        <row r="2978">
          <cell r="A2978">
            <v>124389</v>
          </cell>
        </row>
        <row r="2979">
          <cell r="A2979">
            <v>124390</v>
          </cell>
        </row>
        <row r="2980">
          <cell r="A2980">
            <v>124391</v>
          </cell>
        </row>
        <row r="2981">
          <cell r="A2981">
            <v>124392</v>
          </cell>
        </row>
        <row r="2982">
          <cell r="A2982">
            <v>124393</v>
          </cell>
        </row>
        <row r="2983">
          <cell r="A2983">
            <v>124394</v>
          </cell>
        </row>
        <row r="2984">
          <cell r="A2984">
            <v>124396</v>
          </cell>
        </row>
        <row r="2985">
          <cell r="A2985">
            <v>124397</v>
          </cell>
        </row>
        <row r="2986">
          <cell r="A2986">
            <v>124399</v>
          </cell>
        </row>
        <row r="2987">
          <cell r="A2987">
            <v>124401</v>
          </cell>
        </row>
        <row r="2988">
          <cell r="A2988">
            <v>124402</v>
          </cell>
        </row>
        <row r="2989">
          <cell r="A2989">
            <v>124403</v>
          </cell>
        </row>
        <row r="2990">
          <cell r="A2990">
            <v>124404</v>
          </cell>
        </row>
        <row r="2991">
          <cell r="A2991">
            <v>124407</v>
          </cell>
        </row>
        <row r="2992">
          <cell r="A2992">
            <v>124408</v>
          </cell>
        </row>
        <row r="2993">
          <cell r="A2993">
            <v>124409</v>
          </cell>
        </row>
        <row r="2994">
          <cell r="A2994">
            <v>124410</v>
          </cell>
        </row>
        <row r="2995">
          <cell r="A2995">
            <v>124413</v>
          </cell>
        </row>
        <row r="2996">
          <cell r="A2996">
            <v>124414</v>
          </cell>
        </row>
        <row r="2997">
          <cell r="A2997">
            <v>124415</v>
          </cell>
        </row>
        <row r="2998">
          <cell r="A2998">
            <v>124416</v>
          </cell>
        </row>
        <row r="2999">
          <cell r="A2999">
            <v>124417</v>
          </cell>
        </row>
        <row r="3000">
          <cell r="A3000">
            <v>124418</v>
          </cell>
        </row>
        <row r="3001">
          <cell r="A3001">
            <v>124419</v>
          </cell>
        </row>
        <row r="3002">
          <cell r="A3002">
            <v>124421</v>
          </cell>
        </row>
        <row r="3003">
          <cell r="A3003">
            <v>124422</v>
          </cell>
        </row>
        <row r="3004">
          <cell r="A3004">
            <v>124424</v>
          </cell>
        </row>
        <row r="3005">
          <cell r="A3005">
            <v>124425</v>
          </cell>
        </row>
        <row r="3006">
          <cell r="A3006">
            <v>124426</v>
          </cell>
        </row>
        <row r="3007">
          <cell r="A3007">
            <v>124427</v>
          </cell>
        </row>
        <row r="3008">
          <cell r="A3008">
            <v>124428</v>
          </cell>
        </row>
        <row r="3009">
          <cell r="A3009">
            <v>124430</v>
          </cell>
        </row>
        <row r="3010">
          <cell r="A3010">
            <v>124431</v>
          </cell>
        </row>
        <row r="3011">
          <cell r="A3011">
            <v>124433</v>
          </cell>
        </row>
        <row r="3012">
          <cell r="A3012">
            <v>124434</v>
          </cell>
        </row>
        <row r="3013">
          <cell r="A3013">
            <v>124435</v>
          </cell>
        </row>
        <row r="3014">
          <cell r="A3014">
            <v>124436</v>
          </cell>
        </row>
        <row r="3015">
          <cell r="A3015">
            <v>124437</v>
          </cell>
        </row>
        <row r="3016">
          <cell r="A3016">
            <v>124438</v>
          </cell>
        </row>
        <row r="3017">
          <cell r="A3017">
            <v>124439</v>
          </cell>
        </row>
        <row r="3018">
          <cell r="A3018">
            <v>124441</v>
          </cell>
        </row>
        <row r="3019">
          <cell r="A3019">
            <v>124443</v>
          </cell>
        </row>
        <row r="3020">
          <cell r="A3020">
            <v>124444</v>
          </cell>
        </row>
        <row r="3021">
          <cell r="A3021">
            <v>124446</v>
          </cell>
        </row>
        <row r="3022">
          <cell r="A3022">
            <v>124447</v>
          </cell>
        </row>
        <row r="3023">
          <cell r="A3023">
            <v>124448</v>
          </cell>
        </row>
        <row r="3024">
          <cell r="A3024">
            <v>124450</v>
          </cell>
        </row>
        <row r="3025">
          <cell r="A3025">
            <v>124451</v>
          </cell>
        </row>
        <row r="3026">
          <cell r="A3026">
            <v>124453</v>
          </cell>
        </row>
        <row r="3027">
          <cell r="A3027">
            <v>124455</v>
          </cell>
        </row>
        <row r="3028">
          <cell r="A3028">
            <v>124456</v>
          </cell>
        </row>
        <row r="3029">
          <cell r="A3029">
            <v>124457</v>
          </cell>
        </row>
        <row r="3030">
          <cell r="A3030">
            <v>124458</v>
          </cell>
        </row>
        <row r="3031">
          <cell r="A3031">
            <v>124459</v>
          </cell>
        </row>
        <row r="3032">
          <cell r="A3032">
            <v>124460</v>
          </cell>
        </row>
        <row r="3033">
          <cell r="A3033">
            <v>124461</v>
          </cell>
        </row>
        <row r="3034">
          <cell r="A3034">
            <v>124462</v>
          </cell>
        </row>
        <row r="3035">
          <cell r="A3035">
            <v>124463</v>
          </cell>
        </row>
        <row r="3036">
          <cell r="A3036">
            <v>124464</v>
          </cell>
        </row>
        <row r="3037">
          <cell r="A3037">
            <v>124467</v>
          </cell>
        </row>
        <row r="3038">
          <cell r="A3038">
            <v>124468</v>
          </cell>
        </row>
        <row r="3039">
          <cell r="A3039">
            <v>124469</v>
          </cell>
        </row>
        <row r="3040">
          <cell r="A3040">
            <v>124470</v>
          </cell>
        </row>
        <row r="3041">
          <cell r="A3041">
            <v>124472</v>
          </cell>
        </row>
        <row r="3042">
          <cell r="A3042">
            <v>124473</v>
          </cell>
        </row>
        <row r="3043">
          <cell r="A3043">
            <v>124474</v>
          </cell>
        </row>
        <row r="3044">
          <cell r="A3044">
            <v>124476</v>
          </cell>
        </row>
        <row r="3045">
          <cell r="A3045">
            <v>124477</v>
          </cell>
        </row>
        <row r="3046">
          <cell r="A3046">
            <v>124479</v>
          </cell>
        </row>
        <row r="3047">
          <cell r="A3047">
            <v>124480</v>
          </cell>
        </row>
        <row r="3048">
          <cell r="A3048">
            <v>124481</v>
          </cell>
        </row>
        <row r="3049">
          <cell r="A3049">
            <v>124482</v>
          </cell>
        </row>
        <row r="3050">
          <cell r="A3050">
            <v>124483</v>
          </cell>
        </row>
        <row r="3051">
          <cell r="A3051">
            <v>124486</v>
          </cell>
        </row>
        <row r="3052">
          <cell r="A3052">
            <v>124487</v>
          </cell>
        </row>
        <row r="3053">
          <cell r="A3053">
            <v>124491</v>
          </cell>
        </row>
        <row r="3054">
          <cell r="A3054">
            <v>124492</v>
          </cell>
        </row>
        <row r="3055">
          <cell r="A3055">
            <v>124493</v>
          </cell>
        </row>
        <row r="3056">
          <cell r="A3056">
            <v>124494</v>
          </cell>
        </row>
        <row r="3057">
          <cell r="A3057">
            <v>124495</v>
          </cell>
        </row>
        <row r="3058">
          <cell r="A3058">
            <v>124496</v>
          </cell>
        </row>
        <row r="3059">
          <cell r="A3059">
            <v>124497</v>
          </cell>
        </row>
        <row r="3060">
          <cell r="A3060">
            <v>124498</v>
          </cell>
        </row>
        <row r="3061">
          <cell r="A3061">
            <v>124499</v>
          </cell>
        </row>
        <row r="3062">
          <cell r="A3062">
            <v>124501</v>
          </cell>
        </row>
        <row r="3063">
          <cell r="A3063">
            <v>124503</v>
          </cell>
        </row>
        <row r="3064">
          <cell r="A3064">
            <v>124504</v>
          </cell>
        </row>
        <row r="3065">
          <cell r="A3065">
            <v>124505</v>
          </cell>
        </row>
        <row r="3066">
          <cell r="A3066">
            <v>124506</v>
          </cell>
        </row>
        <row r="3067">
          <cell r="A3067">
            <v>124507</v>
          </cell>
        </row>
        <row r="3068">
          <cell r="A3068">
            <v>124508</v>
          </cell>
        </row>
        <row r="3069">
          <cell r="A3069">
            <v>124510</v>
          </cell>
        </row>
        <row r="3070">
          <cell r="A3070">
            <v>124511</v>
          </cell>
        </row>
        <row r="3071">
          <cell r="A3071">
            <v>124515</v>
          </cell>
        </row>
        <row r="3072">
          <cell r="A3072">
            <v>124516</v>
          </cell>
        </row>
        <row r="3073">
          <cell r="A3073">
            <v>124518</v>
          </cell>
        </row>
        <row r="3074">
          <cell r="A3074">
            <v>124519</v>
          </cell>
        </row>
        <row r="3075">
          <cell r="A3075">
            <v>124520</v>
          </cell>
        </row>
        <row r="3076">
          <cell r="A3076">
            <v>124523</v>
          </cell>
        </row>
        <row r="3077">
          <cell r="A3077">
            <v>124524</v>
          </cell>
        </row>
        <row r="3078">
          <cell r="A3078">
            <v>124526</v>
          </cell>
        </row>
        <row r="3079">
          <cell r="A3079">
            <v>124528</v>
          </cell>
        </row>
        <row r="3080">
          <cell r="A3080">
            <v>124529</v>
          </cell>
        </row>
        <row r="3081">
          <cell r="A3081">
            <v>124531</v>
          </cell>
        </row>
        <row r="3082">
          <cell r="A3082">
            <v>124533</v>
          </cell>
        </row>
        <row r="3083">
          <cell r="A3083">
            <v>124534</v>
          </cell>
        </row>
        <row r="3084">
          <cell r="A3084">
            <v>124535</v>
          </cell>
        </row>
        <row r="3085">
          <cell r="A3085">
            <v>124536</v>
          </cell>
        </row>
        <row r="3086">
          <cell r="A3086">
            <v>124537</v>
          </cell>
        </row>
        <row r="3087">
          <cell r="A3087">
            <v>124538</v>
          </cell>
        </row>
        <row r="3088">
          <cell r="A3088">
            <v>124539</v>
          </cell>
        </row>
        <row r="3089">
          <cell r="A3089">
            <v>124540</v>
          </cell>
        </row>
        <row r="3090">
          <cell r="A3090">
            <v>124541</v>
          </cell>
        </row>
        <row r="3091">
          <cell r="A3091">
            <v>124542</v>
          </cell>
        </row>
        <row r="3092">
          <cell r="A3092">
            <v>124543</v>
          </cell>
        </row>
        <row r="3093">
          <cell r="A3093">
            <v>124544</v>
          </cell>
        </row>
        <row r="3094">
          <cell r="A3094">
            <v>124545</v>
          </cell>
        </row>
        <row r="3095">
          <cell r="A3095">
            <v>124546</v>
          </cell>
        </row>
        <row r="3096">
          <cell r="A3096">
            <v>124548</v>
          </cell>
        </row>
        <row r="3097">
          <cell r="A3097">
            <v>124549</v>
          </cell>
        </row>
        <row r="3098">
          <cell r="A3098">
            <v>124551</v>
          </cell>
        </row>
        <row r="3099">
          <cell r="A3099">
            <v>124552</v>
          </cell>
        </row>
        <row r="3100">
          <cell r="A3100">
            <v>124553</v>
          </cell>
        </row>
        <row r="3101">
          <cell r="A3101">
            <v>124556</v>
          </cell>
        </row>
        <row r="3102">
          <cell r="A3102">
            <v>124557</v>
          </cell>
        </row>
        <row r="3103">
          <cell r="A3103">
            <v>124561</v>
          </cell>
        </row>
        <row r="3104">
          <cell r="A3104">
            <v>124564</v>
          </cell>
        </row>
        <row r="3105">
          <cell r="A3105">
            <v>124567</v>
          </cell>
        </row>
        <row r="3106">
          <cell r="A3106">
            <v>124569</v>
          </cell>
        </row>
        <row r="3107">
          <cell r="A3107">
            <v>124570</v>
          </cell>
        </row>
        <row r="3108">
          <cell r="A3108">
            <v>124572</v>
          </cell>
        </row>
        <row r="3109">
          <cell r="A3109">
            <v>124573</v>
          </cell>
        </row>
        <row r="3110">
          <cell r="A3110">
            <v>124574</v>
          </cell>
        </row>
        <row r="3111">
          <cell r="A3111">
            <v>124575</v>
          </cell>
        </row>
        <row r="3112">
          <cell r="A3112">
            <v>124577</v>
          </cell>
        </row>
        <row r="3113">
          <cell r="A3113">
            <v>124578</v>
          </cell>
        </row>
        <row r="3114">
          <cell r="A3114">
            <v>124579</v>
          </cell>
        </row>
        <row r="3115">
          <cell r="A3115">
            <v>124580</v>
          </cell>
        </row>
        <row r="3116">
          <cell r="A3116">
            <v>124581</v>
          </cell>
        </row>
        <row r="3117">
          <cell r="A3117">
            <v>124582</v>
          </cell>
        </row>
        <row r="3118">
          <cell r="A3118">
            <v>124583</v>
          </cell>
        </row>
        <row r="3119">
          <cell r="A3119">
            <v>124585</v>
          </cell>
        </row>
        <row r="3120">
          <cell r="A3120">
            <v>124586</v>
          </cell>
        </row>
        <row r="3121">
          <cell r="A3121">
            <v>124587</v>
          </cell>
        </row>
        <row r="3122">
          <cell r="A3122">
            <v>124588</v>
          </cell>
        </row>
        <row r="3123">
          <cell r="A3123">
            <v>124589</v>
          </cell>
        </row>
        <row r="3124">
          <cell r="A3124">
            <v>124590</v>
          </cell>
        </row>
        <row r="3125">
          <cell r="A3125">
            <v>124591</v>
          </cell>
        </row>
        <row r="3126">
          <cell r="A3126">
            <v>124592</v>
          </cell>
        </row>
        <row r="3127">
          <cell r="A3127">
            <v>124593</v>
          </cell>
        </row>
        <row r="3128">
          <cell r="A3128">
            <v>124594</v>
          </cell>
        </row>
        <row r="3129">
          <cell r="A3129">
            <v>124595</v>
          </cell>
        </row>
        <row r="3130">
          <cell r="A3130">
            <v>124597</v>
          </cell>
        </row>
        <row r="3131">
          <cell r="A3131">
            <v>124599</v>
          </cell>
        </row>
        <row r="3132">
          <cell r="A3132">
            <v>124601</v>
          </cell>
        </row>
        <row r="3133">
          <cell r="A3133">
            <v>124602</v>
          </cell>
        </row>
        <row r="3134">
          <cell r="A3134">
            <v>124603</v>
          </cell>
        </row>
        <row r="3135">
          <cell r="A3135">
            <v>124604</v>
          </cell>
        </row>
        <row r="3136">
          <cell r="A3136">
            <v>124607</v>
          </cell>
        </row>
        <row r="3137">
          <cell r="A3137">
            <v>124609</v>
          </cell>
        </row>
        <row r="3138">
          <cell r="A3138">
            <v>124610</v>
          </cell>
        </row>
        <row r="3139">
          <cell r="A3139">
            <v>124612</v>
          </cell>
        </row>
        <row r="3140">
          <cell r="A3140">
            <v>124615</v>
          </cell>
        </row>
        <row r="3141">
          <cell r="A3141">
            <v>124617</v>
          </cell>
        </row>
        <row r="3142">
          <cell r="A3142">
            <v>124619</v>
          </cell>
        </row>
        <row r="3143">
          <cell r="A3143">
            <v>124621</v>
          </cell>
        </row>
        <row r="3144">
          <cell r="A3144">
            <v>124622</v>
          </cell>
        </row>
        <row r="3145">
          <cell r="A3145">
            <v>124624</v>
          </cell>
        </row>
        <row r="3146">
          <cell r="A3146">
            <v>124625</v>
          </cell>
        </row>
        <row r="3147">
          <cell r="A3147">
            <v>124626</v>
          </cell>
        </row>
        <row r="3148">
          <cell r="A3148">
            <v>124629</v>
          </cell>
        </row>
        <row r="3149">
          <cell r="A3149">
            <v>124630</v>
          </cell>
        </row>
        <row r="3150">
          <cell r="A3150">
            <v>124632</v>
          </cell>
        </row>
        <row r="3151">
          <cell r="A3151">
            <v>124633</v>
          </cell>
        </row>
        <row r="3152">
          <cell r="A3152">
            <v>124634</v>
          </cell>
        </row>
        <row r="3153">
          <cell r="A3153">
            <v>124638</v>
          </cell>
        </row>
        <row r="3154">
          <cell r="A3154">
            <v>124639</v>
          </cell>
        </row>
        <row r="3155">
          <cell r="A3155">
            <v>124641</v>
          </cell>
        </row>
        <row r="3156">
          <cell r="A3156">
            <v>124642</v>
          </cell>
        </row>
        <row r="3157">
          <cell r="A3157">
            <v>124643</v>
          </cell>
        </row>
        <row r="3158">
          <cell r="A3158">
            <v>124644</v>
          </cell>
        </row>
        <row r="3159">
          <cell r="A3159">
            <v>124647</v>
          </cell>
        </row>
        <row r="3160">
          <cell r="A3160">
            <v>124648</v>
          </cell>
        </row>
        <row r="3161">
          <cell r="A3161">
            <v>124651</v>
          </cell>
        </row>
        <row r="3162">
          <cell r="A3162">
            <v>124652</v>
          </cell>
        </row>
        <row r="3163">
          <cell r="A3163">
            <v>124654</v>
          </cell>
        </row>
        <row r="3164">
          <cell r="A3164">
            <v>124655</v>
          </cell>
        </row>
        <row r="3165">
          <cell r="A3165">
            <v>124657</v>
          </cell>
        </row>
        <row r="3166">
          <cell r="A3166">
            <v>124658</v>
          </cell>
        </row>
        <row r="3167">
          <cell r="A3167">
            <v>124659</v>
          </cell>
        </row>
        <row r="3168">
          <cell r="A3168">
            <v>124661</v>
          </cell>
        </row>
        <row r="3169">
          <cell r="A3169">
            <v>124663</v>
          </cell>
        </row>
        <row r="3170">
          <cell r="A3170">
            <v>124664</v>
          </cell>
        </row>
        <row r="3171">
          <cell r="A3171">
            <v>124667</v>
          </cell>
        </row>
        <row r="3172">
          <cell r="A3172">
            <v>124670</v>
          </cell>
        </row>
        <row r="3173">
          <cell r="A3173">
            <v>124671</v>
          </cell>
        </row>
        <row r="3174">
          <cell r="A3174">
            <v>124672</v>
          </cell>
        </row>
        <row r="3175">
          <cell r="A3175">
            <v>124673</v>
          </cell>
        </row>
        <row r="3176">
          <cell r="A3176">
            <v>124674</v>
          </cell>
        </row>
        <row r="3177">
          <cell r="A3177">
            <v>124675</v>
          </cell>
        </row>
        <row r="3178">
          <cell r="A3178">
            <v>124676</v>
          </cell>
        </row>
        <row r="3179">
          <cell r="A3179">
            <v>124677</v>
          </cell>
        </row>
        <row r="3180">
          <cell r="A3180">
            <v>124678</v>
          </cell>
        </row>
        <row r="3181">
          <cell r="A3181">
            <v>124679</v>
          </cell>
        </row>
        <row r="3182">
          <cell r="A3182">
            <v>124680</v>
          </cell>
        </row>
        <row r="3183">
          <cell r="A3183">
            <v>124683</v>
          </cell>
        </row>
        <row r="3184">
          <cell r="A3184">
            <v>124684</v>
          </cell>
        </row>
        <row r="3185">
          <cell r="A3185">
            <v>124687</v>
          </cell>
        </row>
        <row r="3186">
          <cell r="A3186">
            <v>124689</v>
          </cell>
        </row>
        <row r="3187">
          <cell r="A3187">
            <v>124690</v>
          </cell>
        </row>
        <row r="3188">
          <cell r="A3188">
            <v>124691</v>
          </cell>
        </row>
        <row r="3189">
          <cell r="A3189">
            <v>124692</v>
          </cell>
        </row>
        <row r="3190">
          <cell r="A3190">
            <v>124693</v>
          </cell>
        </row>
        <row r="3191">
          <cell r="A3191">
            <v>124696</v>
          </cell>
        </row>
        <row r="3192">
          <cell r="A3192">
            <v>124697</v>
          </cell>
        </row>
        <row r="3193">
          <cell r="A3193">
            <v>124699</v>
          </cell>
        </row>
        <row r="3194">
          <cell r="A3194">
            <v>124701</v>
          </cell>
        </row>
        <row r="3195">
          <cell r="A3195">
            <v>124702</v>
          </cell>
        </row>
        <row r="3196">
          <cell r="A3196">
            <v>124705</v>
          </cell>
        </row>
        <row r="3197">
          <cell r="A3197">
            <v>124706</v>
          </cell>
        </row>
        <row r="3198">
          <cell r="A3198">
            <v>124708</v>
          </cell>
        </row>
        <row r="3199">
          <cell r="A3199">
            <v>124711</v>
          </cell>
        </row>
        <row r="3200">
          <cell r="A3200">
            <v>124714</v>
          </cell>
        </row>
        <row r="3201">
          <cell r="A3201">
            <v>124715</v>
          </cell>
        </row>
        <row r="3202">
          <cell r="A3202">
            <v>124717</v>
          </cell>
        </row>
        <row r="3203">
          <cell r="A3203">
            <v>124718</v>
          </cell>
        </row>
        <row r="3204">
          <cell r="A3204">
            <v>124720</v>
          </cell>
        </row>
        <row r="3205">
          <cell r="A3205">
            <v>124721</v>
          </cell>
        </row>
        <row r="3206">
          <cell r="A3206">
            <v>124722</v>
          </cell>
        </row>
        <row r="3207">
          <cell r="A3207">
            <v>124723</v>
          </cell>
        </row>
        <row r="3208">
          <cell r="A3208">
            <v>124724</v>
          </cell>
        </row>
        <row r="3209">
          <cell r="A3209">
            <v>124725</v>
          </cell>
        </row>
        <row r="3210">
          <cell r="A3210">
            <v>124727</v>
          </cell>
        </row>
        <row r="3211">
          <cell r="A3211">
            <v>124729</v>
          </cell>
        </row>
        <row r="3212">
          <cell r="A3212">
            <v>124730</v>
          </cell>
        </row>
        <row r="3213">
          <cell r="A3213">
            <v>124731</v>
          </cell>
        </row>
        <row r="3214">
          <cell r="A3214">
            <v>124732</v>
          </cell>
        </row>
        <row r="3215">
          <cell r="A3215">
            <v>124734</v>
          </cell>
        </row>
        <row r="3216">
          <cell r="A3216">
            <v>124735</v>
          </cell>
        </row>
        <row r="3217">
          <cell r="A3217">
            <v>124736</v>
          </cell>
        </row>
        <row r="3218">
          <cell r="A3218">
            <v>124737</v>
          </cell>
        </row>
        <row r="3219">
          <cell r="A3219">
            <v>124738</v>
          </cell>
        </row>
        <row r="3220">
          <cell r="A3220">
            <v>124743</v>
          </cell>
        </row>
        <row r="3221">
          <cell r="A3221">
            <v>124744</v>
          </cell>
        </row>
        <row r="3222">
          <cell r="A3222">
            <v>124745</v>
          </cell>
        </row>
        <row r="3223">
          <cell r="A3223">
            <v>124746</v>
          </cell>
        </row>
        <row r="3224">
          <cell r="A3224">
            <v>124747</v>
          </cell>
        </row>
        <row r="3225">
          <cell r="A3225">
            <v>124748</v>
          </cell>
        </row>
        <row r="3226">
          <cell r="A3226">
            <v>124749</v>
          </cell>
        </row>
        <row r="3227">
          <cell r="A3227">
            <v>124750</v>
          </cell>
        </row>
        <row r="3228">
          <cell r="A3228">
            <v>124751</v>
          </cell>
        </row>
        <row r="3229">
          <cell r="A3229">
            <v>124752</v>
          </cell>
        </row>
        <row r="3230">
          <cell r="A3230">
            <v>124753</v>
          </cell>
        </row>
        <row r="3231">
          <cell r="A3231">
            <v>124754</v>
          </cell>
        </row>
        <row r="3232">
          <cell r="A3232">
            <v>124755</v>
          </cell>
        </row>
        <row r="3233">
          <cell r="A3233">
            <v>124756</v>
          </cell>
        </row>
        <row r="3234">
          <cell r="A3234">
            <v>124757</v>
          </cell>
        </row>
        <row r="3235">
          <cell r="A3235">
            <v>124758</v>
          </cell>
        </row>
        <row r="3236">
          <cell r="A3236">
            <v>124759</v>
          </cell>
        </row>
        <row r="3237">
          <cell r="A3237">
            <v>124760</v>
          </cell>
        </row>
        <row r="3238">
          <cell r="A3238">
            <v>124761</v>
          </cell>
        </row>
        <row r="3239">
          <cell r="A3239">
            <v>124762</v>
          </cell>
        </row>
        <row r="3240">
          <cell r="A3240">
            <v>124763</v>
          </cell>
        </row>
        <row r="3241">
          <cell r="A3241">
            <v>124764</v>
          </cell>
        </row>
        <row r="3242">
          <cell r="A3242">
            <v>124765</v>
          </cell>
        </row>
        <row r="3243">
          <cell r="A3243">
            <v>124766</v>
          </cell>
        </row>
        <row r="3244">
          <cell r="A3244">
            <v>124767</v>
          </cell>
        </row>
        <row r="3245">
          <cell r="A3245">
            <v>124768</v>
          </cell>
        </row>
        <row r="3246">
          <cell r="A3246">
            <v>124769</v>
          </cell>
        </row>
        <row r="3247">
          <cell r="A3247">
            <v>124770</v>
          </cell>
        </row>
        <row r="3248">
          <cell r="A3248">
            <v>124771</v>
          </cell>
        </row>
        <row r="3249">
          <cell r="A3249">
            <v>124772</v>
          </cell>
        </row>
        <row r="3250">
          <cell r="A3250">
            <v>124773</v>
          </cell>
        </row>
        <row r="3251">
          <cell r="A3251">
            <v>124774</v>
          </cell>
        </row>
        <row r="3252">
          <cell r="A3252">
            <v>124775</v>
          </cell>
        </row>
        <row r="3253">
          <cell r="A3253">
            <v>124776</v>
          </cell>
        </row>
        <row r="3254">
          <cell r="A3254">
            <v>124777</v>
          </cell>
        </row>
        <row r="3255">
          <cell r="A3255">
            <v>124778</v>
          </cell>
        </row>
        <row r="3256">
          <cell r="A3256">
            <v>124779</v>
          </cell>
        </row>
        <row r="3257">
          <cell r="A3257">
            <v>124780</v>
          </cell>
        </row>
        <row r="3258">
          <cell r="A3258">
            <v>124781</v>
          </cell>
        </row>
        <row r="3259">
          <cell r="A3259">
            <v>124782</v>
          </cell>
        </row>
        <row r="3260">
          <cell r="A3260">
            <v>124783</v>
          </cell>
        </row>
        <row r="3261">
          <cell r="A3261">
            <v>124784</v>
          </cell>
        </row>
        <row r="3262">
          <cell r="A3262">
            <v>124785</v>
          </cell>
        </row>
        <row r="3263">
          <cell r="A3263">
            <v>124786</v>
          </cell>
        </row>
        <row r="3264">
          <cell r="A3264">
            <v>124787</v>
          </cell>
        </row>
        <row r="3265">
          <cell r="A3265">
            <v>124788</v>
          </cell>
        </row>
        <row r="3266">
          <cell r="A3266">
            <v>124789</v>
          </cell>
        </row>
        <row r="3267">
          <cell r="A3267">
            <v>124790</v>
          </cell>
        </row>
        <row r="3268">
          <cell r="A3268">
            <v>124791</v>
          </cell>
        </row>
        <row r="3269">
          <cell r="A3269">
            <v>124792</v>
          </cell>
        </row>
        <row r="3270">
          <cell r="A3270">
            <v>124793</v>
          </cell>
        </row>
        <row r="3271">
          <cell r="A3271">
            <v>124794</v>
          </cell>
        </row>
        <row r="3272">
          <cell r="A3272">
            <v>124795</v>
          </cell>
        </row>
        <row r="3273">
          <cell r="A3273">
            <v>124796</v>
          </cell>
        </row>
        <row r="3274">
          <cell r="A3274">
            <v>124797</v>
          </cell>
        </row>
        <row r="3275">
          <cell r="A3275">
            <v>124798</v>
          </cell>
        </row>
        <row r="3276">
          <cell r="A3276">
            <v>124799</v>
          </cell>
        </row>
        <row r="3277">
          <cell r="A3277">
            <v>124800</v>
          </cell>
        </row>
        <row r="3278">
          <cell r="A3278">
            <v>124801</v>
          </cell>
        </row>
        <row r="3279">
          <cell r="A3279">
            <v>124802</v>
          </cell>
        </row>
        <row r="3280">
          <cell r="A3280">
            <v>124803</v>
          </cell>
        </row>
        <row r="3281">
          <cell r="A3281">
            <v>124804</v>
          </cell>
        </row>
        <row r="3282">
          <cell r="A3282">
            <v>124805</v>
          </cell>
        </row>
        <row r="3283">
          <cell r="A3283">
            <v>124806</v>
          </cell>
        </row>
        <row r="3284">
          <cell r="A3284">
            <v>124807</v>
          </cell>
        </row>
        <row r="3285">
          <cell r="A3285">
            <v>124808</v>
          </cell>
        </row>
        <row r="3286">
          <cell r="A3286">
            <v>124809</v>
          </cell>
        </row>
        <row r="3287">
          <cell r="A3287">
            <v>124810</v>
          </cell>
        </row>
        <row r="3288">
          <cell r="A3288">
            <v>124811</v>
          </cell>
        </row>
        <row r="3289">
          <cell r="A3289">
            <v>124812</v>
          </cell>
        </row>
        <row r="3290">
          <cell r="A3290">
            <v>124813</v>
          </cell>
        </row>
        <row r="3291">
          <cell r="A3291">
            <v>124814</v>
          </cell>
        </row>
        <row r="3292">
          <cell r="A3292">
            <v>124815</v>
          </cell>
        </row>
        <row r="3293">
          <cell r="A3293">
            <v>124816</v>
          </cell>
        </row>
        <row r="3294">
          <cell r="A3294">
            <v>124817</v>
          </cell>
        </row>
        <row r="3295">
          <cell r="A3295">
            <v>124818</v>
          </cell>
        </row>
        <row r="3296">
          <cell r="A3296">
            <v>124819</v>
          </cell>
        </row>
        <row r="3297">
          <cell r="A3297">
            <v>124820</v>
          </cell>
        </row>
        <row r="3298">
          <cell r="A3298">
            <v>124821</v>
          </cell>
        </row>
        <row r="3299">
          <cell r="A3299">
            <v>124822</v>
          </cell>
        </row>
        <row r="3300">
          <cell r="A3300">
            <v>124823</v>
          </cell>
        </row>
        <row r="3301">
          <cell r="A3301">
            <v>124824</v>
          </cell>
        </row>
        <row r="3302">
          <cell r="A3302">
            <v>124825</v>
          </cell>
        </row>
        <row r="3303">
          <cell r="A3303">
            <v>124826</v>
          </cell>
        </row>
        <row r="3304">
          <cell r="A3304">
            <v>124827</v>
          </cell>
        </row>
        <row r="3305">
          <cell r="A3305">
            <v>124828</v>
          </cell>
        </row>
        <row r="3306">
          <cell r="A3306">
            <v>124829</v>
          </cell>
        </row>
        <row r="3307">
          <cell r="A3307">
            <v>124830</v>
          </cell>
        </row>
        <row r="3308">
          <cell r="A3308">
            <v>124831</v>
          </cell>
        </row>
        <row r="3309">
          <cell r="A3309">
            <v>124832</v>
          </cell>
        </row>
        <row r="3310">
          <cell r="A3310">
            <v>124833</v>
          </cell>
        </row>
        <row r="3311">
          <cell r="A3311">
            <v>124834</v>
          </cell>
        </row>
        <row r="3312">
          <cell r="A3312">
            <v>124835</v>
          </cell>
        </row>
        <row r="3313">
          <cell r="A3313">
            <v>124836</v>
          </cell>
        </row>
        <row r="3314">
          <cell r="A3314">
            <v>124837</v>
          </cell>
        </row>
        <row r="3315">
          <cell r="A3315">
            <v>124838</v>
          </cell>
        </row>
        <row r="3316">
          <cell r="A3316">
            <v>124839</v>
          </cell>
        </row>
        <row r="3317">
          <cell r="A3317">
            <v>124840</v>
          </cell>
        </row>
        <row r="3318">
          <cell r="A3318">
            <v>124841</v>
          </cell>
        </row>
        <row r="3319">
          <cell r="A3319">
            <v>124842</v>
          </cell>
        </row>
        <row r="3320">
          <cell r="A3320">
            <v>124843</v>
          </cell>
        </row>
        <row r="3321">
          <cell r="A3321">
            <v>124844</v>
          </cell>
        </row>
        <row r="3322">
          <cell r="A3322">
            <v>124845</v>
          </cell>
        </row>
        <row r="3323">
          <cell r="A3323">
            <v>124846</v>
          </cell>
        </row>
        <row r="3324">
          <cell r="A3324">
            <v>124847</v>
          </cell>
        </row>
        <row r="3325">
          <cell r="A3325">
            <v>124848</v>
          </cell>
        </row>
        <row r="3326">
          <cell r="A3326">
            <v>124849</v>
          </cell>
        </row>
        <row r="3327">
          <cell r="A3327">
            <v>124850</v>
          </cell>
        </row>
        <row r="3328">
          <cell r="A3328">
            <v>124851</v>
          </cell>
        </row>
        <row r="3329">
          <cell r="A3329">
            <v>124852</v>
          </cell>
        </row>
        <row r="3330">
          <cell r="A3330">
            <v>124853</v>
          </cell>
        </row>
        <row r="3331">
          <cell r="A3331">
            <v>124854</v>
          </cell>
        </row>
        <row r="3332">
          <cell r="A3332">
            <v>124855</v>
          </cell>
        </row>
        <row r="3333">
          <cell r="A3333">
            <v>124856</v>
          </cell>
        </row>
        <row r="3334">
          <cell r="A3334">
            <v>124857</v>
          </cell>
        </row>
        <row r="3335">
          <cell r="A3335">
            <v>124858</v>
          </cell>
        </row>
        <row r="3336">
          <cell r="A3336">
            <v>124859</v>
          </cell>
        </row>
        <row r="3337">
          <cell r="A3337">
            <v>124860</v>
          </cell>
        </row>
        <row r="3338">
          <cell r="A3338">
            <v>124861</v>
          </cell>
        </row>
        <row r="3339">
          <cell r="A3339">
            <v>124862</v>
          </cell>
        </row>
        <row r="3340">
          <cell r="A3340">
            <v>124863</v>
          </cell>
        </row>
        <row r="3341">
          <cell r="A3341">
            <v>124864</v>
          </cell>
        </row>
        <row r="3342">
          <cell r="A3342">
            <v>124865</v>
          </cell>
        </row>
        <row r="3343">
          <cell r="A3343">
            <v>124866</v>
          </cell>
        </row>
        <row r="3344">
          <cell r="A3344">
            <v>124867</v>
          </cell>
        </row>
        <row r="3345">
          <cell r="A3345">
            <v>124868</v>
          </cell>
        </row>
        <row r="3346">
          <cell r="A3346">
            <v>124869</v>
          </cell>
        </row>
        <row r="3347">
          <cell r="A3347">
            <v>124870</v>
          </cell>
        </row>
        <row r="3348">
          <cell r="A3348">
            <v>124871</v>
          </cell>
        </row>
        <row r="3349">
          <cell r="A3349">
            <v>124872</v>
          </cell>
        </row>
        <row r="3350">
          <cell r="A3350">
            <v>124873</v>
          </cell>
        </row>
        <row r="3351">
          <cell r="A3351">
            <v>124874</v>
          </cell>
        </row>
        <row r="3352">
          <cell r="A3352">
            <v>124875</v>
          </cell>
        </row>
        <row r="3353">
          <cell r="A3353">
            <v>124876</v>
          </cell>
        </row>
        <row r="3354">
          <cell r="A3354">
            <v>124877</v>
          </cell>
        </row>
        <row r="3355">
          <cell r="A3355">
            <v>124878</v>
          </cell>
        </row>
        <row r="3356">
          <cell r="A3356">
            <v>124879</v>
          </cell>
        </row>
        <row r="3357">
          <cell r="A3357">
            <v>124880</v>
          </cell>
        </row>
        <row r="3358">
          <cell r="A3358">
            <v>124881</v>
          </cell>
        </row>
        <row r="3359">
          <cell r="A3359">
            <v>124882</v>
          </cell>
        </row>
        <row r="3360">
          <cell r="A3360">
            <v>124883</v>
          </cell>
        </row>
        <row r="3361">
          <cell r="A3361">
            <v>124884</v>
          </cell>
        </row>
        <row r="3362">
          <cell r="A3362">
            <v>124885</v>
          </cell>
        </row>
        <row r="3363">
          <cell r="A3363">
            <v>124886</v>
          </cell>
        </row>
        <row r="3364">
          <cell r="A3364">
            <v>124887</v>
          </cell>
        </row>
        <row r="3365">
          <cell r="A3365">
            <v>124888</v>
          </cell>
        </row>
        <row r="3366">
          <cell r="A3366">
            <v>124889</v>
          </cell>
        </row>
        <row r="3367">
          <cell r="A3367">
            <v>124890</v>
          </cell>
        </row>
        <row r="3368">
          <cell r="A3368">
            <v>124891</v>
          </cell>
        </row>
        <row r="3369">
          <cell r="A3369">
            <v>124892</v>
          </cell>
        </row>
        <row r="3370">
          <cell r="A3370">
            <v>124893</v>
          </cell>
        </row>
        <row r="3371">
          <cell r="A3371">
            <v>124894</v>
          </cell>
        </row>
        <row r="3372">
          <cell r="A3372">
            <v>124895</v>
          </cell>
        </row>
        <row r="3373">
          <cell r="A3373">
            <v>124896</v>
          </cell>
        </row>
        <row r="3374">
          <cell r="A3374">
            <v>124897</v>
          </cell>
        </row>
        <row r="3375">
          <cell r="A3375">
            <v>124898</v>
          </cell>
        </row>
        <row r="3376">
          <cell r="A3376">
            <v>124899</v>
          </cell>
        </row>
        <row r="3377">
          <cell r="A3377">
            <v>124900</v>
          </cell>
        </row>
        <row r="3378">
          <cell r="A3378">
            <v>124901</v>
          </cell>
        </row>
        <row r="3379">
          <cell r="A3379">
            <v>124902</v>
          </cell>
        </row>
        <row r="3380">
          <cell r="A3380">
            <v>124903</v>
          </cell>
        </row>
        <row r="3381">
          <cell r="A3381">
            <v>124904</v>
          </cell>
        </row>
        <row r="3382">
          <cell r="A3382">
            <v>124905</v>
          </cell>
        </row>
        <row r="3383">
          <cell r="A3383">
            <v>124906</v>
          </cell>
        </row>
        <row r="3384">
          <cell r="A3384">
            <v>124907</v>
          </cell>
        </row>
        <row r="3385">
          <cell r="A3385">
            <v>124908</v>
          </cell>
        </row>
        <row r="3386">
          <cell r="A3386">
            <v>124909</v>
          </cell>
        </row>
        <row r="3387">
          <cell r="A3387">
            <v>124910</v>
          </cell>
        </row>
        <row r="3388">
          <cell r="A3388">
            <v>124911</v>
          </cell>
        </row>
        <row r="3389">
          <cell r="A3389">
            <v>124912</v>
          </cell>
        </row>
        <row r="3390">
          <cell r="A3390">
            <v>124913</v>
          </cell>
        </row>
        <row r="3391">
          <cell r="A3391">
            <v>124914</v>
          </cell>
        </row>
        <row r="3392">
          <cell r="A3392">
            <v>124915</v>
          </cell>
        </row>
        <row r="3393">
          <cell r="A3393">
            <v>124916</v>
          </cell>
        </row>
        <row r="3394">
          <cell r="A3394">
            <v>124917</v>
          </cell>
        </row>
        <row r="3395">
          <cell r="A3395">
            <v>124918</v>
          </cell>
        </row>
        <row r="3396">
          <cell r="A3396">
            <v>124919</v>
          </cell>
        </row>
        <row r="3397">
          <cell r="A3397">
            <v>124920</v>
          </cell>
        </row>
        <row r="3398">
          <cell r="A3398">
            <v>124921</v>
          </cell>
        </row>
        <row r="3399">
          <cell r="A3399">
            <v>124922</v>
          </cell>
        </row>
        <row r="3400">
          <cell r="A3400">
            <v>124923</v>
          </cell>
        </row>
        <row r="3401">
          <cell r="A3401">
            <v>124924</v>
          </cell>
        </row>
        <row r="3402">
          <cell r="A3402">
            <v>124925</v>
          </cell>
        </row>
        <row r="3403">
          <cell r="A3403">
            <v>124926</v>
          </cell>
        </row>
        <row r="3404">
          <cell r="A3404">
            <v>124927</v>
          </cell>
        </row>
        <row r="3405">
          <cell r="A3405">
            <v>124928</v>
          </cell>
        </row>
        <row r="3406">
          <cell r="A3406">
            <v>124929</v>
          </cell>
        </row>
        <row r="3407">
          <cell r="A3407">
            <v>124930</v>
          </cell>
        </row>
        <row r="3408">
          <cell r="A3408">
            <v>124931</v>
          </cell>
        </row>
        <row r="3409">
          <cell r="A3409">
            <v>124932</v>
          </cell>
        </row>
        <row r="3410">
          <cell r="A3410">
            <v>124933</v>
          </cell>
        </row>
        <row r="3411">
          <cell r="A3411">
            <v>124934</v>
          </cell>
        </row>
        <row r="3412">
          <cell r="A3412">
            <v>124935</v>
          </cell>
        </row>
        <row r="3413">
          <cell r="A3413">
            <v>124936</v>
          </cell>
        </row>
        <row r="3414">
          <cell r="A3414">
            <v>124937</v>
          </cell>
        </row>
        <row r="3415">
          <cell r="A3415">
            <v>124938</v>
          </cell>
        </row>
        <row r="3416">
          <cell r="A3416">
            <v>124939</v>
          </cell>
        </row>
        <row r="3417">
          <cell r="A3417">
            <v>124940</v>
          </cell>
        </row>
        <row r="3418">
          <cell r="A3418">
            <v>124941</v>
          </cell>
        </row>
        <row r="3419">
          <cell r="A3419">
            <v>124942</v>
          </cell>
        </row>
        <row r="3420">
          <cell r="A3420">
            <v>124943</v>
          </cell>
        </row>
        <row r="3421">
          <cell r="A3421">
            <v>124944</v>
          </cell>
        </row>
        <row r="3422">
          <cell r="A3422">
            <v>124945</v>
          </cell>
        </row>
        <row r="3423">
          <cell r="A3423">
            <v>124946</v>
          </cell>
        </row>
        <row r="3424">
          <cell r="A3424">
            <v>124947</v>
          </cell>
        </row>
        <row r="3425">
          <cell r="A3425">
            <v>124948</v>
          </cell>
        </row>
        <row r="3426">
          <cell r="A3426">
            <v>124949</v>
          </cell>
        </row>
        <row r="3427">
          <cell r="A3427">
            <v>124950</v>
          </cell>
        </row>
        <row r="3428">
          <cell r="A3428">
            <v>124951</v>
          </cell>
        </row>
        <row r="3429">
          <cell r="A3429">
            <v>124952</v>
          </cell>
        </row>
        <row r="3430">
          <cell r="A3430">
            <v>124953</v>
          </cell>
        </row>
        <row r="3431">
          <cell r="A3431">
            <v>124954</v>
          </cell>
        </row>
        <row r="3432">
          <cell r="A3432">
            <v>124955</v>
          </cell>
        </row>
        <row r="3433">
          <cell r="A3433">
            <v>124956</v>
          </cell>
        </row>
        <row r="3434">
          <cell r="A3434">
            <v>124957</v>
          </cell>
        </row>
        <row r="3435">
          <cell r="A3435">
            <v>124958</v>
          </cell>
        </row>
        <row r="3436">
          <cell r="A3436">
            <v>124959</v>
          </cell>
        </row>
        <row r="3437">
          <cell r="A3437">
            <v>124960</v>
          </cell>
        </row>
        <row r="3438">
          <cell r="A3438">
            <v>124961</v>
          </cell>
        </row>
        <row r="3439">
          <cell r="A3439">
            <v>124962</v>
          </cell>
        </row>
        <row r="3440">
          <cell r="A3440">
            <v>124963</v>
          </cell>
        </row>
        <row r="3441">
          <cell r="A3441">
            <v>124964</v>
          </cell>
        </row>
        <row r="3442">
          <cell r="A3442">
            <v>124965</v>
          </cell>
        </row>
        <row r="3443">
          <cell r="A3443">
            <v>124966</v>
          </cell>
        </row>
        <row r="3444">
          <cell r="A3444">
            <v>124967</v>
          </cell>
        </row>
        <row r="3445">
          <cell r="A3445">
            <v>124968</v>
          </cell>
        </row>
        <row r="3446">
          <cell r="A3446">
            <v>124969</v>
          </cell>
        </row>
        <row r="3447">
          <cell r="A3447">
            <v>124970</v>
          </cell>
        </row>
        <row r="3448">
          <cell r="A3448">
            <v>124971</v>
          </cell>
        </row>
        <row r="3449">
          <cell r="A3449">
            <v>124972</v>
          </cell>
        </row>
        <row r="3450">
          <cell r="A3450">
            <v>124973</v>
          </cell>
        </row>
        <row r="3451">
          <cell r="A3451">
            <v>124974</v>
          </cell>
        </row>
        <row r="3452">
          <cell r="A3452">
            <v>124975</v>
          </cell>
        </row>
        <row r="3453">
          <cell r="A3453">
            <v>124976</v>
          </cell>
        </row>
        <row r="3454">
          <cell r="A3454">
            <v>124977</v>
          </cell>
        </row>
        <row r="3455">
          <cell r="A3455">
            <v>124978</v>
          </cell>
        </row>
        <row r="3456">
          <cell r="A3456">
            <v>124979</v>
          </cell>
        </row>
        <row r="3457">
          <cell r="A3457">
            <v>124980</v>
          </cell>
        </row>
        <row r="3458">
          <cell r="A3458">
            <v>124981</v>
          </cell>
        </row>
        <row r="3459">
          <cell r="A3459">
            <v>124982</v>
          </cell>
        </row>
        <row r="3460">
          <cell r="A3460">
            <v>124983</v>
          </cell>
        </row>
        <row r="3461">
          <cell r="A3461">
            <v>124984</v>
          </cell>
        </row>
        <row r="3462">
          <cell r="A3462">
            <v>124985</v>
          </cell>
        </row>
        <row r="3463">
          <cell r="A3463">
            <v>124986</v>
          </cell>
        </row>
        <row r="3464">
          <cell r="A3464">
            <v>124987</v>
          </cell>
        </row>
        <row r="3465">
          <cell r="A3465">
            <v>124988</v>
          </cell>
        </row>
        <row r="3466">
          <cell r="A3466">
            <v>124989</v>
          </cell>
        </row>
        <row r="3467">
          <cell r="A3467">
            <v>124990</v>
          </cell>
        </row>
        <row r="3468">
          <cell r="A3468">
            <v>124991</v>
          </cell>
        </row>
        <row r="3469">
          <cell r="A3469">
            <v>124992</v>
          </cell>
        </row>
        <row r="3470">
          <cell r="A3470">
            <v>124993</v>
          </cell>
        </row>
        <row r="3471">
          <cell r="A3471">
            <v>124994</v>
          </cell>
        </row>
        <row r="3472">
          <cell r="A3472">
            <v>124995</v>
          </cell>
        </row>
        <row r="3473">
          <cell r="A3473">
            <v>124996</v>
          </cell>
        </row>
        <row r="3474">
          <cell r="A3474">
            <v>124997</v>
          </cell>
        </row>
        <row r="3475">
          <cell r="A3475">
            <v>124998</v>
          </cell>
        </row>
        <row r="3476">
          <cell r="A3476">
            <v>124999</v>
          </cell>
        </row>
        <row r="3477">
          <cell r="A3477">
            <v>125000</v>
          </cell>
        </row>
        <row r="3478">
          <cell r="A3478">
            <v>125001</v>
          </cell>
        </row>
        <row r="3479">
          <cell r="A3479">
            <v>125002</v>
          </cell>
        </row>
        <row r="3480">
          <cell r="A3480">
            <v>125003</v>
          </cell>
        </row>
        <row r="3481">
          <cell r="A3481">
            <v>125004</v>
          </cell>
        </row>
        <row r="3482">
          <cell r="A3482">
            <v>125005</v>
          </cell>
        </row>
        <row r="3483">
          <cell r="A3483">
            <v>125006</v>
          </cell>
        </row>
        <row r="3484">
          <cell r="A3484">
            <v>125007</v>
          </cell>
        </row>
        <row r="3485">
          <cell r="A3485">
            <v>125008</v>
          </cell>
        </row>
        <row r="3486">
          <cell r="A3486">
            <v>125009</v>
          </cell>
        </row>
        <row r="3487">
          <cell r="A3487">
            <v>125010</v>
          </cell>
        </row>
        <row r="3488">
          <cell r="A3488">
            <v>125011</v>
          </cell>
        </row>
        <row r="3489">
          <cell r="A3489">
            <v>125012</v>
          </cell>
        </row>
        <row r="3490">
          <cell r="A3490">
            <v>125013</v>
          </cell>
        </row>
        <row r="3491">
          <cell r="A3491">
            <v>125014</v>
          </cell>
        </row>
        <row r="3492">
          <cell r="A3492">
            <v>125015</v>
          </cell>
        </row>
        <row r="3493">
          <cell r="A3493">
            <v>125016</v>
          </cell>
        </row>
        <row r="3494">
          <cell r="A3494">
            <v>125017</v>
          </cell>
        </row>
        <row r="3495">
          <cell r="A3495">
            <v>125018</v>
          </cell>
        </row>
        <row r="3496">
          <cell r="A3496">
            <v>125019</v>
          </cell>
        </row>
        <row r="3497">
          <cell r="A3497">
            <v>125020</v>
          </cell>
        </row>
        <row r="3498">
          <cell r="A3498">
            <v>125021</v>
          </cell>
        </row>
        <row r="3499">
          <cell r="A3499">
            <v>125022</v>
          </cell>
        </row>
        <row r="3500">
          <cell r="A3500">
            <v>125023</v>
          </cell>
        </row>
        <row r="3501">
          <cell r="A3501">
            <v>125024</v>
          </cell>
        </row>
        <row r="3502">
          <cell r="A3502">
            <v>125025</v>
          </cell>
        </row>
        <row r="3503">
          <cell r="A3503">
            <v>125026</v>
          </cell>
        </row>
        <row r="3504">
          <cell r="A3504">
            <v>125027</v>
          </cell>
        </row>
        <row r="3505">
          <cell r="A3505">
            <v>125028</v>
          </cell>
        </row>
        <row r="3506">
          <cell r="A3506">
            <v>125029</v>
          </cell>
        </row>
        <row r="3507">
          <cell r="A3507">
            <v>125030</v>
          </cell>
        </row>
        <row r="3508">
          <cell r="A3508">
            <v>125031</v>
          </cell>
        </row>
        <row r="3509">
          <cell r="A3509">
            <v>125032</v>
          </cell>
        </row>
        <row r="3510">
          <cell r="A3510">
            <v>125033</v>
          </cell>
        </row>
        <row r="3511">
          <cell r="A3511">
            <v>125034</v>
          </cell>
        </row>
        <row r="3512">
          <cell r="A3512">
            <v>125035</v>
          </cell>
        </row>
        <row r="3513">
          <cell r="A3513">
            <v>125036</v>
          </cell>
        </row>
        <row r="3514">
          <cell r="A3514">
            <v>125037</v>
          </cell>
        </row>
        <row r="3515">
          <cell r="A3515">
            <v>125038</v>
          </cell>
        </row>
        <row r="3516">
          <cell r="A3516">
            <v>125039</v>
          </cell>
        </row>
        <row r="3517">
          <cell r="A3517">
            <v>125040</v>
          </cell>
        </row>
        <row r="3518">
          <cell r="A3518">
            <v>125041</v>
          </cell>
        </row>
        <row r="3519">
          <cell r="A3519">
            <v>125042</v>
          </cell>
        </row>
        <row r="3520">
          <cell r="A3520">
            <v>125043</v>
          </cell>
        </row>
        <row r="3521">
          <cell r="A3521">
            <v>125044</v>
          </cell>
        </row>
        <row r="3522">
          <cell r="A3522">
            <v>125045</v>
          </cell>
        </row>
        <row r="3523">
          <cell r="A3523">
            <v>125046</v>
          </cell>
        </row>
        <row r="3524">
          <cell r="A3524">
            <v>125047</v>
          </cell>
        </row>
        <row r="3525">
          <cell r="A3525">
            <v>125048</v>
          </cell>
        </row>
        <row r="3526">
          <cell r="A3526">
            <v>125049</v>
          </cell>
        </row>
        <row r="3527">
          <cell r="A3527">
            <v>125050</v>
          </cell>
        </row>
        <row r="3528">
          <cell r="A3528">
            <v>125051</v>
          </cell>
        </row>
        <row r="3529">
          <cell r="A3529">
            <v>125052</v>
          </cell>
        </row>
        <row r="3530">
          <cell r="A3530">
            <v>125053</v>
          </cell>
        </row>
        <row r="3531">
          <cell r="A3531">
            <v>125054</v>
          </cell>
        </row>
        <row r="3532">
          <cell r="A3532">
            <v>125055</v>
          </cell>
        </row>
        <row r="3533">
          <cell r="A3533">
            <v>125056</v>
          </cell>
        </row>
        <row r="3534">
          <cell r="A3534">
            <v>125057</v>
          </cell>
        </row>
        <row r="3535">
          <cell r="A3535">
            <v>125058</v>
          </cell>
        </row>
        <row r="3536">
          <cell r="A3536">
            <v>125059</v>
          </cell>
        </row>
        <row r="3537">
          <cell r="A3537">
            <v>125060</v>
          </cell>
        </row>
        <row r="3538">
          <cell r="A3538">
            <v>125061</v>
          </cell>
        </row>
        <row r="3539">
          <cell r="A3539">
            <v>125062</v>
          </cell>
        </row>
        <row r="3540">
          <cell r="A3540">
            <v>125063</v>
          </cell>
        </row>
        <row r="3541">
          <cell r="A3541">
            <v>125064</v>
          </cell>
        </row>
        <row r="3542">
          <cell r="A3542">
            <v>125065</v>
          </cell>
        </row>
        <row r="3543">
          <cell r="A3543">
            <v>125066</v>
          </cell>
        </row>
        <row r="3544">
          <cell r="A3544">
            <v>125067</v>
          </cell>
        </row>
        <row r="3545">
          <cell r="A3545">
            <v>125068</v>
          </cell>
        </row>
        <row r="3546">
          <cell r="A3546">
            <v>125069</v>
          </cell>
        </row>
        <row r="3547">
          <cell r="A3547">
            <v>125070</v>
          </cell>
        </row>
        <row r="3548">
          <cell r="A3548">
            <v>125071</v>
          </cell>
        </row>
        <row r="3549">
          <cell r="A3549">
            <v>125072</v>
          </cell>
        </row>
        <row r="3550">
          <cell r="A3550">
            <v>125073</v>
          </cell>
        </row>
        <row r="3551">
          <cell r="A3551">
            <v>125074</v>
          </cell>
        </row>
        <row r="3552">
          <cell r="A3552">
            <v>125075</v>
          </cell>
        </row>
        <row r="3553">
          <cell r="A3553">
            <v>125076</v>
          </cell>
        </row>
        <row r="3554">
          <cell r="A3554">
            <v>125077</v>
          </cell>
        </row>
        <row r="3555">
          <cell r="A3555">
            <v>125078</v>
          </cell>
        </row>
        <row r="3556">
          <cell r="A3556">
            <v>125079</v>
          </cell>
        </row>
        <row r="3557">
          <cell r="A3557">
            <v>125080</v>
          </cell>
        </row>
        <row r="3558">
          <cell r="A3558">
            <v>125081</v>
          </cell>
        </row>
        <row r="3559">
          <cell r="A3559">
            <v>125082</v>
          </cell>
        </row>
        <row r="3560">
          <cell r="A3560">
            <v>125083</v>
          </cell>
        </row>
        <row r="3561">
          <cell r="A3561">
            <v>125084</v>
          </cell>
        </row>
        <row r="3562">
          <cell r="A3562">
            <v>125085</v>
          </cell>
        </row>
        <row r="3563">
          <cell r="A3563">
            <v>125086</v>
          </cell>
        </row>
        <row r="3564">
          <cell r="A3564">
            <v>125087</v>
          </cell>
        </row>
        <row r="3565">
          <cell r="A3565">
            <v>125088</v>
          </cell>
        </row>
        <row r="3566">
          <cell r="A3566">
            <v>125089</v>
          </cell>
        </row>
        <row r="3567">
          <cell r="A3567">
            <v>125090</v>
          </cell>
        </row>
        <row r="3568">
          <cell r="A3568">
            <v>125091</v>
          </cell>
        </row>
        <row r="3569">
          <cell r="A3569">
            <v>125092</v>
          </cell>
        </row>
        <row r="3570">
          <cell r="A3570">
            <v>125093</v>
          </cell>
        </row>
        <row r="3571">
          <cell r="A3571">
            <v>125094</v>
          </cell>
        </row>
        <row r="3572">
          <cell r="A3572">
            <v>125095</v>
          </cell>
        </row>
        <row r="3573">
          <cell r="A3573">
            <v>125096</v>
          </cell>
        </row>
        <row r="3574">
          <cell r="A3574">
            <v>125097</v>
          </cell>
        </row>
        <row r="3575">
          <cell r="A3575">
            <v>125098</v>
          </cell>
        </row>
        <row r="3576">
          <cell r="A3576">
            <v>125099</v>
          </cell>
        </row>
        <row r="3577">
          <cell r="A3577">
            <v>125100</v>
          </cell>
        </row>
        <row r="3578">
          <cell r="A3578">
            <v>125101</v>
          </cell>
        </row>
        <row r="3579">
          <cell r="A3579">
            <v>125102</v>
          </cell>
        </row>
        <row r="3580">
          <cell r="A3580">
            <v>125103</v>
          </cell>
        </row>
        <row r="3581">
          <cell r="A3581">
            <v>125104</v>
          </cell>
        </row>
        <row r="3582">
          <cell r="A3582">
            <v>125105</v>
          </cell>
        </row>
        <row r="3583">
          <cell r="A3583">
            <v>125106</v>
          </cell>
        </row>
        <row r="3584">
          <cell r="A3584">
            <v>125107</v>
          </cell>
        </row>
        <row r="3585">
          <cell r="A3585">
            <v>125108</v>
          </cell>
        </row>
        <row r="3586">
          <cell r="A3586">
            <v>125109</v>
          </cell>
        </row>
        <row r="3587">
          <cell r="A3587">
            <v>125110</v>
          </cell>
        </row>
        <row r="3588">
          <cell r="A3588">
            <v>125111</v>
          </cell>
        </row>
        <row r="3589">
          <cell r="A3589">
            <v>125112</v>
          </cell>
        </row>
        <row r="3590">
          <cell r="A3590">
            <v>125113</v>
          </cell>
        </row>
        <row r="3591">
          <cell r="A3591">
            <v>125114</v>
          </cell>
        </row>
        <row r="3592">
          <cell r="A3592">
            <v>125115</v>
          </cell>
        </row>
        <row r="3593">
          <cell r="A3593">
            <v>125116</v>
          </cell>
        </row>
        <row r="3594">
          <cell r="A3594">
            <v>125117</v>
          </cell>
        </row>
        <row r="3595">
          <cell r="A3595">
            <v>125118</v>
          </cell>
        </row>
        <row r="3596">
          <cell r="A3596">
            <v>125119</v>
          </cell>
        </row>
        <row r="3597">
          <cell r="A3597">
            <v>125120</v>
          </cell>
        </row>
        <row r="3598">
          <cell r="A3598">
            <v>125121</v>
          </cell>
        </row>
        <row r="3599">
          <cell r="A3599">
            <v>125122</v>
          </cell>
        </row>
        <row r="3600">
          <cell r="A3600">
            <v>125123</v>
          </cell>
        </row>
        <row r="3601">
          <cell r="A3601">
            <v>125124</v>
          </cell>
        </row>
        <row r="3602">
          <cell r="A3602">
            <v>125125</v>
          </cell>
        </row>
        <row r="3603">
          <cell r="A3603">
            <v>125126</v>
          </cell>
        </row>
        <row r="3604">
          <cell r="A3604">
            <v>125127</v>
          </cell>
        </row>
        <row r="3605">
          <cell r="A3605">
            <v>125128</v>
          </cell>
        </row>
        <row r="3606">
          <cell r="A3606">
            <v>125129</v>
          </cell>
        </row>
        <row r="3607">
          <cell r="A3607">
            <v>125130</v>
          </cell>
        </row>
        <row r="3608">
          <cell r="A3608">
            <v>125131</v>
          </cell>
        </row>
        <row r="3609">
          <cell r="A3609">
            <v>125132</v>
          </cell>
        </row>
        <row r="3610">
          <cell r="A3610">
            <v>125133</v>
          </cell>
        </row>
        <row r="3611">
          <cell r="A3611">
            <v>125134</v>
          </cell>
        </row>
        <row r="3612">
          <cell r="A3612">
            <v>125135</v>
          </cell>
        </row>
        <row r="3613">
          <cell r="A3613">
            <v>125136</v>
          </cell>
        </row>
      </sheetData>
      <sheetData sheetId="2"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1" sqref="B1:U1"/>
    </sheetView>
  </sheetViews>
  <sheetFormatPr defaultColWidth="9" defaultRowHeight="18" x14ac:dyDescent="0.45"/>
  <cols>
    <col min="1" max="1" width="2.125" style="65" customWidth="1"/>
    <col min="2" max="2" width="4.125" style="65" customWidth="1"/>
    <col min="3" max="6" width="9" style="65"/>
    <col min="7" max="7" width="1.125" style="65" customWidth="1"/>
    <col min="8" max="8" width="12.75" style="65" customWidth="1"/>
    <col min="9" max="9" width="16.875" style="65" customWidth="1"/>
    <col min="10" max="10" width="5" style="65" customWidth="1"/>
    <col min="11" max="11" width="9" style="65" customWidth="1"/>
    <col min="12" max="12" width="2.75" style="65" customWidth="1"/>
    <col min="13" max="13" width="9" style="65"/>
    <col min="14" max="14" width="9" style="65" customWidth="1"/>
    <col min="15" max="15" width="3.125" style="65" customWidth="1"/>
    <col min="16" max="17" width="9" style="65"/>
    <col min="18" max="18" width="4.75" style="65" customWidth="1"/>
    <col min="19" max="19" width="2" style="65" customWidth="1"/>
    <col min="20" max="20" width="8.875" style="65" customWidth="1"/>
    <col min="21" max="21" width="15.125" style="65" customWidth="1"/>
    <col min="22" max="16384" width="9" style="65"/>
  </cols>
  <sheetData>
    <row r="1" spans="1:22" ht="28.5" thickBot="1" x14ac:dyDescent="0.7">
      <c r="B1" s="279" t="s">
        <v>370</v>
      </c>
      <c r="C1" s="279"/>
      <c r="D1" s="279"/>
      <c r="E1" s="279"/>
      <c r="F1" s="279"/>
      <c r="G1" s="279"/>
      <c r="H1" s="279"/>
      <c r="I1" s="279"/>
      <c r="J1" s="279"/>
      <c r="K1" s="279"/>
      <c r="L1" s="279"/>
      <c r="M1" s="279"/>
      <c r="N1" s="279"/>
      <c r="O1" s="279"/>
      <c r="P1" s="279"/>
      <c r="Q1" s="279"/>
      <c r="R1" s="279"/>
      <c r="S1" s="279"/>
      <c r="T1" s="279"/>
      <c r="U1" s="279"/>
    </row>
    <row r="2" spans="1:22" ht="19.5" customHeight="1" thickBot="1" x14ac:dyDescent="0.55000000000000004">
      <c r="B2" s="280" t="s">
        <v>189</v>
      </c>
      <c r="C2" s="280"/>
      <c r="D2" s="280"/>
      <c r="E2" s="280"/>
      <c r="F2" s="280"/>
      <c r="G2" s="280"/>
      <c r="H2" s="280"/>
      <c r="I2" s="280"/>
      <c r="J2" s="66"/>
      <c r="K2" s="281" t="s">
        <v>371</v>
      </c>
      <c r="L2" s="282"/>
      <c r="M2" s="282"/>
      <c r="N2" s="282"/>
      <c r="O2" s="282"/>
      <c r="P2" s="282"/>
      <c r="Q2" s="282"/>
      <c r="R2" s="282"/>
      <c r="S2" s="282"/>
      <c r="T2" s="285" t="s">
        <v>372</v>
      </c>
      <c r="U2" s="286"/>
    </row>
    <row r="3" spans="1:22" ht="22.5" customHeight="1" thickBot="1" x14ac:dyDescent="0.55000000000000004">
      <c r="A3" s="67">
        <v>1</v>
      </c>
      <c r="B3" s="289" t="s">
        <v>373</v>
      </c>
      <c r="C3" s="290"/>
      <c r="D3" s="290"/>
      <c r="E3" s="290"/>
      <c r="F3" s="290"/>
      <c r="G3" s="290"/>
      <c r="H3" s="290"/>
      <c r="I3" s="291"/>
      <c r="K3" s="283"/>
      <c r="L3" s="284"/>
      <c r="M3" s="284"/>
      <c r="N3" s="284"/>
      <c r="O3" s="284"/>
      <c r="P3" s="284"/>
      <c r="Q3" s="284"/>
      <c r="R3" s="284"/>
      <c r="S3" s="284"/>
      <c r="T3" s="287"/>
      <c r="U3" s="288"/>
    </row>
    <row r="4" spans="1:22" ht="22.5" customHeight="1" thickBot="1" x14ac:dyDescent="0.55000000000000004">
      <c r="A4" s="67">
        <v>2</v>
      </c>
      <c r="B4" s="271" t="s">
        <v>374</v>
      </c>
      <c r="C4" s="272"/>
      <c r="D4" s="272"/>
      <c r="E4" s="272"/>
      <c r="F4" s="272"/>
      <c r="G4" s="272"/>
      <c r="H4" s="272"/>
      <c r="I4" s="273"/>
      <c r="K4" s="274" t="s">
        <v>15</v>
      </c>
      <c r="L4" s="275"/>
      <c r="M4" s="275"/>
      <c r="N4" s="275"/>
      <c r="O4" s="275"/>
      <c r="P4" s="275"/>
      <c r="Q4" s="275"/>
      <c r="R4" s="275"/>
      <c r="S4" s="276"/>
      <c r="T4" s="277">
        <v>1</v>
      </c>
      <c r="U4" s="278"/>
    </row>
    <row r="5" spans="1:22" ht="22.5" customHeight="1" thickBot="1" x14ac:dyDescent="0.55000000000000004">
      <c r="A5" s="67"/>
      <c r="B5" s="292" t="s">
        <v>375</v>
      </c>
      <c r="C5" s="293"/>
      <c r="D5" s="293"/>
      <c r="E5" s="293"/>
      <c r="F5" s="293"/>
      <c r="G5" s="293"/>
      <c r="H5" s="293"/>
      <c r="I5" s="68"/>
      <c r="K5" s="294" t="s">
        <v>376</v>
      </c>
      <c r="L5" s="295"/>
      <c r="M5" s="295"/>
      <c r="N5" s="295"/>
      <c r="O5" s="295"/>
      <c r="P5" s="295"/>
      <c r="Q5" s="295"/>
      <c r="R5" s="295"/>
      <c r="S5" s="295"/>
      <c r="T5" s="277">
        <v>1</v>
      </c>
      <c r="U5" s="278"/>
    </row>
    <row r="6" spans="1:22" ht="22.5" customHeight="1" thickBot="1" x14ac:dyDescent="0.55000000000000004">
      <c r="A6" s="67"/>
      <c r="B6" s="296" t="s">
        <v>377</v>
      </c>
      <c r="C6" s="297"/>
      <c r="D6" s="297"/>
      <c r="E6" s="297"/>
      <c r="F6" s="297"/>
      <c r="G6" s="297"/>
      <c r="H6" s="297"/>
      <c r="I6" s="298"/>
      <c r="K6" s="294" t="s">
        <v>378</v>
      </c>
      <c r="L6" s="295"/>
      <c r="M6" s="295"/>
      <c r="N6" s="295"/>
      <c r="O6" s="295"/>
      <c r="P6" s="295"/>
      <c r="Q6" s="295"/>
      <c r="R6" s="295"/>
      <c r="S6" s="295"/>
      <c r="T6" s="299" t="s">
        <v>379</v>
      </c>
      <c r="U6" s="300"/>
    </row>
    <row r="7" spans="1:22" ht="22.5" customHeight="1" thickBot="1" x14ac:dyDescent="0.55000000000000004">
      <c r="A7" s="67">
        <v>3</v>
      </c>
      <c r="B7" s="292" t="s">
        <v>191</v>
      </c>
      <c r="C7" s="293"/>
      <c r="D7" s="293"/>
      <c r="E7" s="293"/>
      <c r="F7" s="293"/>
      <c r="G7" s="293"/>
      <c r="H7" s="301" t="s">
        <v>190</v>
      </c>
      <c r="I7" s="302"/>
      <c r="K7" s="303" t="s">
        <v>380</v>
      </c>
      <c r="L7" s="304"/>
      <c r="M7" s="304"/>
      <c r="N7" s="304"/>
      <c r="O7" s="304"/>
      <c r="P7" s="304"/>
      <c r="Q7" s="304"/>
      <c r="R7" s="304"/>
      <c r="S7" s="305"/>
      <c r="T7" s="306">
        <v>0.5</v>
      </c>
      <c r="U7" s="307"/>
      <c r="V7" s="69"/>
    </row>
    <row r="8" spans="1:22" ht="22.5" customHeight="1" x14ac:dyDescent="0.5">
      <c r="A8" s="67">
        <v>4</v>
      </c>
      <c r="B8" s="308" t="s">
        <v>926</v>
      </c>
      <c r="C8" s="308"/>
      <c r="D8" s="308"/>
      <c r="E8" s="308"/>
      <c r="F8" s="308"/>
      <c r="G8" s="308"/>
      <c r="H8" s="308"/>
      <c r="I8" s="308"/>
      <c r="J8" s="69"/>
      <c r="K8" s="311" t="s">
        <v>381</v>
      </c>
      <c r="L8" s="312"/>
      <c r="M8" s="312"/>
      <c r="N8" s="312"/>
      <c r="O8" s="312"/>
      <c r="P8" s="312"/>
      <c r="Q8" s="312"/>
      <c r="R8" s="312"/>
      <c r="S8" s="312"/>
      <c r="T8" s="313">
        <v>0.2</v>
      </c>
      <c r="U8" s="314"/>
    </row>
    <row r="9" spans="1:22" ht="22.5" customHeight="1" x14ac:dyDescent="0.5">
      <c r="A9" s="67"/>
      <c r="B9" s="309"/>
      <c r="C9" s="309"/>
      <c r="D9" s="309"/>
      <c r="E9" s="309"/>
      <c r="F9" s="309"/>
      <c r="G9" s="309"/>
      <c r="H9" s="309"/>
      <c r="I9" s="309"/>
      <c r="J9" s="70"/>
      <c r="K9" s="311"/>
      <c r="L9" s="312"/>
      <c r="M9" s="312"/>
      <c r="N9" s="312"/>
      <c r="O9" s="312"/>
      <c r="P9" s="312"/>
      <c r="Q9" s="312"/>
      <c r="R9" s="312"/>
      <c r="S9" s="312"/>
      <c r="T9" s="315"/>
      <c r="U9" s="314"/>
    </row>
    <row r="10" spans="1:22" ht="22.5" customHeight="1" x14ac:dyDescent="0.5">
      <c r="A10" s="67"/>
      <c r="B10" s="309"/>
      <c r="C10" s="309"/>
      <c r="D10" s="309"/>
      <c r="E10" s="309"/>
      <c r="F10" s="309"/>
      <c r="G10" s="309"/>
      <c r="H10" s="309"/>
      <c r="I10" s="309"/>
      <c r="K10" s="274" t="s">
        <v>382</v>
      </c>
      <c r="L10" s="275"/>
      <c r="M10" s="275"/>
      <c r="N10" s="275"/>
      <c r="O10" s="275"/>
      <c r="P10" s="275"/>
      <c r="Q10" s="275"/>
      <c r="R10" s="275"/>
      <c r="S10" s="276"/>
      <c r="T10" s="316">
        <v>0.2</v>
      </c>
      <c r="U10" s="317"/>
    </row>
    <row r="11" spans="1:22" ht="45" customHeight="1" x14ac:dyDescent="0.5">
      <c r="A11" s="67"/>
      <c r="B11" s="309"/>
      <c r="C11" s="309"/>
      <c r="D11" s="309"/>
      <c r="E11" s="309"/>
      <c r="F11" s="309"/>
      <c r="G11" s="309"/>
      <c r="H11" s="309"/>
      <c r="I11" s="309"/>
      <c r="K11" s="318" t="s">
        <v>383</v>
      </c>
      <c r="L11" s="319"/>
      <c r="M11" s="319"/>
      <c r="N11" s="319"/>
      <c r="O11" s="319"/>
      <c r="P11" s="319"/>
      <c r="Q11" s="319"/>
      <c r="R11" s="319"/>
      <c r="S11" s="320"/>
      <c r="T11" s="316">
        <v>0.2</v>
      </c>
      <c r="U11" s="317"/>
    </row>
    <row r="12" spans="1:22" ht="22.5" customHeight="1" thickBot="1" x14ac:dyDescent="0.55000000000000004">
      <c r="A12" s="67"/>
      <c r="B12" s="310"/>
      <c r="C12" s="310"/>
      <c r="D12" s="310"/>
      <c r="E12" s="310"/>
      <c r="F12" s="310"/>
      <c r="G12" s="310"/>
      <c r="H12" s="310"/>
      <c r="I12" s="310"/>
      <c r="K12" s="321" t="s">
        <v>384</v>
      </c>
      <c r="L12" s="322"/>
      <c r="M12" s="322"/>
      <c r="N12" s="322"/>
      <c r="O12" s="322"/>
      <c r="P12" s="322"/>
      <c r="Q12" s="322"/>
      <c r="R12" s="322"/>
      <c r="S12" s="323"/>
      <c r="T12" s="324">
        <v>0.5</v>
      </c>
      <c r="U12" s="325"/>
    </row>
    <row r="13" spans="1:22" ht="22.5" customHeight="1" thickBot="1" x14ac:dyDescent="0.55000000000000004">
      <c r="A13" s="67">
        <v>5</v>
      </c>
      <c r="B13" s="326" t="s">
        <v>385</v>
      </c>
      <c r="C13" s="327"/>
      <c r="D13" s="327"/>
      <c r="E13" s="327"/>
      <c r="F13" s="327"/>
      <c r="G13" s="327"/>
      <c r="H13" s="327"/>
      <c r="I13" s="328"/>
      <c r="K13" s="329" t="s">
        <v>386</v>
      </c>
      <c r="L13" s="330"/>
      <c r="M13" s="330"/>
      <c r="N13" s="330"/>
      <c r="O13" s="330"/>
      <c r="P13" s="330"/>
      <c r="Q13" s="330"/>
      <c r="R13" s="330"/>
      <c r="S13" s="330"/>
      <c r="T13" s="330"/>
      <c r="U13" s="330"/>
    </row>
    <row r="14" spans="1:22" ht="22.5" customHeight="1" x14ac:dyDescent="0.5">
      <c r="A14" s="67"/>
      <c r="B14" s="331" t="s">
        <v>3545</v>
      </c>
      <c r="C14" s="331"/>
      <c r="D14" s="331"/>
      <c r="E14" s="331"/>
      <c r="F14" s="331"/>
      <c r="G14" s="331"/>
      <c r="H14" s="331"/>
      <c r="I14" s="331"/>
      <c r="K14" s="330"/>
      <c r="L14" s="330"/>
      <c r="M14" s="330"/>
      <c r="N14" s="330"/>
      <c r="O14" s="330"/>
      <c r="P14" s="330"/>
      <c r="Q14" s="330"/>
      <c r="R14" s="330"/>
      <c r="S14" s="330"/>
      <c r="T14" s="330"/>
      <c r="U14" s="330"/>
    </row>
    <row r="15" spans="1:22" ht="3.75" customHeight="1" x14ac:dyDescent="0.5">
      <c r="A15" s="67"/>
      <c r="B15" s="332"/>
      <c r="C15" s="332"/>
      <c r="D15" s="332"/>
      <c r="E15" s="332"/>
      <c r="F15" s="332"/>
      <c r="G15" s="332"/>
      <c r="H15" s="332"/>
      <c r="I15" s="332"/>
      <c r="K15" s="334"/>
      <c r="L15" s="334"/>
      <c r="M15" s="334"/>
      <c r="N15" s="334"/>
      <c r="O15" s="334"/>
      <c r="P15" s="334"/>
      <c r="Q15" s="334"/>
      <c r="R15" s="334"/>
      <c r="S15" s="334"/>
      <c r="T15" s="334"/>
      <c r="U15" s="334"/>
    </row>
    <row r="16" spans="1:22" ht="26.25" customHeight="1" x14ac:dyDescent="0.5">
      <c r="A16" s="67">
        <v>6</v>
      </c>
      <c r="B16" s="332"/>
      <c r="C16" s="332"/>
      <c r="D16" s="332"/>
      <c r="E16" s="332"/>
      <c r="F16" s="332"/>
      <c r="G16" s="332"/>
      <c r="H16" s="332"/>
      <c r="I16" s="332"/>
      <c r="K16" s="334"/>
      <c r="L16" s="334"/>
      <c r="M16" s="334"/>
      <c r="N16" s="334"/>
      <c r="O16" s="334"/>
      <c r="P16" s="334"/>
      <c r="Q16" s="334"/>
      <c r="R16" s="334"/>
      <c r="S16" s="334"/>
      <c r="T16" s="334"/>
      <c r="U16" s="334"/>
    </row>
    <row r="17" spans="2:21" ht="19.5" customHeight="1" x14ac:dyDescent="0.45">
      <c r="B17" s="332"/>
      <c r="C17" s="332"/>
      <c r="D17" s="332"/>
      <c r="E17" s="332"/>
      <c r="F17" s="332"/>
      <c r="G17" s="332"/>
      <c r="H17" s="332"/>
      <c r="I17" s="332"/>
      <c r="K17" s="334"/>
      <c r="L17" s="334"/>
      <c r="M17" s="334"/>
      <c r="N17" s="334"/>
      <c r="O17" s="334"/>
      <c r="P17" s="334"/>
      <c r="Q17" s="334"/>
      <c r="R17" s="334"/>
      <c r="S17" s="334"/>
      <c r="T17" s="334"/>
      <c r="U17" s="334"/>
    </row>
    <row r="18" spans="2:21" ht="19.5" customHeight="1" x14ac:dyDescent="0.5">
      <c r="B18" s="332"/>
      <c r="C18" s="332"/>
      <c r="D18" s="332"/>
      <c r="E18" s="332"/>
      <c r="F18" s="332"/>
      <c r="G18" s="332"/>
      <c r="H18" s="332"/>
      <c r="I18" s="332"/>
      <c r="K18" s="71"/>
      <c r="M18" s="334"/>
      <c r="N18" s="334"/>
      <c r="O18" s="334"/>
      <c r="P18" s="72"/>
      <c r="Q18" s="335"/>
      <c r="R18" s="335"/>
      <c r="S18" s="71"/>
      <c r="T18" s="71"/>
      <c r="U18" s="71"/>
    </row>
    <row r="19" spans="2:21" ht="21.75" customHeight="1" thickBot="1" x14ac:dyDescent="0.5">
      <c r="B19" s="333"/>
      <c r="C19" s="333"/>
      <c r="D19" s="333"/>
      <c r="E19" s="333"/>
      <c r="F19" s="333"/>
      <c r="G19" s="333"/>
      <c r="H19" s="333"/>
      <c r="I19" s="333"/>
    </row>
    <row r="20" spans="2:21" ht="3.75" customHeight="1" x14ac:dyDescent="0.4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P76"/>
  <sheetViews>
    <sheetView showGridLines="0" rightToLeft="1" zoomScaleNormal="100" workbookViewId="0">
      <selection activeCell="C1" sqref="C1"/>
    </sheetView>
  </sheetViews>
  <sheetFormatPr defaultColWidth="9" defaultRowHeight="14.25" x14ac:dyDescent="0.2"/>
  <cols>
    <col min="1" max="1" width="13.875" style="1" bestFit="1" customWidth="1"/>
    <col min="2" max="2" width="22.125" style="1" customWidth="1"/>
    <col min="3" max="3" width="18.875" style="1" customWidth="1"/>
    <col min="4" max="4" width="26" style="1" customWidth="1"/>
    <col min="5" max="5" width="20.125" style="1" customWidth="1"/>
    <col min="6" max="6" width="20" style="1" customWidth="1"/>
    <col min="7" max="7" width="11.125" style="1" bestFit="1" customWidth="1"/>
    <col min="8" max="8" width="18.875" style="1" hidden="1" customWidth="1"/>
    <col min="9" max="9" width="3.125" style="1" hidden="1" customWidth="1"/>
    <col min="10" max="10" width="14.125" style="1" hidden="1" customWidth="1"/>
    <col min="11" max="11" width="11" style="1" hidden="1" customWidth="1"/>
    <col min="12" max="12" width="3.125" style="1" hidden="1" customWidth="1"/>
    <col min="13" max="13" width="9" style="1" hidden="1" customWidth="1"/>
    <col min="14" max="14" width="20" style="163" hidden="1" customWidth="1"/>
    <col min="15" max="15" width="3" style="163" hidden="1" customWidth="1"/>
    <col min="16" max="16" width="13.75" style="1" hidden="1" customWidth="1"/>
    <col min="17" max="18" width="9" style="1" hidden="1" customWidth="1"/>
    <col min="19" max="19" width="2.125" style="1" hidden="1" customWidth="1"/>
    <col min="20" max="20" width="5.125" style="1" hidden="1" customWidth="1"/>
    <col min="21" max="21" width="2.125" style="1" hidden="1" customWidth="1"/>
    <col min="22" max="22" width="3.75" style="1" hidden="1" customWidth="1"/>
    <col min="23" max="23" width="2.125" style="1" hidden="1" customWidth="1"/>
    <col min="24" max="24" width="10.125" style="1" hidden="1" customWidth="1"/>
    <col min="25" max="26" width="0" style="1" hidden="1" customWidth="1"/>
    <col min="27" max="27" width="3.125" style="1" hidden="1" customWidth="1"/>
    <col min="28" max="28" width="5.125" style="1" hidden="1" customWidth="1"/>
    <col min="29" max="35" width="0" style="1" hidden="1" customWidth="1"/>
    <col min="36" max="36" width="5.75" style="1" customWidth="1"/>
    <col min="37" max="37" width="1.625" style="1" customWidth="1"/>
    <col min="38" max="38" width="5.625" style="1" customWidth="1"/>
    <col min="39" max="16384" width="9" style="1"/>
  </cols>
  <sheetData>
    <row r="1" spans="1:42" ht="43.9" customHeight="1" x14ac:dyDescent="0.35">
      <c r="A1" s="337" t="s">
        <v>583</v>
      </c>
      <c r="B1" s="337"/>
      <c r="C1" s="241"/>
      <c r="D1" s="162" t="e">
        <f>VLOOKUP(C1,ورقة2!A3:B1791,2,0)</f>
        <v>#N/A</v>
      </c>
      <c r="E1" s="43"/>
      <c r="F1" s="175" t="e">
        <f>VLOOKUP(C1,ورقة2!A$3:AV$1791,35,0)</f>
        <v>#N/A</v>
      </c>
      <c r="G1" s="260" t="e">
        <f>IF('اختيار المقررات'!F2="معاقب","معاقب","")</f>
        <v>#N/A</v>
      </c>
    </row>
    <row r="2" spans="1:42" ht="20.45" customHeight="1" x14ac:dyDescent="0.2">
      <c r="A2" s="338" t="e">
        <f>F1</f>
        <v>#N/A</v>
      </c>
      <c r="B2" s="338"/>
      <c r="C2" s="338"/>
      <c r="D2" s="338"/>
      <c r="E2" s="338"/>
      <c r="F2" s="338"/>
      <c r="G2" s="338"/>
    </row>
    <row r="3" spans="1:42" ht="15" thickBot="1" x14ac:dyDescent="0.25">
      <c r="I3" s="336" t="s">
        <v>10</v>
      </c>
      <c r="J3" s="336"/>
      <c r="L3" s="336" t="s">
        <v>56</v>
      </c>
      <c r="M3" s="336"/>
      <c r="N3" s="1"/>
      <c r="O3" s="336"/>
      <c r="P3" s="336"/>
      <c r="S3" s="336" t="s">
        <v>584</v>
      </c>
      <c r="T3" s="336"/>
      <c r="U3" s="336" t="s">
        <v>11</v>
      </c>
      <c r="V3" s="336"/>
      <c r="X3" s="1" t="s">
        <v>9</v>
      </c>
      <c r="AA3" s="1">
        <v>1</v>
      </c>
      <c r="AB3" s="1">
        <v>1950</v>
      </c>
    </row>
    <row r="4" spans="1:42" ht="34.15" customHeight="1" thickTop="1" x14ac:dyDescent="0.2">
      <c r="A4" s="164" t="s">
        <v>52</v>
      </c>
      <c r="B4" s="164" t="s">
        <v>589</v>
      </c>
      <c r="C4" s="164" t="s">
        <v>342</v>
      </c>
      <c r="D4" s="165" t="s">
        <v>590</v>
      </c>
      <c r="E4" s="165" t="s">
        <v>352</v>
      </c>
      <c r="F4" s="164" t="s">
        <v>55</v>
      </c>
      <c r="G4" s="166" t="s">
        <v>194</v>
      </c>
      <c r="I4" s="89"/>
      <c r="J4" s="89"/>
      <c r="L4" s="89"/>
      <c r="M4" s="89"/>
      <c r="N4" s="1"/>
      <c r="O4" s="89"/>
      <c r="P4" s="89"/>
      <c r="S4" s="89"/>
      <c r="T4" s="89"/>
      <c r="U4" s="89"/>
      <c r="V4" s="89"/>
    </row>
    <row r="5" spans="1:42" ht="34.15" customHeight="1" thickBot="1" x14ac:dyDescent="0.25">
      <c r="A5" s="167"/>
      <c r="B5" s="168"/>
      <c r="C5" s="168"/>
      <c r="D5" s="167"/>
      <c r="E5" s="167"/>
      <c r="F5" s="168"/>
      <c r="G5" s="169"/>
      <c r="I5" s="89"/>
      <c r="J5" s="89"/>
      <c r="L5" s="89"/>
      <c r="M5" s="89"/>
      <c r="N5" s="1"/>
      <c r="O5" s="89"/>
      <c r="P5" s="89"/>
      <c r="S5" s="89"/>
      <c r="T5" s="89"/>
      <c r="U5" s="89"/>
      <c r="V5" s="89"/>
    </row>
    <row r="6" spans="1:42" ht="34.15" customHeight="1" thickTop="1" x14ac:dyDescent="0.2">
      <c r="A6" s="170" t="s">
        <v>49</v>
      </c>
      <c r="B6" s="171" t="s">
        <v>50</v>
      </c>
      <c r="C6" s="171"/>
      <c r="D6" s="171"/>
      <c r="E6" s="171"/>
      <c r="F6" s="172"/>
      <c r="I6" s="1">
        <v>1</v>
      </c>
      <c r="J6" s="1" t="s">
        <v>364</v>
      </c>
      <c r="L6" s="173" t="s">
        <v>585</v>
      </c>
      <c r="M6" s="1" t="s">
        <v>345</v>
      </c>
      <c r="N6" s="1"/>
      <c r="S6" s="1">
        <v>1</v>
      </c>
      <c r="T6" s="1" t="s">
        <v>346</v>
      </c>
      <c r="U6" s="1">
        <v>1</v>
      </c>
      <c r="V6" s="1" t="s">
        <v>362</v>
      </c>
      <c r="W6" s="1">
        <v>1</v>
      </c>
      <c r="X6" s="1" t="s">
        <v>449</v>
      </c>
      <c r="AA6" s="1">
        <v>2</v>
      </c>
      <c r="AB6" s="1">
        <v>1951</v>
      </c>
    </row>
    <row r="7" spans="1:42" s="175" customFormat="1" ht="34.15" customHeight="1" x14ac:dyDescent="0.2">
      <c r="A7" s="179" t="e">
        <f>IF(A8&lt;&gt;"",A8,VLOOKUP($C$1,ورقة2!$A$3:$L$1791,3,0))</f>
        <v>#N/A</v>
      </c>
      <c r="B7" s="174" t="e">
        <f>IF(B8&lt;&gt;"",B8,VLOOKUP($C$1,ورقة2!$A$3:$L$1791,4,0))</f>
        <v>#N/A</v>
      </c>
      <c r="C7" s="174"/>
      <c r="D7" s="174"/>
      <c r="E7" s="174"/>
      <c r="F7" s="180"/>
      <c r="I7" s="1">
        <v>2</v>
      </c>
      <c r="J7" s="1" t="s">
        <v>366</v>
      </c>
      <c r="L7" s="173" t="s">
        <v>586</v>
      </c>
      <c r="M7" s="1" t="s">
        <v>348</v>
      </c>
      <c r="N7" s="1"/>
      <c r="O7" s="163"/>
      <c r="P7" s="1"/>
      <c r="Q7" s="1"/>
      <c r="R7" s="1"/>
      <c r="S7" s="1">
        <v>2</v>
      </c>
      <c r="T7" s="1" t="s">
        <v>365</v>
      </c>
      <c r="U7" s="1">
        <v>2</v>
      </c>
      <c r="V7" s="1" t="s">
        <v>363</v>
      </c>
      <c r="W7" s="1">
        <v>2</v>
      </c>
      <c r="X7" s="1" t="s">
        <v>587</v>
      </c>
      <c r="Y7" s="1"/>
      <c r="AA7" s="1">
        <v>3</v>
      </c>
      <c r="AB7" s="1">
        <v>1952</v>
      </c>
    </row>
    <row r="8" spans="1:42" ht="34.15" customHeight="1" thickBot="1" x14ac:dyDescent="0.25">
      <c r="A8" s="176"/>
      <c r="B8" s="168"/>
      <c r="C8" s="168"/>
      <c r="D8" s="168"/>
      <c r="E8" s="168"/>
      <c r="F8" s="169"/>
      <c r="I8" s="1">
        <v>3</v>
      </c>
      <c r="J8" s="1" t="s">
        <v>608</v>
      </c>
      <c r="L8" s="173" t="s">
        <v>588</v>
      </c>
      <c r="M8" s="1" t="s">
        <v>347</v>
      </c>
      <c r="N8" s="1"/>
      <c r="S8" s="1">
        <v>6</v>
      </c>
      <c r="T8" s="1" t="s">
        <v>573</v>
      </c>
      <c r="W8" s="1">
        <v>3</v>
      </c>
      <c r="X8" s="1" t="s">
        <v>450</v>
      </c>
      <c r="AA8" s="1">
        <v>4</v>
      </c>
      <c r="AB8" s="1">
        <v>1953</v>
      </c>
      <c r="AJ8" s="255" t="s">
        <v>661</v>
      </c>
      <c r="AK8" s="255"/>
      <c r="AL8" s="255"/>
      <c r="AM8" s="255"/>
      <c r="AN8" s="255"/>
      <c r="AO8" s="255"/>
      <c r="AP8" s="255"/>
    </row>
    <row r="9" spans="1:42" ht="34.15" customHeight="1" thickTop="1" x14ac:dyDescent="0.2">
      <c r="A9" s="177" t="s">
        <v>51</v>
      </c>
      <c r="B9" s="164" t="s">
        <v>6</v>
      </c>
      <c r="C9" s="164" t="s">
        <v>10</v>
      </c>
      <c r="D9" s="166" t="s">
        <v>11</v>
      </c>
      <c r="E9" s="177" t="s">
        <v>355</v>
      </c>
      <c r="F9" s="164" t="s">
        <v>53</v>
      </c>
      <c r="G9" s="166" t="s">
        <v>54</v>
      </c>
      <c r="I9" s="1">
        <v>4</v>
      </c>
      <c r="J9" s="1" t="s">
        <v>368</v>
      </c>
      <c r="L9" s="173" t="s">
        <v>592</v>
      </c>
      <c r="M9" s="1" t="s">
        <v>349</v>
      </c>
      <c r="N9" s="1"/>
      <c r="S9" s="163"/>
      <c r="W9" s="1">
        <v>4</v>
      </c>
      <c r="X9" s="1" t="s">
        <v>452</v>
      </c>
      <c r="AA9" s="1">
        <v>5</v>
      </c>
      <c r="AB9" s="1">
        <v>1954</v>
      </c>
    </row>
    <row r="10" spans="1:42" ht="34.15" customHeight="1" x14ac:dyDescent="0.2">
      <c r="A10" s="181" t="e">
        <f>IF(A11&lt;&gt;"",A11,VLOOKUP($C$1,ورقة2!$A$3:$L$1791,6,0))</f>
        <v>#N/A</v>
      </c>
      <c r="B10" s="174" t="e">
        <f>IF(B11&lt;&gt;"",B11,VLOOKUP($C$1,ورقة2!$A$3:$L$1791,7,0))</f>
        <v>#N/A</v>
      </c>
      <c r="C10" s="174" t="e">
        <f>IF(C11&lt;&gt;"",C11,VLOOKUP($C$1,ورقة2!$A$3:$L$1791,8,0))</f>
        <v>#N/A</v>
      </c>
      <c r="D10" s="180" t="e">
        <f>IF(D11&lt;&gt;"",D11,VLOOKUP($C$1,ورقة2!$A$3:$L$1791,5,0))</f>
        <v>#N/A</v>
      </c>
      <c r="E10" s="179" t="e">
        <f>IF(E11&lt;&gt;"",E11,VLOOKUP($C$1,ورقة2!$A$3:$L$1791,11,0))</f>
        <v>#N/A</v>
      </c>
      <c r="F10" s="174" t="e">
        <f>IF(F11&lt;&gt;"",F11,VLOOKUP($C$1,ورقة2!$A$3:$L$1791,12,0))</f>
        <v>#N/A</v>
      </c>
      <c r="G10" s="180" t="e">
        <f>IF(G11&lt;&gt;"",G11,VLOOKUP($C$1,ورقة2!$A$3:$AV$1791,13,0))</f>
        <v>#N/A</v>
      </c>
      <c r="I10" s="1">
        <v>5</v>
      </c>
      <c r="J10" s="1" t="s">
        <v>367</v>
      </c>
      <c r="L10" s="173" t="s">
        <v>593</v>
      </c>
      <c r="M10" s="1" t="s">
        <v>350</v>
      </c>
      <c r="N10" s="1"/>
      <c r="S10" s="163"/>
      <c r="W10" s="1">
        <v>5</v>
      </c>
      <c r="X10" s="1" t="s">
        <v>448</v>
      </c>
      <c r="AA10" s="1">
        <v>6</v>
      </c>
      <c r="AB10" s="1">
        <v>1955</v>
      </c>
    </row>
    <row r="11" spans="1:42" ht="34.15" customHeight="1" thickBot="1" x14ac:dyDescent="0.25">
      <c r="A11" s="178"/>
      <c r="B11" s="168"/>
      <c r="C11" s="168"/>
      <c r="D11" s="169"/>
      <c r="E11" s="176"/>
      <c r="F11" s="168"/>
      <c r="G11" s="169"/>
      <c r="I11" s="1">
        <v>6</v>
      </c>
      <c r="J11" s="1" t="s">
        <v>369</v>
      </c>
      <c r="L11" s="173" t="s">
        <v>591</v>
      </c>
      <c r="M11" s="1" t="s">
        <v>351</v>
      </c>
      <c r="N11" s="1"/>
      <c r="W11" s="1">
        <v>6</v>
      </c>
      <c r="X11" s="1" t="s">
        <v>451</v>
      </c>
      <c r="AA11" s="1">
        <v>7</v>
      </c>
      <c r="AB11" s="1">
        <v>1956</v>
      </c>
      <c r="AK11" s="256" t="s">
        <v>661</v>
      </c>
      <c r="AL11" s="255"/>
      <c r="AM11" s="255"/>
      <c r="AN11" s="255"/>
      <c r="AO11" s="255"/>
      <c r="AP11" s="255"/>
    </row>
    <row r="12" spans="1:42" ht="23.25" customHeight="1" thickTop="1" x14ac:dyDescent="0.2">
      <c r="I12" s="1">
        <v>7</v>
      </c>
      <c r="J12" s="1" t="s">
        <v>558</v>
      </c>
      <c r="L12" s="173" t="s">
        <v>594</v>
      </c>
      <c r="M12" s="1" t="s">
        <v>354</v>
      </c>
      <c r="N12" s="1"/>
      <c r="W12" s="1">
        <v>7</v>
      </c>
      <c r="X12" s="1" t="s">
        <v>59</v>
      </c>
      <c r="AA12" s="1">
        <v>8</v>
      </c>
      <c r="AB12" s="1">
        <v>1957</v>
      </c>
    </row>
    <row r="13" spans="1:42" ht="33.75" customHeight="1" x14ac:dyDescent="0.2">
      <c r="I13" s="1">
        <v>8</v>
      </c>
      <c r="J13" s="1" t="s">
        <v>596</v>
      </c>
      <c r="L13" s="173" t="s">
        <v>595</v>
      </c>
      <c r="M13" s="1" t="s">
        <v>359</v>
      </c>
      <c r="N13" s="1"/>
      <c r="W13" s="1">
        <v>8</v>
      </c>
      <c r="X13" s="1" t="s">
        <v>65</v>
      </c>
      <c r="AA13" s="1">
        <v>9</v>
      </c>
      <c r="AB13" s="1">
        <v>1958</v>
      </c>
    </row>
    <row r="14" spans="1:42" ht="23.25" customHeight="1" x14ac:dyDescent="0.2">
      <c r="I14" s="1">
        <v>9</v>
      </c>
      <c r="J14" s="1" t="s">
        <v>609</v>
      </c>
      <c r="L14" s="173" t="s">
        <v>597</v>
      </c>
      <c r="M14" s="1" t="s">
        <v>360</v>
      </c>
      <c r="N14" s="1"/>
      <c r="O14" s="1"/>
      <c r="W14" s="1">
        <v>9</v>
      </c>
      <c r="X14" s="1" t="s">
        <v>581</v>
      </c>
      <c r="AA14" s="1">
        <v>10</v>
      </c>
      <c r="AB14" s="1">
        <v>1959</v>
      </c>
    </row>
    <row r="15" spans="1:42" ht="33.75" customHeight="1" x14ac:dyDescent="0.2">
      <c r="I15" s="1">
        <v>10</v>
      </c>
      <c r="J15" s="1" t="s">
        <v>610</v>
      </c>
      <c r="L15" s="173" t="s">
        <v>598</v>
      </c>
      <c r="M15" s="1" t="s">
        <v>353</v>
      </c>
      <c r="N15" s="1"/>
      <c r="O15" s="1"/>
      <c r="AA15" s="1">
        <v>11</v>
      </c>
      <c r="AB15" s="1">
        <v>1960</v>
      </c>
    </row>
    <row r="16" spans="1:42" x14ac:dyDescent="0.2">
      <c r="I16" s="1">
        <v>11</v>
      </c>
      <c r="J16" s="1" t="s">
        <v>611</v>
      </c>
      <c r="L16" s="173" t="s">
        <v>599</v>
      </c>
      <c r="M16" s="1" t="s">
        <v>361</v>
      </c>
      <c r="N16" s="1"/>
      <c r="O16" s="1"/>
      <c r="AA16" s="1">
        <v>12</v>
      </c>
      <c r="AB16" s="1">
        <v>1961</v>
      </c>
    </row>
    <row r="17" spans="7:28" x14ac:dyDescent="0.2">
      <c r="I17" s="1">
        <v>12</v>
      </c>
      <c r="J17" s="1" t="s">
        <v>612</v>
      </c>
      <c r="L17" s="173" t="s">
        <v>600</v>
      </c>
      <c r="M17" s="1" t="s">
        <v>358</v>
      </c>
      <c r="N17" s="1"/>
      <c r="O17" s="1"/>
      <c r="AA17" s="1">
        <v>13</v>
      </c>
      <c r="AB17" s="1">
        <v>1962</v>
      </c>
    </row>
    <row r="18" spans="7:28" x14ac:dyDescent="0.2">
      <c r="I18" s="1">
        <v>13</v>
      </c>
      <c r="J18" s="1" t="s">
        <v>613</v>
      </c>
      <c r="L18" s="173" t="s">
        <v>601</v>
      </c>
      <c r="M18" s="1" t="s">
        <v>356</v>
      </c>
      <c r="N18" s="1"/>
      <c r="O18" s="1"/>
      <c r="AA18" s="1">
        <v>14</v>
      </c>
      <c r="AB18" s="1">
        <v>1963</v>
      </c>
    </row>
    <row r="19" spans="7:28" x14ac:dyDescent="0.2">
      <c r="I19" s="1">
        <v>14</v>
      </c>
      <c r="J19" s="1" t="s">
        <v>614</v>
      </c>
      <c r="L19" s="173" t="s">
        <v>602</v>
      </c>
      <c r="M19" s="1" t="s">
        <v>357</v>
      </c>
      <c r="N19" s="1"/>
      <c r="O19" s="1"/>
      <c r="AA19" s="1">
        <v>15</v>
      </c>
      <c r="AB19" s="1">
        <v>1964</v>
      </c>
    </row>
    <row r="20" spans="7:28" x14ac:dyDescent="0.2">
      <c r="I20" s="1">
        <v>15</v>
      </c>
      <c r="J20" s="1" t="s">
        <v>635</v>
      </c>
      <c r="L20" s="173" t="s">
        <v>603</v>
      </c>
      <c r="M20" s="1" t="s">
        <v>572</v>
      </c>
      <c r="AA20" s="1">
        <v>16</v>
      </c>
      <c r="AB20" s="1">
        <v>1965</v>
      </c>
    </row>
    <row r="21" spans="7:28" x14ac:dyDescent="0.2">
      <c r="I21" s="1">
        <v>16</v>
      </c>
      <c r="J21" s="1" t="s">
        <v>638</v>
      </c>
      <c r="L21" s="173" t="s">
        <v>604</v>
      </c>
      <c r="M21" s="1" t="s">
        <v>605</v>
      </c>
      <c r="AA21" s="1">
        <v>17</v>
      </c>
      <c r="AB21" s="1">
        <v>1966</v>
      </c>
    </row>
    <row r="22" spans="7:28" x14ac:dyDescent="0.2">
      <c r="AA22" s="1">
        <v>18</v>
      </c>
      <c r="AB22" s="1">
        <v>1967</v>
      </c>
    </row>
    <row r="23" spans="7:28" x14ac:dyDescent="0.2">
      <c r="G23" s="43" t="s">
        <v>362</v>
      </c>
      <c r="AA23" s="1">
        <v>19</v>
      </c>
      <c r="AB23" s="1">
        <v>1968</v>
      </c>
    </row>
    <row r="24" spans="7:28" x14ac:dyDescent="0.2">
      <c r="G24" s="43" t="s">
        <v>363</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selectLockedCells="1"/>
  <mergeCells count="7">
    <mergeCell ref="I3:J3"/>
    <mergeCell ref="U3:V3"/>
    <mergeCell ref="A1:B1"/>
    <mergeCell ref="L3:M3"/>
    <mergeCell ref="O3:P3"/>
    <mergeCell ref="S3:T3"/>
    <mergeCell ref="A2:G2"/>
  </mergeCells>
  <phoneticPr fontId="42" type="noConversion"/>
  <conditionalFormatting sqref="C1">
    <cfRule type="duplicateValues" dxfId="62" priority="1"/>
  </conditionalFormatting>
  <conditionalFormatting sqref="J3:J21">
    <cfRule type="duplicateValues" dxfId="60" priority="20"/>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2" id="{C9ACA561-13C8-43A4-8420-96171E9D6890}">
            <xm:f>'اختيار المقررات'!$F$2="مستنفذ"</xm:f>
            <x14:dxf>
              <font>
                <color rgb="FFFF0000"/>
              </font>
              <fill>
                <patternFill>
                  <bgColor rgb="FFFF0000"/>
                </patternFill>
              </fill>
            </x14:dxf>
          </x14:cfRule>
          <xm:sqref>A2</xm:sqref>
        </x14:conditionalFormatting>
        <x14:conditionalFormatting xmlns:xm="http://schemas.microsoft.com/office/excel/2006/main">
          <x14:cfRule type="expression" priority="18" id="{96ACED6E-203D-432F-91AB-984217317AB2}">
            <xm:f>'اختيار المقررات'!$F$2="مستنفذ"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7" id="{0C9EFB9F-5AD1-490C-AD31-C8B27D92815C}">
            <xm:f>'اختيار المقررات'!$F$2="معاقب"</xm:f>
            <x14:dxf>
              <font>
                <color rgb="FFFF0000"/>
              </font>
              <fill>
                <patternFill>
                  <bgColor rgb="FFFF0000"/>
                </patternFill>
              </fill>
            </x14:dxf>
          </x14:cfRule>
          <xm:sqref>A2:G3</xm:sqref>
        </x14:conditionalFormatting>
        <x14:conditionalFormatting xmlns:xm="http://schemas.microsoft.com/office/excel/2006/main">
          <x14:cfRule type="expression" priority="16" id="{513FF9B1-9505-4FE5-B3D4-3398BA802CA9}">
            <xm:f>'اختيار المقررات'!$F$2="معاقب"</xm:f>
            <x14:dxf>
              <font>
                <color theme="0"/>
              </font>
              <fill>
                <patternFill>
                  <bgColor theme="0"/>
                </patternFill>
              </fill>
            </x14:dxf>
          </x14:cfRule>
          <xm:sqref>A4:G11</xm:sqref>
        </x14:conditionalFormatting>
        <x14:conditionalFormatting xmlns:xm="http://schemas.microsoft.com/office/excel/2006/main">
          <x14:cfRule type="expression" priority="19" id="{A23FFF88-6BBC-48F6-B996-9D9C5A2E1A98}">
            <xm:f>'اختيار المقررات'!$F$2="مستنفذ"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68"/>
  <sheetViews>
    <sheetView showGridLines="0" rightToLeft="1" topLeftCell="C1" zoomScale="102" zoomScaleNormal="102" workbookViewId="0">
      <selection activeCell="G5" sqref="G5:O5"/>
    </sheetView>
  </sheetViews>
  <sheetFormatPr defaultColWidth="4" defaultRowHeight="14.25" customHeight="1" x14ac:dyDescent="0.2"/>
  <cols>
    <col min="1" max="1" width="3.75" hidden="1" customWidth="1"/>
    <col min="2" max="2" width="7.25" hidden="1" customWidth="1"/>
    <col min="3" max="3" width="5" customWidth="1"/>
    <col min="4" max="4" width="4.75" bestFit="1" customWidth="1"/>
    <col min="8" max="8" width="10.125" customWidth="1"/>
    <col min="10" max="10" width="11.125" customWidth="1"/>
    <col min="11" max="11" width="1.125" customWidth="1"/>
    <col min="12" max="12" width="4" hidden="1" customWidth="1"/>
    <col min="15" max="15" width="10.125" customWidth="1"/>
    <col min="17" max="17" width="5.75" customWidth="1"/>
    <col min="18" max="18" width="5.125" customWidth="1"/>
    <col min="19" max="20" width="4" hidden="1" customWidth="1"/>
    <col min="24" max="24" width="14.75" customWidth="1"/>
    <col min="26" max="26" width="6.125" customWidth="1"/>
    <col min="27" max="28" width="4" hidden="1" customWidth="1"/>
    <col min="32" max="32" width="12.125" customWidth="1"/>
    <col min="34" max="34" width="6.125" customWidth="1"/>
    <col min="39" max="39" width="5.875" bestFit="1" customWidth="1"/>
    <col min="40" max="40" width="4.125" bestFit="1" customWidth="1"/>
    <col min="48" max="49" width="4.125" style="49" bestFit="1" customWidth="1"/>
    <col min="50" max="50" width="4" style="51"/>
    <col min="51" max="51" width="4.125" style="49" bestFit="1" customWidth="1"/>
    <col min="52" max="52" width="5.875" style="49" bestFit="1" customWidth="1"/>
    <col min="53" max="55" width="4" style="49"/>
  </cols>
  <sheetData>
    <row r="1" spans="1:57" s="58" customFormat="1" ht="21" customHeight="1" thickBot="1" x14ac:dyDescent="0.25">
      <c r="B1" s="59"/>
      <c r="C1" s="118"/>
      <c r="D1" s="404" t="s">
        <v>2</v>
      </c>
      <c r="E1" s="404"/>
      <c r="F1" s="416">
        <f>'إدخال البيانات'!C1</f>
        <v>0</v>
      </c>
      <c r="G1" s="417"/>
      <c r="H1" s="417"/>
      <c r="I1" s="404" t="s">
        <v>3</v>
      </c>
      <c r="J1" s="404"/>
      <c r="K1" s="404"/>
      <c r="L1" s="103"/>
      <c r="M1" s="427" t="str">
        <f>IFERROR(VLOOKUP($F$1,ورقة2!$A$3:$Y$1791,2,0),"")</f>
        <v/>
      </c>
      <c r="N1" s="427"/>
      <c r="O1" s="427"/>
      <c r="P1" s="403" t="s">
        <v>4</v>
      </c>
      <c r="Q1" s="403"/>
      <c r="R1" s="405" t="e">
        <f>'إدخال البيانات'!A7</f>
        <v>#N/A</v>
      </c>
      <c r="S1" s="405"/>
      <c r="T1" s="405"/>
      <c r="U1" s="405"/>
      <c r="V1" s="403" t="s">
        <v>5</v>
      </c>
      <c r="W1" s="403"/>
      <c r="X1" s="117" t="e">
        <f>'إدخال البيانات'!B7</f>
        <v>#N/A</v>
      </c>
      <c r="Y1" s="403" t="s">
        <v>51</v>
      </c>
      <c r="Z1" s="403"/>
      <c r="AA1" s="403"/>
      <c r="AB1" s="104"/>
      <c r="AC1" s="425" t="e">
        <f>'إدخال البيانات'!A10</f>
        <v>#N/A</v>
      </c>
      <c r="AD1" s="425"/>
      <c r="AE1" s="116" t="s">
        <v>6</v>
      </c>
      <c r="AF1" s="428" t="e">
        <f>'إدخال البيانات'!B10</f>
        <v>#N/A</v>
      </c>
      <c r="AG1" s="428"/>
      <c r="AH1" s="428"/>
      <c r="AI1" s="424"/>
      <c r="AJ1" s="424"/>
      <c r="AK1"/>
      <c r="AL1" s="83"/>
      <c r="AM1" s="57"/>
      <c r="AP1" s="58" t="s">
        <v>200</v>
      </c>
      <c r="AV1" s="233"/>
      <c r="AW1" s="233"/>
      <c r="AX1" s="233"/>
      <c r="AY1" s="233"/>
      <c r="AZ1" s="233"/>
      <c r="BA1" s="233"/>
      <c r="BB1" s="233"/>
      <c r="BC1" s="233"/>
      <c r="BD1" s="233"/>
      <c r="BE1" s="233"/>
    </row>
    <row r="2" spans="1:57" s="59" customFormat="1" ht="21" customHeight="1" thickTop="1" x14ac:dyDescent="0.2">
      <c r="C2" s="118"/>
      <c r="D2" s="404" t="s">
        <v>9</v>
      </c>
      <c r="E2" s="404"/>
      <c r="F2" s="405" t="e">
        <f>VLOOKUP($F$1,ورقة2!A$3:Z$1791,9,0)</f>
        <v>#N/A</v>
      </c>
      <c r="G2" s="405"/>
      <c r="H2" s="405"/>
      <c r="I2" s="423"/>
      <c r="J2" s="423"/>
      <c r="K2" s="423"/>
      <c r="L2" s="113"/>
      <c r="M2" s="405"/>
      <c r="N2" s="405"/>
      <c r="O2" s="405"/>
      <c r="P2" s="403"/>
      <c r="Q2" s="403"/>
      <c r="R2" s="405"/>
      <c r="S2" s="405"/>
      <c r="T2" s="405"/>
      <c r="U2" s="405"/>
      <c r="V2" s="403"/>
      <c r="W2" s="403"/>
      <c r="X2" s="117"/>
      <c r="Y2" s="403"/>
      <c r="Z2" s="403"/>
      <c r="AA2" s="403"/>
      <c r="AB2" s="105"/>
      <c r="AC2" s="425"/>
      <c r="AD2" s="425"/>
      <c r="AE2" s="116"/>
      <c r="AF2" s="422"/>
      <c r="AG2" s="422"/>
      <c r="AH2" s="422"/>
      <c r="AI2" s="424"/>
      <c r="AJ2" s="424"/>
      <c r="AK2"/>
      <c r="AL2" s="83">
        <f>الإستمارة!AJ1</f>
        <v>0</v>
      </c>
      <c r="AP2" s="59" t="s">
        <v>201</v>
      </c>
      <c r="AV2" s="233"/>
      <c r="AW2" s="233"/>
      <c r="AX2" s="233"/>
      <c r="AY2" s="233"/>
      <c r="AZ2" s="233"/>
      <c r="BA2" s="233"/>
      <c r="BB2" s="233"/>
      <c r="BC2" s="233"/>
      <c r="BD2" s="233"/>
      <c r="BE2" s="233"/>
    </row>
    <row r="3" spans="1:57" s="59" customFormat="1" ht="21" customHeight="1" x14ac:dyDescent="0.2">
      <c r="C3" s="404" t="s">
        <v>11</v>
      </c>
      <c r="D3" s="404"/>
      <c r="E3" s="404"/>
      <c r="F3" s="414" t="str">
        <f>IFERROR(IF('إدخال البيانات'!D10&lt;&gt;"",'إدخال البيانات'!D10,VLOOKUP($F$1,ورقة2!A4:Z1791,8,0)),"")</f>
        <v/>
      </c>
      <c r="G3" s="414"/>
      <c r="H3" s="414"/>
      <c r="I3" s="404" t="s">
        <v>10</v>
      </c>
      <c r="J3" s="404"/>
      <c r="K3" s="404"/>
      <c r="L3" s="106"/>
      <c r="M3" s="405" t="str">
        <f>IFERROR(IF('إدخال البيانات'!C10&lt;&gt;"",'إدخال البيانات'!C10,VLOOKUP($F$1,ورقة2!A4:Z1791,8,0)),"")</f>
        <v/>
      </c>
      <c r="N3" s="405"/>
      <c r="O3" s="405"/>
      <c r="P3" s="403" t="s">
        <v>52</v>
      </c>
      <c r="Q3" s="403"/>
      <c r="R3" s="405">
        <f>IF(OR(M3='إدخال البيانات'!J6,'اختيار المقررات'!M3='إدخال البيانات'!J7),'إدخال البيانات'!A5,'إدخال البيانات'!B5)</f>
        <v>0</v>
      </c>
      <c r="S3" s="405"/>
      <c r="T3" s="405"/>
      <c r="U3" s="405"/>
      <c r="V3" s="403" t="s">
        <v>16</v>
      </c>
      <c r="W3" s="403"/>
      <c r="X3" s="119" t="str">
        <f>IFERROR(IF(M3&lt;&gt;'إدخال البيانات'!J6,'إدخال البيانات'!M21,VLOOKUP(LEFT('إدخال البيانات'!A5,2),'إدخال البيانات'!L6:M21,2,0)),"")</f>
        <v>غير سوري</v>
      </c>
      <c r="Y3" s="403" t="s">
        <v>342</v>
      </c>
      <c r="Z3" s="403"/>
      <c r="AA3" s="403"/>
      <c r="AB3" s="107"/>
      <c r="AC3" s="429" t="str">
        <f>IF(M3&lt;&gt;'إدخال البيانات'!J6,"غير سوري",'إدخال البيانات'!C5)</f>
        <v>غير سوري</v>
      </c>
      <c r="AD3" s="429"/>
      <c r="AE3" s="116" t="s">
        <v>194</v>
      </c>
      <c r="AF3" s="420" t="str">
        <f>IF(AND(OR(M3="العربية السورية",M3="الفلسطينية السورية"),F3="ذكر"),'إدخال البيانات'!G5,"لايوجد")</f>
        <v>لايوجد</v>
      </c>
      <c r="AG3" s="420"/>
      <c r="AH3" s="420"/>
      <c r="AI3" s="426"/>
      <c r="AJ3" s="426"/>
      <c r="AK3"/>
      <c r="AL3" s="83"/>
      <c r="AM3" s="57"/>
      <c r="AP3" s="59" t="s">
        <v>45</v>
      </c>
      <c r="AV3" s="233"/>
      <c r="AW3" s="233"/>
      <c r="AX3" s="233"/>
      <c r="AY3" s="233"/>
      <c r="AZ3" s="233"/>
      <c r="BA3" s="233"/>
      <c r="BB3" s="233"/>
      <c r="BC3" s="233"/>
      <c r="BD3" s="233"/>
      <c r="BE3" s="233"/>
    </row>
    <row r="4" spans="1:57" s="59" customFormat="1" ht="21" customHeight="1" thickBot="1" x14ac:dyDescent="0.25">
      <c r="C4" s="118"/>
      <c r="D4" s="404" t="s">
        <v>12</v>
      </c>
      <c r="E4" s="404"/>
      <c r="F4" s="414" t="e">
        <f>'إدخال البيانات'!E10</f>
        <v>#N/A</v>
      </c>
      <c r="G4" s="414"/>
      <c r="H4" s="414"/>
      <c r="I4" s="404" t="s">
        <v>13</v>
      </c>
      <c r="J4" s="404"/>
      <c r="K4" s="404"/>
      <c r="L4" s="108"/>
      <c r="M4" s="405" t="e">
        <f>'إدخال البيانات'!F10</f>
        <v>#N/A</v>
      </c>
      <c r="N4" s="405"/>
      <c r="O4" s="405"/>
      <c r="P4" s="403" t="s">
        <v>14</v>
      </c>
      <c r="Q4" s="403"/>
      <c r="R4" s="405" t="e">
        <f>'إدخال البيانات'!G10</f>
        <v>#N/A</v>
      </c>
      <c r="S4" s="405"/>
      <c r="T4" s="405"/>
      <c r="U4" s="405"/>
      <c r="V4" s="403" t="s">
        <v>192</v>
      </c>
      <c r="W4" s="403"/>
      <c r="X4" s="109">
        <f>'إدخال البيانات'!E5</f>
        <v>0</v>
      </c>
      <c r="Y4" s="403" t="s">
        <v>193</v>
      </c>
      <c r="Z4" s="403"/>
      <c r="AA4" s="403"/>
      <c r="AB4" s="107"/>
      <c r="AC4" s="418">
        <f>'إدخال البيانات'!D5</f>
        <v>0</v>
      </c>
      <c r="AD4" s="418"/>
      <c r="AE4" s="116" t="s">
        <v>55</v>
      </c>
      <c r="AF4" s="420">
        <f>'إدخال البيانات'!F5</f>
        <v>0</v>
      </c>
      <c r="AG4" s="420"/>
      <c r="AH4" s="420"/>
      <c r="AI4" s="420"/>
      <c r="AJ4" s="420"/>
      <c r="AK4"/>
      <c r="AL4" s="83"/>
      <c r="AN4" s="58"/>
      <c r="AP4" s="54" t="s">
        <v>57</v>
      </c>
      <c r="AV4" s="233"/>
      <c r="AW4" s="233"/>
      <c r="AX4" s="233"/>
      <c r="AY4" s="233"/>
      <c r="AZ4" s="233"/>
      <c r="BA4" s="233"/>
      <c r="BB4" s="233"/>
      <c r="BC4" s="233"/>
      <c r="BD4" s="233" t="s">
        <v>343</v>
      </c>
      <c r="BE4" s="233"/>
    </row>
    <row r="5" spans="1:57" s="59" customFormat="1" ht="21" customHeight="1" thickTop="1" thickBot="1" x14ac:dyDescent="0.25">
      <c r="C5" s="107"/>
      <c r="D5" s="421" t="s">
        <v>199</v>
      </c>
      <c r="E5" s="421"/>
      <c r="F5" s="421"/>
      <c r="G5" s="412"/>
      <c r="H5" s="412"/>
      <c r="I5" s="412"/>
      <c r="J5" s="412"/>
      <c r="K5" s="412"/>
      <c r="L5" s="412"/>
      <c r="M5" s="412"/>
      <c r="N5" s="412"/>
      <c r="O5" s="412"/>
      <c r="P5" s="403" t="s">
        <v>606</v>
      </c>
      <c r="Q5" s="403"/>
      <c r="R5" s="405" t="e">
        <f>VLOOKUP($F$1,ورقة2!$A$3:$Y$1791,15,0)</f>
        <v>#N/A</v>
      </c>
      <c r="S5" s="405"/>
      <c r="T5" s="405"/>
      <c r="U5" s="405"/>
      <c r="V5" s="403" t="s">
        <v>0</v>
      </c>
      <c r="W5" s="403"/>
      <c r="X5" s="110" t="e">
        <f>VLOOKUP($F$1,ورقة2!$A$3:$Y$1791,16,0)</f>
        <v>#N/A</v>
      </c>
      <c r="Y5" s="403" t="s">
        <v>607</v>
      </c>
      <c r="Z5" s="403"/>
      <c r="AA5" s="403"/>
      <c r="AB5" s="107"/>
      <c r="AC5" s="419" t="e">
        <f>IF(VLOOKUP($F$1,ورقة2!$A$3:$Y$1791,17,0)=" ",0,VLOOKUP($F$1,ورقة2!$A$3:$Y$1791,17,0))</f>
        <v>#N/A</v>
      </c>
      <c r="AD5" s="419"/>
      <c r="AE5" s="111"/>
      <c r="AF5" s="112"/>
      <c r="AG5" s="112"/>
      <c r="AH5" s="112"/>
      <c r="AI5" s="111"/>
      <c r="AJ5" s="111"/>
      <c r="AK5"/>
      <c r="AL5" s="83"/>
      <c r="AM5" s="60"/>
      <c r="AP5" s="59" t="s">
        <v>562</v>
      </c>
      <c r="AV5" s="233">
        <v>1</v>
      </c>
      <c r="AW5" s="234">
        <f t="shared" ref="AW5:AX9" si="0">D8</f>
        <v>111</v>
      </c>
      <c r="AX5" s="235" t="str">
        <f t="shared" si="0"/>
        <v>النحو على مستوى الجملة (عربي )</v>
      </c>
      <c r="AY5" s="236">
        <f t="shared" ref="AY5:AZ9" si="1">I8</f>
        <v>0</v>
      </c>
      <c r="AZ5" s="236" t="e">
        <f t="shared" si="1"/>
        <v>#N/A</v>
      </c>
      <c r="BA5" s="235"/>
      <c r="BB5" s="235"/>
      <c r="BC5" s="233"/>
      <c r="BD5" s="233" t="s">
        <v>344</v>
      </c>
      <c r="BE5" s="233"/>
    </row>
    <row r="6" spans="1:57" ht="43.5" customHeight="1" thickBot="1" x14ac:dyDescent="0.25">
      <c r="A6" t="e">
        <f>OR(F2="مستنفذ",F2="مراجعة الشؤون")</f>
        <v>#N/A</v>
      </c>
      <c r="C6" s="406" t="e">
        <f>IF(OR(F2="مستنفذ",F2="مراجعة الشؤون"),"لايحق لك التسجيل عليم مراجعة الشؤون","مقررات السنة الأولى")</f>
        <v>#N/A</v>
      </c>
      <c r="D6" s="407"/>
      <c r="E6" s="407"/>
      <c r="F6" s="407"/>
      <c r="G6" s="407"/>
      <c r="H6" s="407"/>
      <c r="I6" s="407"/>
      <c r="J6" s="407"/>
      <c r="K6" s="407"/>
      <c r="L6" s="407"/>
      <c r="M6" s="407"/>
      <c r="N6" s="407"/>
      <c r="O6" s="407"/>
      <c r="P6" s="407"/>
      <c r="Q6" s="407"/>
      <c r="R6" s="408"/>
      <c r="S6" s="46"/>
      <c r="T6" s="120"/>
      <c r="U6" s="399" t="str">
        <f>IF(F1&lt;&gt;"","مقررات السنة الثالثة","لايحق لك تعديل الاستمارة بعد ارسال الايميل تحت طائلة إلغاء التسجيل")</f>
        <v>مقررات السنة الثالثة</v>
      </c>
      <c r="V6" s="400"/>
      <c r="W6" s="400"/>
      <c r="X6" s="400"/>
      <c r="Y6" s="400"/>
      <c r="Z6" s="400"/>
      <c r="AA6" s="400"/>
      <c r="AB6" s="400"/>
      <c r="AC6" s="400"/>
      <c r="AD6" s="400"/>
      <c r="AE6" s="400"/>
      <c r="AF6" s="400"/>
      <c r="AG6" s="400"/>
      <c r="AH6" s="400"/>
      <c r="AI6" s="80"/>
      <c r="AJ6" s="80"/>
      <c r="AK6" s="80"/>
      <c r="AL6" s="81"/>
      <c r="AM6" s="36"/>
      <c r="AP6" s="59" t="s">
        <v>563</v>
      </c>
      <c r="AV6" s="234">
        <v>2</v>
      </c>
      <c r="AW6" s="234">
        <f t="shared" si="0"/>
        <v>112</v>
      </c>
      <c r="AX6" s="235" t="str">
        <f t="shared" si="0"/>
        <v>القراءة والفهم ENG (1)</v>
      </c>
      <c r="AY6" s="236">
        <f t="shared" si="1"/>
        <v>0</v>
      </c>
      <c r="AZ6" s="236" t="e">
        <f t="shared" si="1"/>
        <v>#N/A</v>
      </c>
      <c r="BA6" s="237"/>
      <c r="BB6" s="237"/>
      <c r="BC6" s="234"/>
      <c r="BD6" s="234"/>
      <c r="BE6" s="234"/>
    </row>
    <row r="7" spans="1:57" ht="23.25" customHeight="1" thickBot="1" x14ac:dyDescent="0.25">
      <c r="C7" s="409" t="s">
        <v>17</v>
      </c>
      <c r="D7" s="391"/>
      <c r="E7" s="391"/>
      <c r="F7" s="391"/>
      <c r="G7" s="391"/>
      <c r="H7" s="391"/>
      <c r="I7" s="391"/>
      <c r="J7" s="410"/>
      <c r="K7" s="86"/>
      <c r="L7" s="262"/>
      <c r="M7" s="411" t="s">
        <v>18</v>
      </c>
      <c r="N7" s="391"/>
      <c r="O7" s="391"/>
      <c r="P7" s="391"/>
      <c r="Q7" s="391"/>
      <c r="R7" s="410"/>
      <c r="S7" s="38"/>
      <c r="T7" s="27"/>
      <c r="U7" s="413" t="s">
        <v>19</v>
      </c>
      <c r="V7" s="391"/>
      <c r="W7" s="391"/>
      <c r="X7" s="391"/>
      <c r="Y7" s="391"/>
      <c r="Z7" s="410"/>
      <c r="AA7" s="84"/>
      <c r="AB7" s="28"/>
      <c r="AC7" s="413" t="s">
        <v>18</v>
      </c>
      <c r="AD7" s="391"/>
      <c r="AE7" s="391"/>
      <c r="AF7" s="391"/>
      <c r="AG7" s="391"/>
      <c r="AH7" s="410"/>
      <c r="AI7" s="80"/>
      <c r="AJ7" s="80"/>
      <c r="AK7" s="80"/>
      <c r="AL7" s="81"/>
      <c r="AM7" s="37"/>
      <c r="AP7" s="59" t="s">
        <v>202</v>
      </c>
      <c r="AV7" s="234">
        <v>3</v>
      </c>
      <c r="AW7" s="234">
        <f t="shared" si="0"/>
        <v>113</v>
      </c>
      <c r="AX7" s="235" t="str">
        <f t="shared" si="0"/>
        <v>النحو ENG (1)</v>
      </c>
      <c r="AY7" s="236">
        <f t="shared" si="1"/>
        <v>0</v>
      </c>
      <c r="AZ7" s="236" t="e">
        <f t="shared" si="1"/>
        <v>#N/A</v>
      </c>
      <c r="BA7" s="237"/>
      <c r="BB7" s="237"/>
      <c r="BC7" s="234"/>
      <c r="BD7" s="234"/>
      <c r="BE7" s="234"/>
    </row>
    <row r="8" spans="1:57" ht="24" customHeight="1" thickBot="1" x14ac:dyDescent="0.3">
      <c r="A8" t="e">
        <f>IF(AND(J8&lt;&gt;"",I8=1),1,"")</f>
        <v>#N/A</v>
      </c>
      <c r="C8" s="114" t="e">
        <f>IF(AND(J8="A",I8=1),50000,IF(OR(J8="ج",J8="ر1",J8="ر2"),IF(I8=1,IF(OR($G$5=$AP$8,$G$5=$AP$9),0,IF(OR($G$5=$AP$1,$G$5=$AP$2,$G$5=$AP$5,$G$5=$AP$6),IF(J8="ج",20000,IF(J8="ر1",28000,IF(J8="ر2",36000,""))),IF(OR($G$5=$AP$3,$G$5=$AP$7),IF(J8="ج",12500,IF(J8="ر1",17500,IF(J8="ر2",22500,""))),IF($G$5=$AP$4,500,IF(J8="ج",25000,IF(J8="ر1",35000,IF(J8="ر2",45000,""))))))))))</f>
        <v>#N/A</v>
      </c>
      <c r="D8" s="123">
        <v>111</v>
      </c>
      <c r="E8" s="396" t="s">
        <v>801</v>
      </c>
      <c r="F8" s="401"/>
      <c r="G8" s="401"/>
      <c r="H8" s="402"/>
      <c r="I8" s="73"/>
      <c r="J8" s="74" t="e">
        <f>IF(VLOOKUP(F1,ورقة4!A1:AP1724,3,0)=0,"",VLOOKUP(F1,ورقة4!A1:AP1724,3,0))</f>
        <v>#N/A</v>
      </c>
      <c r="K8" s="85" t="e">
        <f>IF(AND(R8&lt;&gt;"",Q8=1),6,"")</f>
        <v>#N/A</v>
      </c>
      <c r="L8" s="114" t="e">
        <f>IF(AND(R8="A",Q8=1),50000,IF(OR(R8="ج",R8="ر1",R8="ر2"),IF(Q8=1,IF(OR($G$5=$AP$8,$G$5=$AP$9),0,IF(OR($G$5=$AP$1,$G$5=$AP$2,$G$5=$AP$5,$G$5=$AP$6),IF(R8="ج",20000,IF(R8="ر1",28000,IF(R8="ر2",36000,""))),IF(OR($G$5=$AP$3,$G$5=$AP$7),IF(R8="ج",12500,IF(R8="ر1",17500,IF(R8="ر2",22500,""))),IF($G$5=$AP$4,500,IF(R8="ج",25000,IF(R8="ر1",35000,IF(R8="ر2",45000,""))))))))))</f>
        <v>#N/A</v>
      </c>
      <c r="M8" s="123">
        <v>121</v>
      </c>
      <c r="N8" s="396" t="s">
        <v>806</v>
      </c>
      <c r="O8" s="401"/>
      <c r="P8" s="402"/>
      <c r="Q8" s="73"/>
      <c r="R8" s="74" t="e">
        <f>IF(VLOOKUP(F1,ورقة4!$A$1:$AP$1724,8,0)=0,"",VLOOKUP(F1,ورقة4!$A$1:$AP$1724,8,0))</f>
        <v>#N/A</v>
      </c>
      <c r="S8" s="53" t="e">
        <f>IF(AND(Z8&lt;&gt;"",Y8=1),21,"")</f>
        <v>#N/A</v>
      </c>
      <c r="T8" s="114" t="e">
        <f>IF(AND(Z8="A",Y8=1),50000,IF(OR(Z8="ج",Z8="ر1",Z8="ر2"),IF(Y8=1,IF(OR($G$5=$AP$8,$G$5=$AP$9),0,IF(OR($G$5=$AP$1,$G$5=$AP$2,$G$5=$AP$5,$G$5=$AP$6),IF(Z8="ج",20000,IF(Z8="ر1",28000,IF(Z8="ر2",36000,""))),IF(OR($G$5=$AP$3,$G$5=$AP$7),IF(Z8="ج",12500,IF(Z8="ر1",17500,IF(Z8="ر2",22500,""))),IF($G$5=$AP$4,500,IF(Z8="ج",25000,IF(Z8="ر1",35000,IF(Z8="ر2",45000,""))))))))))</f>
        <v>#N/A</v>
      </c>
      <c r="U8" s="123">
        <v>311</v>
      </c>
      <c r="V8" s="396" t="s">
        <v>821</v>
      </c>
      <c r="W8" s="397"/>
      <c r="X8" s="398"/>
      <c r="Y8" s="73"/>
      <c r="Z8" s="74" t="e">
        <f>IF(VLOOKUP(F1,ورقة4!$A$1:$AP$1724,23,0)=0,"",VLOOKUP(F1,ورقة4!$A$1:$AP$1724,23,0))</f>
        <v>#N/A</v>
      </c>
      <c r="AA8" s="87" t="e">
        <f>IF(AND(AH8&lt;&gt;"",AG8=1),26,"")</f>
        <v>#N/A</v>
      </c>
      <c r="AB8" s="114" t="e">
        <f>IF(AND(AH8="A",AG8=1),50000,IF(OR(AH8="ج",AH8="ر1",AH8="ر2"),IF(AG8=1,IF(OR($G$5=$AP$8,$G$5=$AP$9),0,IF(OR($G$5=$AP$1,$G$5=$AP$2,$G$5=$AP$5,$G$5=$AP$6),IF(AH8="ج",20000,IF(AH8="ر1",28000,IF(AH8="ر2",36000,""))),IF(OR($G$5=$AP$3,$G$5=$AP$7),IF(AH8="ج",12500,IF(AH8="ر1",17500,IF(AH8="ر2",22500,""))),IF($G$5=$AP$4,500,IF(AH8="ج",25000,IF(AH8="ر1",35000,IF(AH8="ر2",45000,""))))))))))</f>
        <v>#N/A</v>
      </c>
      <c r="AC8" s="123">
        <v>321</v>
      </c>
      <c r="AD8" s="396" t="s">
        <v>831</v>
      </c>
      <c r="AE8" s="397"/>
      <c r="AF8" s="398"/>
      <c r="AG8" s="73"/>
      <c r="AH8" s="74" t="e">
        <f>IF(VLOOKUP(F1,ورقة4!$A$1:$AP$1724,28,0)=0,"",VLOOKUP(F1,ورقة4!$A$1:$AP$1724,28,0))</f>
        <v>#N/A</v>
      </c>
      <c r="AI8" s="82"/>
      <c r="AJ8" s="82"/>
      <c r="AK8" s="82"/>
      <c r="AL8" s="81"/>
      <c r="AM8" s="231" t="e">
        <f>IF(A8&lt;&gt;"",A8,"")</f>
        <v>#N/A</v>
      </c>
      <c r="AN8" s="232">
        <v>1</v>
      </c>
      <c r="AP8" s="59" t="s">
        <v>8</v>
      </c>
      <c r="AV8" s="234">
        <v>4</v>
      </c>
      <c r="AW8" s="234">
        <f t="shared" si="0"/>
        <v>114</v>
      </c>
      <c r="AX8" s="235" t="str">
        <f t="shared" si="0"/>
        <v>الترجمة الى العربية (1)</v>
      </c>
      <c r="AY8" s="236">
        <f t="shared" si="1"/>
        <v>0</v>
      </c>
      <c r="AZ8" s="236" t="e">
        <f t="shared" si="1"/>
        <v>#N/A</v>
      </c>
      <c r="BA8" s="237"/>
      <c r="BB8" s="237"/>
      <c r="BC8" s="234"/>
      <c r="BD8" s="234"/>
      <c r="BE8" s="234"/>
    </row>
    <row r="9" spans="1:57" ht="24" customHeight="1" thickTop="1" thickBot="1" x14ac:dyDescent="0.25">
      <c r="A9" t="e">
        <f>IF(AND(J9&lt;&gt;"",I9=1),2,"")</f>
        <v>#N/A</v>
      </c>
      <c r="C9" s="114" t="e">
        <f t="shared" ref="C9:C12" si="2">IF(AND(J9="A",I9=1),50000,IF(OR(J9="ج",J9="ر1",J9="ر2"),IF(I9=1,IF(OR($G$5=$AP$8,$G$5=$AP$9),0,IF(OR($G$5=$AP$1,$G$5=$AP$2,$G$5=$AP$5,$G$5=$AP$6),IF(J9="ج",20000,IF(J9="ر1",28000,IF(J9="ر2",36000,""))),IF(OR($G$5=$AP$3,$G$5=$AP$7),IF(J9="ج",12500,IF(J9="ر1",17500,IF(J9="ر2",22500,""))),IF($G$5=$AP$4,500,IF(J9="ج",25000,IF(J9="ر1",35000,IF(J9="ر2",45000,""))))))))))</f>
        <v>#N/A</v>
      </c>
      <c r="D9" s="124">
        <v>112</v>
      </c>
      <c r="E9" s="387" t="s">
        <v>802</v>
      </c>
      <c r="F9" s="393"/>
      <c r="G9" s="393"/>
      <c r="H9" s="394"/>
      <c r="I9" s="73"/>
      <c r="J9" s="75" t="e">
        <f>IF(VLOOKUP(F1,ورقة4!A1:AP1724,4,0)=0,"",VLOOKUP(F1,ورقة4!A1:AP1724,4,0))</f>
        <v>#N/A</v>
      </c>
      <c r="K9" s="85" t="e">
        <f>IF(AND(R9&lt;&gt;"",Q9=1),7,"")</f>
        <v>#N/A</v>
      </c>
      <c r="L9" s="114" t="e">
        <f t="shared" ref="L9:L12" si="3">IF(AND(R9="A",Q9=1),50000,IF(OR(R9="ج",R9="ر1",R9="ر2"),IF(Q9=1,IF(OR($G$5=$AP$8,$G$5=$AP$9),0,IF(OR($G$5=$AP$1,$G$5=$AP$2,$G$5=$AP$5,$G$5=$AP$6),IF(R9="ج",20000,IF(R9="ر1",28000,IF(R9="ر2",36000,""))),IF(OR($G$5=$AP$3,$G$5=$AP$7),IF(R9="ج",12500,IF(R9="ر1",17500,IF(R9="ر2",22500,""))),IF($G$5=$AP$4,500,IF(R9="ج",25000,IF(R9="ر1",35000,IF(R9="ر2",45000,""))))))))))</f>
        <v>#N/A</v>
      </c>
      <c r="M9" s="124">
        <v>122</v>
      </c>
      <c r="N9" s="387" t="s">
        <v>807</v>
      </c>
      <c r="O9" s="393"/>
      <c r="P9" s="394"/>
      <c r="Q9" s="73"/>
      <c r="R9" s="75" t="e">
        <f>IF(VLOOKUP(F1,ورقة4!$A$1:$AP$1724,9,0)=0,"",VLOOKUP(F1,ورقة4!$A$1:$AP$1724,9,0))</f>
        <v>#N/A</v>
      </c>
      <c r="S9" s="53" t="e">
        <f>IF(AND(Z9&lt;&gt;"",Y9=1),22,"")</f>
        <v>#N/A</v>
      </c>
      <c r="T9" s="114" t="e">
        <f t="shared" ref="T9:T12" si="4">IF(AND(Z9="A",Y9=1),50000,IF(OR(Z9="ج",Z9="ر1",Z9="ر2"),IF(Y9=1,IF(OR($G$5=$AP$8,$G$5=$AP$9),0,IF(OR($G$5=$AP$1,$G$5=$AP$2,$G$5=$AP$5,$G$5=$AP$6),IF(Z9="ج",20000,IF(Z9="ر1",28000,IF(Z9="ر2",36000,""))),IF(OR($G$5=$AP$3,$G$5=$AP$7),IF(Z9="ج",12500,IF(Z9="ر1",17500,IF(Z9="ر2",22500,""))),IF($G$5=$AP$4,500,IF(Z9="ج",25000,IF(Z9="ر1",35000,IF(Z9="ر2",45000,""))))))))))</f>
        <v>#N/A</v>
      </c>
      <c r="U9" s="124">
        <v>312</v>
      </c>
      <c r="V9" s="387" t="s">
        <v>822</v>
      </c>
      <c r="W9" s="388"/>
      <c r="X9" s="389"/>
      <c r="Y9" s="73"/>
      <c r="Z9" s="75" t="e">
        <f>IF(VLOOKUP(F1,ورقة4!$A$1:$AP$1724,24,0)=0,"",VLOOKUP(F1,ورقة4!$A$1:$AP$1724,24,0))</f>
        <v>#N/A</v>
      </c>
      <c r="AA9" s="87" t="e">
        <f>IF(AND(AH9&lt;&gt;"",AG9=1),27,"")</f>
        <v>#N/A</v>
      </c>
      <c r="AB9" s="114" t="e">
        <f t="shared" ref="AB9:AB12" si="5">IF(AND(AH9="A",AG9=1),50000,IF(OR(AH9="ج",AH9="ر1",AH9="ر2"),IF(AG9=1,IF(OR($G$5=$AP$8,$G$5=$AP$9),0,IF(OR($G$5=$AP$1,$G$5=$AP$2,$G$5=$AP$5,$G$5=$AP$6),IF(AH9="ج",20000,IF(AH9="ر1",28000,IF(AH9="ر2",36000,""))),IF(OR($G$5=$AP$3,$G$5=$AP$7),IF(AH9="ج",12500,IF(AH9="ر1",17500,IF(AH9="ر2",22500,""))),IF($G$5=$AP$4,500,IF(AH9="ج",25000,IF(AH9="ر1",35000,IF(AH9="ر2",45000,""))))))))))</f>
        <v>#N/A</v>
      </c>
      <c r="AC9" s="124">
        <v>322</v>
      </c>
      <c r="AD9" s="387" t="s">
        <v>832</v>
      </c>
      <c r="AE9" s="388"/>
      <c r="AF9" s="389"/>
      <c r="AG9" s="73"/>
      <c r="AH9" s="75" t="e">
        <f>IF(VLOOKUP(F1,ورقة4!$A$1:$AP$1724,29,0)=0,"",VLOOKUP(F1,ورقة4!$A$1:$AP$1724,29,0))</f>
        <v>#N/A</v>
      </c>
      <c r="AI9" s="383"/>
      <c r="AJ9" s="384"/>
      <c r="AK9" s="384"/>
      <c r="AL9" s="81"/>
      <c r="AM9" s="231" t="e">
        <f>IF(A9&lt;&gt;"",A9,"")</f>
        <v>#N/A</v>
      </c>
      <c r="AN9" s="232">
        <v>2</v>
      </c>
      <c r="AP9" s="89" t="s">
        <v>15</v>
      </c>
      <c r="AV9" s="234">
        <v>5</v>
      </c>
      <c r="AW9" s="234">
        <f t="shared" si="0"/>
        <v>115</v>
      </c>
      <c r="AX9" s="235" t="str">
        <f t="shared" si="0"/>
        <v>مادة ثقافية (1)</v>
      </c>
      <c r="AY9" s="236">
        <f t="shared" si="1"/>
        <v>0</v>
      </c>
      <c r="AZ9" s="236" t="e">
        <f t="shared" si="1"/>
        <v>#N/A</v>
      </c>
      <c r="BA9" s="237"/>
      <c r="BB9" s="237"/>
      <c r="BC9" s="234"/>
      <c r="BD9" s="234"/>
      <c r="BE9" s="234"/>
    </row>
    <row r="10" spans="1:57" ht="24" customHeight="1" thickTop="1" thickBot="1" x14ac:dyDescent="0.25">
      <c r="A10" t="e">
        <f>IF(AND(J10&lt;&gt;"",I10=1),3,"")</f>
        <v>#N/A</v>
      </c>
      <c r="C10" s="114" t="e">
        <f t="shared" si="2"/>
        <v>#N/A</v>
      </c>
      <c r="D10" s="124">
        <v>113</v>
      </c>
      <c r="E10" s="387" t="s">
        <v>803</v>
      </c>
      <c r="F10" s="393"/>
      <c r="G10" s="393"/>
      <c r="H10" s="394"/>
      <c r="I10" s="73"/>
      <c r="J10" s="75" t="e">
        <f>IF(VLOOKUP(F1,ورقة4!$A$1:$AP$1724,5,0)=0,"",VLOOKUP(F1,ورقة4!$A$1:$AP$1724,5,0))</f>
        <v>#N/A</v>
      </c>
      <c r="K10" s="85" t="e">
        <f>IF(AND(R10&lt;&gt;"",Q10=1),8,"")</f>
        <v>#N/A</v>
      </c>
      <c r="L10" s="114" t="e">
        <f t="shared" si="3"/>
        <v>#N/A</v>
      </c>
      <c r="M10" s="124">
        <v>123</v>
      </c>
      <c r="N10" s="387" t="s">
        <v>808</v>
      </c>
      <c r="O10" s="393"/>
      <c r="P10" s="394"/>
      <c r="Q10" s="73"/>
      <c r="R10" s="75" t="e">
        <f>IF(VLOOKUP(F1,ورقة4!$A$1:$AP$1724,10,0)=0,"",VLOOKUP(F1,ورقة4!$A$1:$AP$1724,10,0))</f>
        <v>#N/A</v>
      </c>
      <c r="S10" s="53" t="e">
        <f>IF(AND(Z10&lt;&gt;"",Y10=1),23,"")</f>
        <v>#N/A</v>
      </c>
      <c r="T10" s="114" t="e">
        <f t="shared" si="4"/>
        <v>#N/A</v>
      </c>
      <c r="U10" s="124">
        <v>313</v>
      </c>
      <c r="V10" s="387" t="s">
        <v>823</v>
      </c>
      <c r="W10" s="388"/>
      <c r="X10" s="389"/>
      <c r="Y10" s="73"/>
      <c r="Z10" s="75" t="e">
        <f>IF(VLOOKUP(F1,ورقة4!$A$1:$AP$1724,25,0)=0,"",VLOOKUP(F1,ورقة4!$A$1:$AP$1724,25,0))</f>
        <v>#N/A</v>
      </c>
      <c r="AA10" s="87" t="e">
        <f>IF(AND(AH10&lt;&gt;"",AG10=1),28,"")</f>
        <v>#N/A</v>
      </c>
      <c r="AB10" s="114" t="e">
        <f t="shared" si="5"/>
        <v>#N/A</v>
      </c>
      <c r="AC10" s="124">
        <v>323</v>
      </c>
      <c r="AD10" s="387" t="s">
        <v>833</v>
      </c>
      <c r="AE10" s="388"/>
      <c r="AF10" s="389"/>
      <c r="AG10" s="73"/>
      <c r="AH10" s="75" t="e">
        <f>IF(VLOOKUP(F1,ورقة4!$A$1:$AP$1724,30,0)=0,"",VLOOKUP(F1,ورقة4!$A$1:$AP$1724,30,0))</f>
        <v>#N/A</v>
      </c>
      <c r="AI10" s="385"/>
      <c r="AJ10" s="386"/>
      <c r="AK10" s="386"/>
      <c r="AL10" s="81"/>
      <c r="AM10" s="231" t="e">
        <f>IF(A10&lt;&gt;"",A10,"")</f>
        <v>#N/A</v>
      </c>
      <c r="AN10" s="232">
        <v>3</v>
      </c>
      <c r="AV10" s="234">
        <v>6</v>
      </c>
      <c r="AW10" s="234">
        <f t="shared" ref="AW10:AX14" si="6">M8</f>
        <v>121</v>
      </c>
      <c r="AX10" s="238" t="str">
        <f t="shared" si="6"/>
        <v>النحو على مستوى النص (عربي )</v>
      </c>
      <c r="AY10" s="236">
        <f t="shared" ref="AY10:AZ14" si="7">Q8</f>
        <v>0</v>
      </c>
      <c r="AZ10" s="236" t="e">
        <f t="shared" si="7"/>
        <v>#N/A</v>
      </c>
      <c r="BA10" s="237"/>
      <c r="BB10" s="237"/>
      <c r="BC10" s="238"/>
      <c r="BD10" s="238"/>
      <c r="BE10" s="237"/>
    </row>
    <row r="11" spans="1:57" ht="24" customHeight="1" thickTop="1" thickBot="1" x14ac:dyDescent="0.25">
      <c r="A11" t="e">
        <f>IF(AND(J11&lt;&gt;"",I11=1),4,"")</f>
        <v>#N/A</v>
      </c>
      <c r="C11" s="114" t="e">
        <f t="shared" si="2"/>
        <v>#N/A</v>
      </c>
      <c r="D11" s="124">
        <v>114</v>
      </c>
      <c r="E11" s="387" t="s">
        <v>804</v>
      </c>
      <c r="F11" s="393"/>
      <c r="G11" s="393"/>
      <c r="H11" s="394"/>
      <c r="I11" s="73"/>
      <c r="J11" s="75" t="e">
        <f>IF(VLOOKUP(F1,ورقة4!$A$1:$AP$1724,6,0)=0,"",VLOOKUP(F1,ورقة4!$A$1:$AP$1724,6,0))</f>
        <v>#N/A</v>
      </c>
      <c r="K11" s="85" t="e">
        <f>IF(AND(R11&lt;&gt;"",Q11=1),9,"")</f>
        <v>#N/A</v>
      </c>
      <c r="L11" s="114" t="e">
        <f t="shared" si="3"/>
        <v>#N/A</v>
      </c>
      <c r="M11" s="124">
        <v>124</v>
      </c>
      <c r="N11" s="387" t="s">
        <v>809</v>
      </c>
      <c r="O11" s="393"/>
      <c r="P11" s="394"/>
      <c r="Q11" s="73"/>
      <c r="R11" s="75" t="e">
        <f>IF(VLOOKUP(F1,ورقة4!$A$1:$AP$1724,11,0)=0,"",VLOOKUP(F1,ورقة4!$A$1:$AP$1724,11,0))</f>
        <v>#N/A</v>
      </c>
      <c r="S11" s="53" t="e">
        <f>IF(AND(Z11&lt;&gt;"",Y11=1),24,"")</f>
        <v>#N/A</v>
      </c>
      <c r="T11" s="114" t="e">
        <f t="shared" si="4"/>
        <v>#N/A</v>
      </c>
      <c r="U11" s="124">
        <v>314</v>
      </c>
      <c r="V11" s="387" t="s">
        <v>824</v>
      </c>
      <c r="W11" s="388"/>
      <c r="X11" s="389"/>
      <c r="Y11" s="73"/>
      <c r="Z11" s="75" t="e">
        <f>IF(VLOOKUP(F1,ورقة4!$A$1:$AP$1724,26,0)=0,"",VLOOKUP(F1,ورقة4!$A$1:$AP$1724,26,0))</f>
        <v>#N/A</v>
      </c>
      <c r="AA11" s="87" t="e">
        <f>IF(AND(AH11&lt;&gt;"",AG11=1),29,"")</f>
        <v>#N/A</v>
      </c>
      <c r="AB11" s="114" t="e">
        <f t="shared" si="5"/>
        <v>#N/A</v>
      </c>
      <c r="AC11" s="124">
        <v>324</v>
      </c>
      <c r="AD11" s="387" t="s">
        <v>834</v>
      </c>
      <c r="AE11" s="388"/>
      <c r="AF11" s="389"/>
      <c r="AG11" s="73"/>
      <c r="AH11" s="75" t="e">
        <f>IF(VLOOKUP(F1,ورقة4!$A$1:$AP$1724,31,0)=0,"",VLOOKUP(F1,ورقة4!$A$1:$AP$1724,31,0))</f>
        <v>#N/A</v>
      </c>
      <c r="AI11" s="385"/>
      <c r="AJ11" s="386"/>
      <c r="AK11" s="386"/>
      <c r="AL11" s="81"/>
      <c r="AM11" s="231" t="e">
        <f>IF(A11&lt;&gt;"",A11,"")</f>
        <v>#N/A</v>
      </c>
      <c r="AN11" s="232">
        <v>4</v>
      </c>
      <c r="AV11" s="234">
        <v>7</v>
      </c>
      <c r="AW11" s="234">
        <f t="shared" si="6"/>
        <v>122</v>
      </c>
      <c r="AX11" s="238" t="str">
        <f t="shared" si="6"/>
        <v>النحو ENG (2)</v>
      </c>
      <c r="AY11" s="236">
        <f t="shared" si="7"/>
        <v>0</v>
      </c>
      <c r="AZ11" s="236" t="e">
        <f t="shared" si="7"/>
        <v>#N/A</v>
      </c>
      <c r="BA11" s="237"/>
      <c r="BB11" s="237"/>
      <c r="BC11" s="234"/>
      <c r="BD11" s="234"/>
      <c r="BE11" s="237"/>
    </row>
    <row r="12" spans="1:57" ht="21.75" thickTop="1" thickBot="1" x14ac:dyDescent="0.25">
      <c r="A12" t="e">
        <f>IF(AND(J12&lt;&gt;"",I12=1),5,"")</f>
        <v>#N/A</v>
      </c>
      <c r="C12" s="114" t="e">
        <f t="shared" si="2"/>
        <v>#N/A</v>
      </c>
      <c r="D12" s="125">
        <v>115</v>
      </c>
      <c r="E12" s="340" t="s">
        <v>805</v>
      </c>
      <c r="F12" s="352"/>
      <c r="G12" s="352"/>
      <c r="H12" s="353"/>
      <c r="I12" s="73"/>
      <c r="J12" s="76" t="e">
        <f>IF(VLOOKUP(F1,ورقة4!$A$1:$AP$1724,7,0)=0,"",VLOOKUP(F1,ورقة4!$A$1:$AP$1724,7,0))</f>
        <v>#N/A</v>
      </c>
      <c r="K12" s="85" t="e">
        <f>IF(AND(R12&lt;&gt;"",Q12=1),10,"")</f>
        <v>#N/A</v>
      </c>
      <c r="L12" s="114" t="e">
        <f t="shared" si="3"/>
        <v>#N/A</v>
      </c>
      <c r="M12" s="125">
        <v>125</v>
      </c>
      <c r="N12" s="340" t="s">
        <v>810</v>
      </c>
      <c r="O12" s="352"/>
      <c r="P12" s="353"/>
      <c r="Q12" s="73"/>
      <c r="R12" s="76" t="e">
        <f>IF(VLOOKUP(F1,ورقة4!$A$1:$AP$1724,12,0)=0,"",VLOOKUP(F1,ورقة4!$A$1:$AP$1724,12,0))</f>
        <v>#N/A</v>
      </c>
      <c r="S12" s="53" t="e">
        <f>IF(AND(Z12&lt;&gt;"",Y12=1),25,"")</f>
        <v>#N/A</v>
      </c>
      <c r="T12" s="114" t="e">
        <f t="shared" si="4"/>
        <v>#N/A</v>
      </c>
      <c r="U12" s="125">
        <v>315</v>
      </c>
      <c r="V12" s="340" t="s">
        <v>825</v>
      </c>
      <c r="W12" s="341"/>
      <c r="X12" s="342"/>
      <c r="Y12" s="73"/>
      <c r="Z12" s="76" t="e">
        <f>IF(VLOOKUP(F1,ورقة4!$A$1:$AP$1724,27,0)=0,"",VLOOKUP(F1,ورقة4!$A$1:$AP$1724,27,0))</f>
        <v>#N/A</v>
      </c>
      <c r="AA12" s="87" t="e">
        <f>IF(AND(AH12&lt;&gt;"",AG12=1),30,"")</f>
        <v>#N/A</v>
      </c>
      <c r="AB12" s="114" t="e">
        <f t="shared" si="5"/>
        <v>#N/A</v>
      </c>
      <c r="AC12" s="125">
        <v>325</v>
      </c>
      <c r="AD12" s="395" t="s">
        <v>835</v>
      </c>
      <c r="AE12" s="341"/>
      <c r="AF12" s="342"/>
      <c r="AG12" s="73"/>
      <c r="AH12" s="76" t="e">
        <f>IF(VLOOKUP(F1,ورقة4!$A$1:$AP$1724,32,0)=0,"",VLOOKUP(F1,ورقة4!$A$1:$AP$1724,32,0))</f>
        <v>#N/A</v>
      </c>
      <c r="AI12" s="392"/>
      <c r="AJ12" s="392"/>
      <c r="AK12" s="392"/>
      <c r="AL12" s="81"/>
      <c r="AM12" s="231" t="e">
        <f>IF(A12&lt;&gt;"",A12,"")</f>
        <v>#N/A</v>
      </c>
      <c r="AN12" s="232">
        <v>5</v>
      </c>
      <c r="AV12" s="234">
        <v>8</v>
      </c>
      <c r="AW12" s="234">
        <f t="shared" si="6"/>
        <v>123</v>
      </c>
      <c r="AX12" s="238" t="str">
        <f t="shared" si="6"/>
        <v>القراءة والفهم ENG (2)</v>
      </c>
      <c r="AY12" s="236">
        <f t="shared" si="7"/>
        <v>0</v>
      </c>
      <c r="AZ12" s="236" t="e">
        <f t="shared" si="7"/>
        <v>#N/A</v>
      </c>
      <c r="BA12" s="237"/>
      <c r="BB12" s="237"/>
      <c r="BC12" s="234"/>
      <c r="BD12" s="234"/>
      <c r="BE12" s="237"/>
    </row>
    <row r="13" spans="1:57" ht="16.5" hidden="1" customHeight="1" thickBot="1" x14ac:dyDescent="0.25">
      <c r="C13" s="29" t="e">
        <f>SUM(C8:C12)</f>
        <v>#N/A</v>
      </c>
      <c r="D13" s="61"/>
      <c r="E13" s="62"/>
      <c r="F13" s="62"/>
      <c r="G13" s="62">
        <f>COUNTIFS(J8:J12,"A",I8:I12,1)</f>
        <v>0</v>
      </c>
      <c r="H13" s="62">
        <f>COUNTIFS(J8:J12,$R$30,I8:I12,1)</f>
        <v>0</v>
      </c>
      <c r="I13" s="90">
        <f>COUNTIFS(J8:J12,$X$30,I8:I12,1)</f>
        <v>0</v>
      </c>
      <c r="J13" s="91">
        <f>COUNTIFS(J8:J12,$AF$30,I8:I12,1)</f>
        <v>0</v>
      </c>
      <c r="K13" s="52"/>
      <c r="L13" s="114" t="e">
        <f>L8+L9+L10+L11+L12</f>
        <v>#N/A</v>
      </c>
      <c r="M13" s="63"/>
      <c r="N13" s="64"/>
      <c r="O13" s="62">
        <f>COUNTIFS(R8:R12,"A",Q8:Q12,1)</f>
        <v>0</v>
      </c>
      <c r="P13" s="62">
        <f>COUNTIFS(R8:R12,$R$30,Q8:Q12,1)</f>
        <v>0</v>
      </c>
      <c r="Q13" s="90">
        <f>COUNTIFS(R8:R12,$X$30,Q8:Q12,1)</f>
        <v>0</v>
      </c>
      <c r="R13" s="91">
        <f>COUNTIFS(R8:R12,$AF$30,Q8:Q12,1)</f>
        <v>0</v>
      </c>
      <c r="S13" s="53"/>
      <c r="T13" s="29" t="e">
        <f>SUM(T8:T12)</f>
        <v>#N/A</v>
      </c>
      <c r="U13" s="31"/>
      <c r="V13" s="32"/>
      <c r="W13" s="62">
        <f>COUNTIFS(Z8:Z12,"A",Y8:Y12,1)</f>
        <v>0</v>
      </c>
      <c r="X13" s="62">
        <f>COUNTIFS(Z8:Z12,$R$30,Y8:Y12,1)</f>
        <v>0</v>
      </c>
      <c r="Y13" s="90">
        <f>COUNTIFS(Z8:Z12,$X$30,Y8:Y12,1)</f>
        <v>0</v>
      </c>
      <c r="Z13" s="91">
        <f>COUNTIFS(Z8:Z12,$AF$30,Y8:Y12,1)</f>
        <v>0</v>
      </c>
      <c r="AA13" s="33"/>
      <c r="AB13" s="34" t="e">
        <f>SUM(AB8:AB12)</f>
        <v>#N/A</v>
      </c>
      <c r="AC13" s="32"/>
      <c r="AD13" s="32"/>
      <c r="AE13" s="62">
        <f>COUNTIFS(AH8:AH12,"A",AG8:AG12,1)</f>
        <v>0</v>
      </c>
      <c r="AF13" s="62">
        <f>COUNTIFS(AH8:AH12,$R$30,AG8:AG12,1)</f>
        <v>0</v>
      </c>
      <c r="AG13" s="90">
        <f>COUNTIFS(AH8:AH12,$X$30,AG8:AG12,1)</f>
        <v>0</v>
      </c>
      <c r="AH13" s="91">
        <f>COUNTIFS(AH8:AH12,$AF$30,AG8:AG12,1)</f>
        <v>0</v>
      </c>
      <c r="AI13" s="392"/>
      <c r="AJ13" s="392"/>
      <c r="AK13" s="392"/>
      <c r="AL13" s="81"/>
      <c r="AM13" s="231" t="e">
        <f>IF(K8&lt;&gt;"",K8,"")</f>
        <v>#N/A</v>
      </c>
      <c r="AN13" s="232">
        <v>6</v>
      </c>
      <c r="AV13" s="234">
        <v>9</v>
      </c>
      <c r="AW13" s="234">
        <f t="shared" si="6"/>
        <v>124</v>
      </c>
      <c r="AX13" s="238" t="str">
        <f t="shared" si="6"/>
        <v>الترجمة الى العربية (2)</v>
      </c>
      <c r="AY13" s="236">
        <f t="shared" si="7"/>
        <v>0</v>
      </c>
      <c r="AZ13" s="236" t="e">
        <f t="shared" si="7"/>
        <v>#N/A</v>
      </c>
      <c r="BA13" s="237"/>
      <c r="BB13" s="237"/>
      <c r="BC13" s="234"/>
      <c r="BD13" s="234"/>
      <c r="BE13" s="237"/>
    </row>
    <row r="14" spans="1:57" ht="21" thickBot="1" x14ac:dyDescent="0.25">
      <c r="C14" s="415" t="s">
        <v>21</v>
      </c>
      <c r="D14" s="391"/>
      <c r="E14" s="391"/>
      <c r="F14" s="391"/>
      <c r="G14" s="391"/>
      <c r="H14" s="391"/>
      <c r="I14" s="391"/>
      <c r="J14" s="391"/>
      <c r="K14" s="391"/>
      <c r="L14" s="391"/>
      <c r="M14" s="391"/>
      <c r="N14" s="391"/>
      <c r="O14" s="391"/>
      <c r="P14" s="391"/>
      <c r="Q14" s="391"/>
      <c r="R14" s="410"/>
      <c r="S14" s="38"/>
      <c r="T14" s="390" t="s">
        <v>22</v>
      </c>
      <c r="U14" s="391"/>
      <c r="V14" s="391"/>
      <c r="W14" s="391"/>
      <c r="X14" s="391"/>
      <c r="Y14" s="391"/>
      <c r="Z14" s="391"/>
      <c r="AA14" s="391"/>
      <c r="AB14" s="391"/>
      <c r="AC14" s="391"/>
      <c r="AD14" s="391"/>
      <c r="AE14" s="391"/>
      <c r="AF14" s="391"/>
      <c r="AG14" s="391"/>
      <c r="AH14" s="391"/>
      <c r="AI14" s="392"/>
      <c r="AJ14" s="392"/>
      <c r="AK14" s="392"/>
      <c r="AL14" s="81"/>
      <c r="AM14" s="231" t="e">
        <f>IF(K9&lt;&gt;"",K9,"")</f>
        <v>#N/A</v>
      </c>
      <c r="AN14" s="232">
        <v>7</v>
      </c>
      <c r="AV14" s="234">
        <v>10</v>
      </c>
      <c r="AW14" s="234">
        <f t="shared" si="6"/>
        <v>125</v>
      </c>
      <c r="AX14" s="238" t="str">
        <f t="shared" si="6"/>
        <v>مادة ثقافية (2)</v>
      </c>
      <c r="AY14" s="236">
        <f t="shared" si="7"/>
        <v>0</v>
      </c>
      <c r="AZ14" s="236" t="e">
        <f t="shared" si="7"/>
        <v>#N/A</v>
      </c>
      <c r="BA14" s="237"/>
      <c r="BB14" s="237"/>
      <c r="BC14" s="234"/>
      <c r="BD14" s="234"/>
      <c r="BE14" s="237"/>
    </row>
    <row r="15" spans="1:57" ht="24" customHeight="1" thickBot="1" x14ac:dyDescent="0.25">
      <c r="A15" t="e">
        <f>IF(AND(J15&lt;&gt;"",I15=1),11,"")</f>
        <v>#N/A</v>
      </c>
      <c r="C15" s="114" t="e">
        <f t="shared" ref="C15:C19" si="8">IF(AND(J15="A",I15=1),50000,IF(OR(J15="ج",J15="ر1",J15="ر2"),IF(I15=1,IF(OR($G$5=$AP$8,$G$5=$AP$9),0,IF(OR($G$5=$AP$1,$G$5=$AP$2,$G$5=$AP$5,$G$5=$AP$6),IF(J15="ج",20000,IF(J15="ر1",28000,IF(J15="ر2",36000,""))),IF(OR($G$5=$AP$3,$G$5=$AP$7),IF(J15="ج",12500,IF(J15="ر1",17500,IF(J15="ر2",22500,""))),IF($G$5=$AP$4,500,IF(J15="ج",25000,IF(J15="ر1",35000,IF(J15="ر2",45000,""))))))))))</f>
        <v>#N/A</v>
      </c>
      <c r="D15" s="123">
        <v>211</v>
      </c>
      <c r="E15" s="396" t="s">
        <v>811</v>
      </c>
      <c r="F15" s="397"/>
      <c r="G15" s="397"/>
      <c r="H15" s="398"/>
      <c r="I15" s="73"/>
      <c r="J15" s="77" t="e">
        <f>IF(VLOOKUP(F1,ورقة4!$A$1:$AP$1724,13,0)=0,"",VLOOKUP(F1,ورقة4!$A$1:$AP$1724,13,0))</f>
        <v>#N/A</v>
      </c>
      <c r="K15" s="85" t="e">
        <f>IF(AND(R15&lt;&gt;"",Q15=1),16,"")</f>
        <v>#N/A</v>
      </c>
      <c r="L15" s="114" t="e">
        <f t="shared" ref="L15:L19" si="9">IF(AND(R15="A",Q15=1),50000,IF(OR(R15="ج",R15="ر1",R15="ر2"),IF(Q15=1,IF(OR($G$5=$AP$8,$G$5=$AP$9),0,IF(OR($G$5=$AP$1,$G$5=$AP$2,$G$5=$AP$5,$G$5=$AP$6),IF(R15="ج",20000,IF(R15="ر1",28000,IF(R15="ر2",36000,""))),IF(OR($G$5=$AP$3,$G$5=$AP$7),IF(R15="ج",12500,IF(R15="ر1",17500,IF(R15="ر2",22500,""))),IF($G$5=$AP$4,500,IF(R15="ج",25000,IF(R15="ر1",35000,IF(R15="ر2",45000,""))))))))))</f>
        <v>#N/A</v>
      </c>
      <c r="M15" s="123">
        <v>221</v>
      </c>
      <c r="N15" s="396" t="s">
        <v>816</v>
      </c>
      <c r="O15" s="401"/>
      <c r="P15" s="402"/>
      <c r="Q15" s="73"/>
      <c r="R15" s="77" t="e">
        <f>IF(VLOOKUP(F1,ورقة4!$A$1:$AP$1724,18,0)=0,"",VLOOKUP(F1,ورقة4!$A$1:$AP$1724,18,0))</f>
        <v>#N/A</v>
      </c>
      <c r="S15" s="53" t="e">
        <f>IF(AND(Z15&lt;&gt;"",Y15=1),31,"")</f>
        <v>#N/A</v>
      </c>
      <c r="T15" s="114" t="e">
        <f t="shared" ref="T15:T19" si="10">IF(AND(Z15="A",Y15=1),50000,IF(OR(Z15="ج",Z15="ر1",Z15="ر2"),IF(Y15=1,IF(OR($G$5=$AP$8,$G$5=$AP$9),0,IF(OR($G$5=$AP$1,$G$5=$AP$2,$G$5=$AP$5,$G$5=$AP$6),IF(Z15="ج",20000,IF(Z15="ر1",28000,IF(Z15="ر2",36000,""))),IF(OR($G$5=$AP$3,$G$5=$AP$7),IF(Z15="ج",12500,IF(Z15="ر1",17500,IF(Z15="ر2",22500,""))),IF($G$5=$AP$4,500,IF(Z15="ج",25000,IF(Z15="ر1",35000,IF(Z15="ر2",45000,""))))))))))</f>
        <v>#N/A</v>
      </c>
      <c r="U15" s="123">
        <v>411</v>
      </c>
      <c r="V15" s="396" t="s">
        <v>826</v>
      </c>
      <c r="W15" s="401"/>
      <c r="X15" s="402"/>
      <c r="Y15" s="73"/>
      <c r="Z15" s="77" t="e">
        <f>IF(VLOOKUP(F1,ورقة4!$A$1:$AP$1724,33,0)=0,"",VLOOKUP(F1,ورقة4!$A$1:$AP$1724,33,0))</f>
        <v>#N/A</v>
      </c>
      <c r="AA15" s="87" t="e">
        <f>IF(AND(AH15&lt;&gt;"",AG15=1),36,"")</f>
        <v>#N/A</v>
      </c>
      <c r="AB15" s="114" t="e">
        <f t="shared" ref="AB15:AB19" si="11">IF(AND(AH15="A",AG15=1),50000,IF(OR(AH15="ج",AH15="ر1",AH15="ر2"),IF(AG15=1,IF(OR($G$5=$AP$8,$G$5=$AP$9),0,IF(OR($G$5=$AP$1,$G$5=$AP$2,$G$5=$AP$5,$G$5=$AP$6),IF(AH15="ج",20000,IF(AH15="ر1",28000,IF(AH15="ر2",36000,""))),IF(OR($G$5=$AP$3,$G$5=$AP$7),IF(AH15="ج",12500,IF(AH15="ر1",17500,IF(AH15="ر2",22500,""))),IF($G$5=$AP$4,500,IF(AH15="ج",25000,IF(AH15="ر1",35000,IF(AH15="ر2",45000,""))))))))))</f>
        <v>#N/A</v>
      </c>
      <c r="AC15" s="123">
        <v>421</v>
      </c>
      <c r="AD15" s="396" t="s">
        <v>836</v>
      </c>
      <c r="AE15" s="397"/>
      <c r="AF15" s="398"/>
      <c r="AG15" s="73"/>
      <c r="AH15" s="74" t="e">
        <f>IF(VLOOKUP(F1,ورقة4!$A$1:$AP$1724,38,0)=0,"",VLOOKUP(F1,ورقة4!$A$1:$AP$1724,38,0))</f>
        <v>#N/A</v>
      </c>
      <c r="AI15" s="392"/>
      <c r="AJ15" s="392"/>
      <c r="AK15" s="392"/>
      <c r="AL15" s="81"/>
      <c r="AM15" s="231" t="e">
        <f>IF(K10&lt;&gt;"",K10,"")</f>
        <v>#N/A</v>
      </c>
      <c r="AN15" s="232">
        <v>8</v>
      </c>
      <c r="AV15" s="234">
        <v>11</v>
      </c>
      <c r="AW15" s="234">
        <f t="shared" ref="AW15:AX19" si="12">D15</f>
        <v>211</v>
      </c>
      <c r="AX15" s="234" t="str">
        <f t="shared" si="12"/>
        <v>قراءة وتعبير (لغة عربية )(1)</v>
      </c>
      <c r="AY15" s="236">
        <f t="shared" ref="AY15:AZ19" si="13">I15</f>
        <v>0</v>
      </c>
      <c r="AZ15" s="236" t="e">
        <f t="shared" si="13"/>
        <v>#N/A</v>
      </c>
      <c r="BA15" s="237"/>
      <c r="BB15" s="237"/>
      <c r="BC15" s="234"/>
      <c r="BD15" s="234"/>
      <c r="BE15" s="234"/>
    </row>
    <row r="16" spans="1:57" ht="24" customHeight="1" thickTop="1" thickBot="1" x14ac:dyDescent="0.25">
      <c r="A16" t="e">
        <f>IF(AND(J16&lt;&gt;"",I16=1),12,"")</f>
        <v>#N/A</v>
      </c>
      <c r="C16" s="114" t="e">
        <f t="shared" si="8"/>
        <v>#N/A</v>
      </c>
      <c r="D16" s="124">
        <v>212</v>
      </c>
      <c r="E16" s="387" t="s">
        <v>812</v>
      </c>
      <c r="F16" s="388"/>
      <c r="G16" s="388"/>
      <c r="H16" s="389"/>
      <c r="I16" s="73"/>
      <c r="J16" s="78" t="e">
        <f>IF(VLOOKUP(F1,ورقة4!$A$1:$AP$1724,14,0)=0,"",VLOOKUP(F1,ورقة4!$A$1:$AP$1724,14,0))</f>
        <v>#N/A</v>
      </c>
      <c r="K16" s="85" t="e">
        <f>IF(AND(R16&lt;&gt;"",Q16=1),17,"")</f>
        <v>#N/A</v>
      </c>
      <c r="L16" s="114" t="e">
        <f t="shared" si="9"/>
        <v>#N/A</v>
      </c>
      <c r="M16" s="124">
        <v>222</v>
      </c>
      <c r="N16" s="387" t="s">
        <v>817</v>
      </c>
      <c r="O16" s="393"/>
      <c r="P16" s="394"/>
      <c r="Q16" s="73"/>
      <c r="R16" s="78" t="e">
        <f>IF(VLOOKUP(F1,ورقة4!$A$1:$AP$1724,19,0)=0,"",VLOOKUP(F1,ورقة4!$A$1:$AP$1724,19,0))</f>
        <v>#N/A</v>
      </c>
      <c r="S16" s="53" t="e">
        <f>IF(AND(Z16&lt;&gt;"",Y16=1),32,"")</f>
        <v>#N/A</v>
      </c>
      <c r="T16" s="114" t="e">
        <f t="shared" si="10"/>
        <v>#N/A</v>
      </c>
      <c r="U16" s="124">
        <v>412</v>
      </c>
      <c r="V16" s="387" t="s">
        <v>827</v>
      </c>
      <c r="W16" s="393"/>
      <c r="X16" s="394"/>
      <c r="Y16" s="73"/>
      <c r="Z16" s="78" t="e">
        <f>IF(VLOOKUP(F1,ورقة4!$A$1:$AP$1724,34,0)=0,"",VLOOKUP(F1,ورقة4!$A$1:$AP$1724,34,0))</f>
        <v>#N/A</v>
      </c>
      <c r="AA16" s="87" t="e">
        <f>IF(AND(AH16&lt;&gt;"",AG16=1),37,"")</f>
        <v>#N/A</v>
      </c>
      <c r="AB16" s="114" t="e">
        <f t="shared" si="11"/>
        <v>#N/A</v>
      </c>
      <c r="AC16" s="124">
        <v>422</v>
      </c>
      <c r="AD16" s="387" t="s">
        <v>837</v>
      </c>
      <c r="AE16" s="388"/>
      <c r="AF16" s="389"/>
      <c r="AG16" s="73"/>
      <c r="AH16" s="75" t="e">
        <f>IF(VLOOKUP(F1,ورقة4!$A$1:$AP$1724,39,0)=0,"",VLOOKUP(F1,ورقة4!$A$1:$AP$1724,39,0))</f>
        <v>#N/A</v>
      </c>
      <c r="AI16" s="392"/>
      <c r="AJ16" s="392"/>
      <c r="AK16" s="392"/>
      <c r="AL16" s="81"/>
      <c r="AM16" s="231" t="e">
        <f>IF(K11&lt;&gt;"",K11,"")</f>
        <v>#N/A</v>
      </c>
      <c r="AN16" s="232">
        <v>9</v>
      </c>
      <c r="AV16" s="234">
        <v>12</v>
      </c>
      <c r="AW16" s="234">
        <f t="shared" si="12"/>
        <v>212</v>
      </c>
      <c r="AX16" s="234" t="str">
        <f t="shared" si="12"/>
        <v>القراءة والفهم ENG (3)</v>
      </c>
      <c r="AY16" s="236">
        <f t="shared" si="13"/>
        <v>0</v>
      </c>
      <c r="AZ16" s="236" t="e">
        <f t="shared" si="13"/>
        <v>#N/A</v>
      </c>
      <c r="BA16" s="237"/>
      <c r="BB16" s="237"/>
      <c r="BC16" s="234"/>
      <c r="BD16" s="234"/>
      <c r="BE16" s="234"/>
    </row>
    <row r="17" spans="1:57" ht="24" customHeight="1" thickTop="1" thickBot="1" x14ac:dyDescent="0.25">
      <c r="A17" t="e">
        <f>IF(AND(J17&lt;&gt;"",I17=1),13,"")</f>
        <v>#N/A</v>
      </c>
      <c r="C17" s="114" t="e">
        <f t="shared" si="8"/>
        <v>#N/A</v>
      </c>
      <c r="D17" s="124">
        <v>213</v>
      </c>
      <c r="E17" s="387" t="s">
        <v>813</v>
      </c>
      <c r="F17" s="388"/>
      <c r="G17" s="388"/>
      <c r="H17" s="389"/>
      <c r="I17" s="73"/>
      <c r="J17" s="78" t="e">
        <f>IF(VLOOKUP(F1,ورقة4!$A$1:$AP$1724,15,0)=0,"",VLOOKUP(F1,ورقة4!$A$1:$AP$1724,15,0))</f>
        <v>#N/A</v>
      </c>
      <c r="K17" s="85" t="e">
        <f>IF(AND(R17&lt;&gt;"",Q17=1),18,"")</f>
        <v>#N/A</v>
      </c>
      <c r="L17" s="114" t="e">
        <f t="shared" si="9"/>
        <v>#N/A</v>
      </c>
      <c r="M17" s="124">
        <v>223</v>
      </c>
      <c r="N17" s="387" t="s">
        <v>818</v>
      </c>
      <c r="O17" s="393"/>
      <c r="P17" s="394"/>
      <c r="Q17" s="73"/>
      <c r="R17" s="78" t="e">
        <f>IF(VLOOKUP(F1,ورقة4!$A$1:$AP$1724,20,0)=0,"",VLOOKUP(F1,ورقة4!$A$1:$AP$1724,20,0))</f>
        <v>#N/A</v>
      </c>
      <c r="S17" s="53" t="e">
        <f>IF(AND(Z17&lt;&gt;"",Y17=1),33,"")</f>
        <v>#N/A</v>
      </c>
      <c r="T17" s="114" t="e">
        <f t="shared" si="10"/>
        <v>#N/A</v>
      </c>
      <c r="U17" s="124">
        <v>413</v>
      </c>
      <c r="V17" s="387" t="s">
        <v>828</v>
      </c>
      <c r="W17" s="393"/>
      <c r="X17" s="394"/>
      <c r="Y17" s="73"/>
      <c r="Z17" s="78" t="e">
        <f>IF(VLOOKUP(F1,ورقة4!$A$1:$AP$1724,35,0)=0,"",VLOOKUP(F1,ورقة4!$A$1:$AP$1724,35,0))</f>
        <v>#N/A</v>
      </c>
      <c r="AA17" s="87" t="e">
        <f>IF(AND(AH17&lt;&gt;"",AG17=1),38,"")</f>
        <v>#N/A</v>
      </c>
      <c r="AB17" s="114" t="e">
        <f t="shared" si="11"/>
        <v>#N/A</v>
      </c>
      <c r="AC17" s="124">
        <v>423</v>
      </c>
      <c r="AD17" s="387" t="s">
        <v>838</v>
      </c>
      <c r="AE17" s="388"/>
      <c r="AF17" s="389"/>
      <c r="AG17" s="73"/>
      <c r="AH17" s="75" t="e">
        <f>IF(VLOOKUP(F1,ورقة4!$A$1:$AP$1724,40,0)=0,"",VLOOKUP(F1,ورقة4!$A$1:$AP$1724,40,0))</f>
        <v>#N/A</v>
      </c>
      <c r="AI17" s="392"/>
      <c r="AJ17" s="392"/>
      <c r="AK17" s="392"/>
      <c r="AL17" s="81"/>
      <c r="AM17" s="231" t="e">
        <f>IF(K12&lt;&gt;"",K12,"")</f>
        <v>#N/A</v>
      </c>
      <c r="AN17" s="232">
        <v>10</v>
      </c>
      <c r="AV17" s="234">
        <v>13</v>
      </c>
      <c r="AW17" s="234">
        <f t="shared" si="12"/>
        <v>213</v>
      </c>
      <c r="AX17" s="234" t="str">
        <f t="shared" si="12"/>
        <v>مقال ENG</v>
      </c>
      <c r="AY17" s="236">
        <f t="shared" si="13"/>
        <v>0</v>
      </c>
      <c r="AZ17" s="236" t="e">
        <f t="shared" si="13"/>
        <v>#N/A</v>
      </c>
      <c r="BA17" s="237"/>
      <c r="BB17" s="237"/>
      <c r="BC17" s="234"/>
      <c r="BD17" s="234"/>
      <c r="BE17" s="234"/>
    </row>
    <row r="18" spans="1:57" ht="24" customHeight="1" thickTop="1" thickBot="1" x14ac:dyDescent="0.25">
      <c r="A18" t="e">
        <f>IF(AND(J18&lt;&gt;"",I18=1),14,"")</f>
        <v>#N/A</v>
      </c>
      <c r="C18" s="114" t="e">
        <f t="shared" si="8"/>
        <v>#N/A</v>
      </c>
      <c r="D18" s="124">
        <v>214</v>
      </c>
      <c r="E18" s="387" t="s">
        <v>814</v>
      </c>
      <c r="F18" s="388"/>
      <c r="G18" s="388"/>
      <c r="H18" s="389"/>
      <c r="I18" s="73"/>
      <c r="J18" s="78" t="e">
        <f>IF(VLOOKUP(F1,ورقة4!$A$1:$AP$1724,16,0)=0,"",VLOOKUP(F1,ورقة4!$A$1:$AP$1724,16,0))</f>
        <v>#N/A</v>
      </c>
      <c r="K18" s="85" t="e">
        <f>IF(AND(R18&lt;&gt;"",Q18=1),19,"")</f>
        <v>#N/A</v>
      </c>
      <c r="L18" s="114" t="e">
        <f t="shared" si="9"/>
        <v>#N/A</v>
      </c>
      <c r="M18" s="124">
        <v>224</v>
      </c>
      <c r="N18" s="387" t="s">
        <v>819</v>
      </c>
      <c r="O18" s="393"/>
      <c r="P18" s="394"/>
      <c r="Q18" s="73"/>
      <c r="R18" s="78" t="e">
        <f>IF(VLOOKUP(F1,ورقة4!$A$1:$AP$1724,21,0)=0,"",VLOOKUP(F1,ورقة4!$A$1:$AP$1724,21,0))</f>
        <v>#N/A</v>
      </c>
      <c r="S18" s="53" t="e">
        <f>IF(AND(Z18&lt;&gt;"",Y18=1),34,"")</f>
        <v>#N/A</v>
      </c>
      <c r="T18" s="114" t="e">
        <f t="shared" si="10"/>
        <v>#N/A</v>
      </c>
      <c r="U18" s="124">
        <v>414</v>
      </c>
      <c r="V18" s="387" t="s">
        <v>829</v>
      </c>
      <c r="W18" s="393"/>
      <c r="X18" s="394"/>
      <c r="Y18" s="73"/>
      <c r="Z18" s="78" t="e">
        <f>IF(VLOOKUP(F1,ورقة4!$A$1:$AP$1724,36,0)=0,"",VLOOKUP(F1,ورقة4!$A$1:$AP$1724,36,0))</f>
        <v>#N/A</v>
      </c>
      <c r="AA18" s="87" t="e">
        <f>IF(AND(AH18&lt;&gt;"",AG18=1),39,"")</f>
        <v>#N/A</v>
      </c>
      <c r="AB18" s="114" t="e">
        <f t="shared" si="11"/>
        <v>#N/A</v>
      </c>
      <c r="AC18" s="124">
        <v>424</v>
      </c>
      <c r="AD18" s="387" t="s">
        <v>839</v>
      </c>
      <c r="AE18" s="388"/>
      <c r="AF18" s="389"/>
      <c r="AG18" s="73"/>
      <c r="AH18" s="75" t="e">
        <f>IF(VLOOKUP(F1,ورقة4!$A$1:$AP$1724,41,0)=0,"",VLOOKUP(F1,ورقة4!$A$1:$AP$1724,41,0))</f>
        <v>#N/A</v>
      </c>
      <c r="AI18" s="392"/>
      <c r="AJ18" s="392"/>
      <c r="AK18" s="392"/>
      <c r="AL18" s="81"/>
      <c r="AM18" s="231" t="e">
        <f>IF(A15&lt;&gt;"",A15,"")</f>
        <v>#N/A</v>
      </c>
      <c r="AN18" s="232">
        <v>11</v>
      </c>
      <c r="AV18" s="234">
        <v>14</v>
      </c>
      <c r="AW18" s="234">
        <f t="shared" si="12"/>
        <v>214</v>
      </c>
      <c r="AX18" s="234" t="str">
        <f t="shared" si="12"/>
        <v>الترجمة من والى العربية (1)</v>
      </c>
      <c r="AY18" s="236">
        <f t="shared" si="13"/>
        <v>0</v>
      </c>
      <c r="AZ18" s="236" t="e">
        <f t="shared" si="13"/>
        <v>#N/A</v>
      </c>
      <c r="BA18" s="237"/>
      <c r="BB18" s="237"/>
      <c r="BC18" s="234"/>
      <c r="BD18" s="234"/>
      <c r="BE18" s="234"/>
    </row>
    <row r="19" spans="1:57" ht="21.75" thickTop="1" thickBot="1" x14ac:dyDescent="0.3">
      <c r="A19" t="e">
        <f>IF(AND(J19&lt;&gt;"",I19=1),15,"")</f>
        <v>#N/A</v>
      </c>
      <c r="C19" s="114" t="e">
        <f t="shared" si="8"/>
        <v>#N/A</v>
      </c>
      <c r="D19" s="125">
        <v>215</v>
      </c>
      <c r="E19" s="340" t="s">
        <v>815</v>
      </c>
      <c r="F19" s="341"/>
      <c r="G19" s="341"/>
      <c r="H19" s="342"/>
      <c r="I19" s="73"/>
      <c r="J19" s="79" t="e">
        <f>IF(VLOOKUP(F1,ورقة4!$A$1:$AP$1724,17,0)=0,"",VLOOKUP(F1,ورقة4!$A$1:$AP$1724,17,0))</f>
        <v>#N/A</v>
      </c>
      <c r="K19" s="85" t="e">
        <f>IF(AND(R19&lt;&gt;"",Q19=1),20,"")</f>
        <v>#N/A</v>
      </c>
      <c r="L19" s="114" t="e">
        <f t="shared" si="9"/>
        <v>#N/A</v>
      </c>
      <c r="M19" s="125">
        <v>225</v>
      </c>
      <c r="N19" s="340" t="s">
        <v>820</v>
      </c>
      <c r="O19" s="352"/>
      <c r="P19" s="353"/>
      <c r="Q19" s="73"/>
      <c r="R19" s="79" t="e">
        <f>IF(VLOOKUP(F1,ورقة4!$A$1:$AP$1724,22,0)=0,"",VLOOKUP(F1,ورقة4!$A$1:$AP$1724,22,0))</f>
        <v>#N/A</v>
      </c>
      <c r="S19" s="53" t="e">
        <f>IF(AND(Z19&lt;&gt;"",Y19=1),35,"")</f>
        <v>#N/A</v>
      </c>
      <c r="T19" s="114" t="e">
        <f t="shared" si="10"/>
        <v>#N/A</v>
      </c>
      <c r="U19" s="125">
        <v>415</v>
      </c>
      <c r="V19" s="340" t="s">
        <v>830</v>
      </c>
      <c r="W19" s="352"/>
      <c r="X19" s="353"/>
      <c r="Y19" s="73"/>
      <c r="Z19" s="79" t="e">
        <f>IF(VLOOKUP(F1,ورقة4!$A$1:$AP$1724,37,0)=0,"",VLOOKUP(F1,ورقة4!$A$1:$AP$1724,37,0))</f>
        <v>#N/A</v>
      </c>
      <c r="AA19" s="87" t="e">
        <f>IF(AND(AH19&lt;&gt;"",AG19=1),40,"")</f>
        <v>#N/A</v>
      </c>
      <c r="AB19" s="114" t="e">
        <f t="shared" si="11"/>
        <v>#N/A</v>
      </c>
      <c r="AC19" s="125">
        <v>425</v>
      </c>
      <c r="AD19" s="340" t="s">
        <v>840</v>
      </c>
      <c r="AE19" s="341"/>
      <c r="AF19" s="342"/>
      <c r="AG19" s="73"/>
      <c r="AH19" s="76" t="e">
        <f>IF(VLOOKUP(F1,ورقة4!$A$1:$AP$1724,42,0)=0,"",VLOOKUP(F1,ورقة4!$A$1:$AP$1724,42,0))</f>
        <v>#N/A</v>
      </c>
      <c r="AI19" s="82"/>
      <c r="AJ19" s="82"/>
      <c r="AK19" s="82"/>
      <c r="AL19" s="81"/>
      <c r="AM19" s="231" t="e">
        <f>IF(A16&lt;&gt;"",A16,"")</f>
        <v>#N/A</v>
      </c>
      <c r="AN19" s="232">
        <v>12</v>
      </c>
      <c r="AV19" s="234">
        <v>15</v>
      </c>
      <c r="AW19" s="234">
        <f t="shared" si="12"/>
        <v>215</v>
      </c>
      <c r="AX19" s="234" t="str">
        <f t="shared" si="12"/>
        <v xml:space="preserve">علم الترجمة  ENG </v>
      </c>
      <c r="AY19" s="236">
        <f t="shared" si="13"/>
        <v>0</v>
      </c>
      <c r="AZ19" s="236" t="e">
        <f t="shared" si="13"/>
        <v>#N/A</v>
      </c>
      <c r="BA19" s="237"/>
      <c r="BB19" s="237"/>
      <c r="BC19" s="234"/>
      <c r="BD19" s="234"/>
      <c r="BE19" s="234"/>
    </row>
    <row r="20" spans="1:57" ht="16.5" hidden="1" customHeight="1" thickBot="1" x14ac:dyDescent="0.3">
      <c r="C20" s="29" t="e">
        <f>SUM(C15:C19)</f>
        <v>#N/A</v>
      </c>
      <c r="D20" s="47"/>
      <c r="E20" s="48"/>
      <c r="F20" s="48"/>
      <c r="G20" s="62">
        <f>COUNTIFS(J15:J19,"A",I15:I19,1)</f>
        <v>0</v>
      </c>
      <c r="H20" s="62">
        <f>COUNTIFS(J15:J19,$R$30,I15:I19,1)</f>
        <v>0</v>
      </c>
      <c r="I20" s="90">
        <f>COUNTIFS(J15:J19,$X$30,I15:I19,1)</f>
        <v>0</v>
      </c>
      <c r="J20" s="91">
        <f>COUNTIFS(J15:J19,$AF$30,I15:I19,1)</f>
        <v>0</v>
      </c>
      <c r="K20" s="40"/>
      <c r="L20" s="29" t="e">
        <f>SUM(L15:L19)</f>
        <v>#N/A</v>
      </c>
      <c r="M20" s="47"/>
      <c r="N20" s="48"/>
      <c r="O20" s="62">
        <f>COUNTIFS(R15:R19,"A",Q15:Q19,1)</f>
        <v>0</v>
      </c>
      <c r="P20" s="62">
        <f>COUNTIFS(R15:R19,$R$30,Q15:Q19,1)</f>
        <v>0</v>
      </c>
      <c r="Q20" s="90">
        <f>COUNTIFS(R15:R19,$X$30,Q15:Q19,1)</f>
        <v>0</v>
      </c>
      <c r="R20" s="91">
        <f>COUNTIFS(R15:R19,$AF$30,Q15:Q19,1)</f>
        <v>0</v>
      </c>
      <c r="S20" s="53"/>
      <c r="T20" s="41" t="e">
        <f>SUM(T15:T19)</f>
        <v>#N/A</v>
      </c>
      <c r="U20" s="39"/>
      <c r="V20" s="45"/>
      <c r="W20" s="62">
        <f>COUNTIFS(Z15:Z19,"A",Y15:Y19,1)</f>
        <v>0</v>
      </c>
      <c r="X20" s="62">
        <f>COUNTIFS(Z15:Z19,$R$30,Y15:Y19,1)</f>
        <v>0</v>
      </c>
      <c r="Y20" s="90">
        <f>COUNTIFS(Z15:Z19,$X$30,Y15:Y19,1)</f>
        <v>0</v>
      </c>
      <c r="Z20" s="91">
        <f>COUNTIFS(Z15:Z19,$AF$30,Y15:Y19,1)</f>
        <v>0</v>
      </c>
      <c r="AA20" s="42"/>
      <c r="AB20" s="41" t="e">
        <f>SUM(AB15:AB19)</f>
        <v>#N/A</v>
      </c>
      <c r="AC20" s="45"/>
      <c r="AD20" s="45"/>
      <c r="AE20" s="62">
        <f>COUNTIFS(AH15:AH19,"A",AG15:AG19,1)</f>
        <v>0</v>
      </c>
      <c r="AF20" s="62">
        <f>COUNTIFS(AH15:AH19,$R$30,AG15:AG19,1)</f>
        <v>0</v>
      </c>
      <c r="AG20" s="90">
        <f>COUNTIFS(AH15:AH19,$X$30,AG15:AG19,1)</f>
        <v>0</v>
      </c>
      <c r="AH20" s="91">
        <f>COUNTIFS(AH15:AH19,$AF$30,AG15:AG19,1)</f>
        <v>0</v>
      </c>
      <c r="AI20" s="82"/>
      <c r="AJ20" s="82"/>
      <c r="AK20" s="82"/>
      <c r="AL20" s="81"/>
      <c r="AM20" s="231" t="e">
        <f>IF(A17&lt;&gt;"",A17,"")</f>
        <v>#N/A</v>
      </c>
      <c r="AN20" s="232">
        <v>13</v>
      </c>
      <c r="AV20" s="234">
        <v>16</v>
      </c>
      <c r="AW20" s="234">
        <f t="shared" ref="AW20:AX24" si="14">M15</f>
        <v>221</v>
      </c>
      <c r="AX20" s="234" t="str">
        <f t="shared" si="14"/>
        <v>قراءة وتعبير (لغة عربية )(2)</v>
      </c>
      <c r="AY20" s="236">
        <f t="shared" ref="AY20:AZ24" si="15">Q15</f>
        <v>0</v>
      </c>
      <c r="AZ20" s="236" t="e">
        <f t="shared" si="15"/>
        <v>#N/A</v>
      </c>
      <c r="BA20" s="237"/>
      <c r="BB20" s="237"/>
      <c r="BC20" s="234"/>
      <c r="BD20" s="234"/>
      <c r="BE20" s="237"/>
    </row>
    <row r="21" spans="1:57" ht="16.5" hidden="1" customHeight="1" thickBot="1" x14ac:dyDescent="0.3">
      <c r="U21" s="35" t="e">
        <f>C13+C20+L13+L20+T13+T20+AB13+AB20</f>
        <v>#N/A</v>
      </c>
      <c r="AI21" s="82"/>
      <c r="AJ21" s="82"/>
      <c r="AK21" s="82"/>
      <c r="AL21" s="81"/>
      <c r="AM21" s="231" t="e">
        <f>IF(A18&lt;&gt;"",A18,"")</f>
        <v>#N/A</v>
      </c>
      <c r="AN21" s="232">
        <v>14</v>
      </c>
      <c r="AV21" s="234">
        <v>17</v>
      </c>
      <c r="AW21" s="234">
        <f t="shared" si="14"/>
        <v>222</v>
      </c>
      <c r="AX21" s="234" t="str">
        <f t="shared" si="14"/>
        <v>مقال وقراءة وفهم ENG</v>
      </c>
      <c r="AY21" s="236">
        <f t="shared" si="15"/>
        <v>0</v>
      </c>
      <c r="AZ21" s="236" t="e">
        <f t="shared" si="15"/>
        <v>#N/A</v>
      </c>
      <c r="BA21" s="237"/>
      <c r="BB21" s="237"/>
      <c r="BC21" s="234"/>
      <c r="BD21" s="234"/>
      <c r="BE21" s="237"/>
    </row>
    <row r="22" spans="1:57" ht="16.5" hidden="1" customHeight="1" thickBot="1" x14ac:dyDescent="0.3">
      <c r="S22" s="44"/>
      <c r="T22" s="41"/>
      <c r="V22" s="54"/>
      <c r="W22" s="54"/>
      <c r="X22" s="54"/>
      <c r="Y22" s="55"/>
      <c r="Z22" s="34"/>
      <c r="AA22" s="56"/>
      <c r="AB22" s="41"/>
      <c r="AC22" s="54"/>
      <c r="AD22" s="54"/>
      <c r="AE22" s="54"/>
      <c r="AF22" s="54"/>
      <c r="AG22" s="55"/>
      <c r="AH22" s="34"/>
      <c r="AI22" s="82"/>
      <c r="AJ22" s="82"/>
      <c r="AK22" s="82"/>
      <c r="AL22" s="81"/>
      <c r="AM22" s="231" t="e">
        <f>IF(A19&lt;&gt;"",A19,"")</f>
        <v>#N/A</v>
      </c>
      <c r="AN22" s="232">
        <v>15</v>
      </c>
      <c r="AV22" s="234">
        <v>18</v>
      </c>
      <c r="AW22" s="234">
        <f t="shared" si="14"/>
        <v>223</v>
      </c>
      <c r="AX22" s="234" t="str">
        <f t="shared" si="14"/>
        <v xml:space="preserve">علم الصوتيات </v>
      </c>
      <c r="AY22" s="236">
        <f t="shared" si="15"/>
        <v>0</v>
      </c>
      <c r="AZ22" s="236" t="e">
        <f t="shared" si="15"/>
        <v>#N/A</v>
      </c>
      <c r="BA22" s="237"/>
      <c r="BB22" s="237"/>
      <c r="BC22" s="234"/>
      <c r="BD22" s="234"/>
      <c r="BE22" s="237"/>
    </row>
    <row r="23" spans="1:57" ht="16.5" hidden="1" customHeight="1" thickBot="1" x14ac:dyDescent="0.3">
      <c r="C23" s="21"/>
      <c r="E23" s="21"/>
      <c r="F23" s="21"/>
      <c r="G23" s="21"/>
      <c r="H23" s="21"/>
      <c r="I23" s="21"/>
      <c r="J23" s="21"/>
      <c r="K23" s="21"/>
      <c r="L23" s="44"/>
      <c r="Q23" s="55"/>
      <c r="R23" s="34"/>
      <c r="S23" s="44"/>
      <c r="AI23" s="82"/>
      <c r="AJ23" s="82"/>
      <c r="AK23" s="82"/>
      <c r="AL23" s="81"/>
      <c r="AM23" s="231" t="e">
        <f>IF(K15&lt;&gt;"",K15,"")</f>
        <v>#N/A</v>
      </c>
      <c r="AN23" s="232">
        <v>16</v>
      </c>
      <c r="AV23" s="234">
        <v>19</v>
      </c>
      <c r="AW23" s="234">
        <f t="shared" si="14"/>
        <v>224</v>
      </c>
      <c r="AX23" s="234" t="str">
        <f t="shared" si="14"/>
        <v>الترجمة من والى العربية (2)</v>
      </c>
      <c r="AY23" s="236">
        <f t="shared" si="15"/>
        <v>0</v>
      </c>
      <c r="AZ23" s="236" t="e">
        <f t="shared" si="15"/>
        <v>#N/A</v>
      </c>
      <c r="BA23" s="237"/>
      <c r="BB23" s="237"/>
      <c r="BC23" s="234"/>
      <c r="BD23" s="234"/>
      <c r="BE23" s="237"/>
    </row>
    <row r="24" spans="1:57" ht="16.5" thickBot="1" x14ac:dyDescent="0.25">
      <c r="R24">
        <f>COUNTIF(J8:J12,"A")</f>
        <v>0</v>
      </c>
      <c r="AI24" s="81"/>
      <c r="AJ24" s="81"/>
      <c r="AK24" s="81"/>
      <c r="AL24" s="81"/>
      <c r="AM24" s="231" t="e">
        <f>IF(K16&lt;&gt;"",K16,"")</f>
        <v>#N/A</v>
      </c>
      <c r="AN24" s="232">
        <v>17</v>
      </c>
      <c r="AV24" s="234">
        <v>20</v>
      </c>
      <c r="AW24" s="234">
        <f t="shared" si="14"/>
        <v>225</v>
      </c>
      <c r="AX24" s="234" t="str">
        <f t="shared" si="14"/>
        <v xml:space="preserve">معاجم </v>
      </c>
      <c r="AY24" s="236">
        <f t="shared" si="15"/>
        <v>0</v>
      </c>
      <c r="AZ24" s="236" t="e">
        <f t="shared" si="15"/>
        <v>#N/A</v>
      </c>
      <c r="BA24" s="237"/>
      <c r="BB24" s="237"/>
      <c r="BC24" s="234"/>
      <c r="BD24" s="234"/>
      <c r="BE24" s="237"/>
    </row>
    <row r="25" spans="1:57" ht="24.75" customHeight="1" thickTop="1" thickBot="1" x14ac:dyDescent="0.3">
      <c r="C25" s="1"/>
      <c r="D25" s="339" t="str">
        <f>IF(F3="أنثى","منقطعة عن التسجيل في","منقطع عن التسجيل في")</f>
        <v>منقطع عن التسجيل في</v>
      </c>
      <c r="E25" s="339"/>
      <c r="F25" s="339"/>
      <c r="G25" s="339"/>
      <c r="H25" s="339"/>
      <c r="I25" s="339"/>
      <c r="J25" s="1"/>
      <c r="K25" s="1"/>
      <c r="L25" s="350" t="s">
        <v>203</v>
      </c>
      <c r="M25" s="351"/>
      <c r="N25" s="351"/>
      <c r="O25" s="354" t="e">
        <f>IF(O27&gt;0,37000,0)</f>
        <v>#N/A</v>
      </c>
      <c r="P25" s="354"/>
      <c r="Q25" s="354"/>
      <c r="R25" s="354"/>
      <c r="S25" s="155"/>
      <c r="T25" s="380" t="s">
        <v>577</v>
      </c>
      <c r="U25" s="373"/>
      <c r="V25" s="374"/>
      <c r="W25" s="372" t="e">
        <f>AC5</f>
        <v>#N/A</v>
      </c>
      <c r="X25" s="373"/>
      <c r="Y25" s="374"/>
      <c r="Z25" s="344" t="s">
        <v>204</v>
      </c>
      <c r="AA25" s="345"/>
      <c r="AB25" s="345"/>
      <c r="AC25" s="345"/>
      <c r="AD25" s="346"/>
      <c r="AE25" s="355">
        <f>H13+H20+P13+P20+X13+X20+AF13+AF20</f>
        <v>0</v>
      </c>
      <c r="AF25" s="382"/>
      <c r="AG25" s="382"/>
      <c r="AI25" s="81"/>
      <c r="AJ25" s="81"/>
      <c r="AK25" s="81"/>
      <c r="AL25" s="81"/>
      <c r="AM25" s="231" t="e">
        <f>IF(K17&lt;&gt;"",K17,"")</f>
        <v>#N/A</v>
      </c>
      <c r="AN25" s="232">
        <v>18</v>
      </c>
      <c r="AV25" s="234">
        <v>21</v>
      </c>
      <c r="AW25" s="234">
        <f>U8</f>
        <v>311</v>
      </c>
      <c r="AX25" s="238" t="str">
        <f>V8</f>
        <v xml:space="preserve">تدريبات في الاستماع والمناقشة باللغة العربية </v>
      </c>
      <c r="AY25" s="236">
        <f>Y8</f>
        <v>0</v>
      </c>
      <c r="AZ25" s="236" t="e">
        <f>Z8</f>
        <v>#N/A</v>
      </c>
      <c r="BA25" s="237"/>
      <c r="BB25" s="237"/>
      <c r="BC25" s="238"/>
      <c r="BD25" s="238"/>
      <c r="BE25" s="237"/>
    </row>
    <row r="26" spans="1:57" ht="23.25" customHeight="1" thickTop="1" thickBot="1" x14ac:dyDescent="0.3">
      <c r="C26" s="88" t="str">
        <f>IFERROR(SMALL($C$39:$C$50,'اختيار المقررات'!AN8),"")</f>
        <v/>
      </c>
      <c r="D26" s="339" t="str">
        <f>IFERROR(VLOOKUP(C26,C$57:D$70,2,0),"")</f>
        <v/>
      </c>
      <c r="E26" s="339"/>
      <c r="F26" s="339"/>
      <c r="G26" s="339"/>
      <c r="H26" s="339"/>
      <c r="I26" s="339"/>
      <c r="J26" s="1"/>
      <c r="K26" s="1"/>
      <c r="L26" s="350" t="s">
        <v>25</v>
      </c>
      <c r="M26" s="351"/>
      <c r="N26" s="351"/>
      <c r="O26" s="354" t="e">
        <f>IF(F2="الرابعة حديث",50000,0)</f>
        <v>#N/A</v>
      </c>
      <c r="P26" s="354"/>
      <c r="Q26" s="354"/>
      <c r="R26" s="354"/>
      <c r="S26" s="155"/>
      <c r="T26" s="375"/>
      <c r="U26" s="351"/>
      <c r="V26" s="376"/>
      <c r="W26" s="375"/>
      <c r="X26" s="351"/>
      <c r="Y26" s="376"/>
      <c r="Z26" s="347" t="s">
        <v>205</v>
      </c>
      <c r="AA26" s="348"/>
      <c r="AB26" s="348"/>
      <c r="AC26" s="348"/>
      <c r="AD26" s="349"/>
      <c r="AE26" s="355">
        <f>I13+I20+Q13+Q20+Y13+Y20+AG13+AG20</f>
        <v>0</v>
      </c>
      <c r="AF26" s="356"/>
      <c r="AG26" s="357"/>
      <c r="AI26" s="81"/>
      <c r="AJ26" s="81"/>
      <c r="AK26" s="81"/>
      <c r="AL26" s="81"/>
      <c r="AM26" s="231" t="e">
        <f>IF(K18&lt;&gt;"",K18,"")</f>
        <v>#N/A</v>
      </c>
      <c r="AN26" s="232">
        <v>19</v>
      </c>
      <c r="AV26" s="234">
        <v>22</v>
      </c>
      <c r="AW26" s="234">
        <f>U9</f>
        <v>312</v>
      </c>
      <c r="AX26" s="238" t="str">
        <f>V9</f>
        <v>تدريبات في الاستماع والتعبير الشفوي ENG</v>
      </c>
      <c r="AY26" s="236">
        <f>Y9</f>
        <v>0</v>
      </c>
      <c r="AZ26" s="236" t="e">
        <f>Z9</f>
        <v>#N/A</v>
      </c>
      <c r="BA26" s="237"/>
      <c r="BB26" s="237"/>
      <c r="BC26" s="238"/>
      <c r="BD26" s="238"/>
      <c r="BE26" s="237"/>
    </row>
    <row r="27" spans="1:57" ht="23.25" customHeight="1" thickTop="1" thickBot="1" x14ac:dyDescent="0.3">
      <c r="C27" s="88" t="str">
        <f>IFERROR(SMALL($C$39:$C$55,'اختيار المقررات'!AN9),"")</f>
        <v/>
      </c>
      <c r="D27" s="339" t="str">
        <f>IFERROR(VLOOKUP(C27,C$57:D$70,2,0),"")</f>
        <v/>
      </c>
      <c r="E27" s="339"/>
      <c r="F27" s="339"/>
      <c r="G27" s="339"/>
      <c r="H27" s="339"/>
      <c r="I27" s="339"/>
      <c r="J27" s="1"/>
      <c r="K27" s="1"/>
      <c r="L27" s="350" t="s">
        <v>559</v>
      </c>
      <c r="M27" s="351"/>
      <c r="N27" s="351"/>
      <c r="O27" s="354" t="e">
        <f>IF(S27=1,COUNT(C26:C31)*15000,IF(G5=AP4,COUNT(C26:C31)*15000,IF(OR(G5=AP1,G5=AP2,G5=AP6,G5=AP5),COUNT(C26:C31)*15000,IF(OR(G5=AP3,G5=AP7),COUNT(C26:C31)*15000,COUNT(C26:C31)*15000))))</f>
        <v>#N/A</v>
      </c>
      <c r="P27" s="354"/>
      <c r="Q27" s="354"/>
      <c r="R27" s="354"/>
      <c r="S27" s="156" t="e">
        <f>IF(AND(Z28&lt;&gt;"",Z28&lt;&gt;"ضعف الرسوم"),1,0)</f>
        <v>#N/A</v>
      </c>
      <c r="T27" s="377"/>
      <c r="U27" s="378"/>
      <c r="V27" s="379"/>
      <c r="W27" s="377"/>
      <c r="X27" s="378"/>
      <c r="Y27" s="379"/>
      <c r="Z27" s="347" t="e">
        <f>IF(S27=1,"عدد المقررات المسجلة","عدد المقررات المسجلة لأكثر من مرتين")</f>
        <v>#N/A</v>
      </c>
      <c r="AA27" s="348"/>
      <c r="AB27" s="348"/>
      <c r="AC27" s="348"/>
      <c r="AD27" s="349"/>
      <c r="AE27" s="355" t="e">
        <f>IF(S27=1,SUM(G13,O13,W13,AE13,AE20,W20,O20,G20),J13+J20+R13+R20+Z13+Z20+AH13+AH20)</f>
        <v>#N/A</v>
      </c>
      <c r="AF27" s="356"/>
      <c r="AG27" s="357"/>
      <c r="AM27" s="231"/>
      <c r="AN27" s="232"/>
      <c r="AV27" s="234"/>
      <c r="AW27" s="234"/>
      <c r="AX27" s="238"/>
      <c r="AY27" s="236"/>
      <c r="AZ27" s="236"/>
      <c r="BA27" s="237"/>
      <c r="BB27" s="237"/>
      <c r="BC27" s="238"/>
      <c r="BD27" s="238"/>
      <c r="BE27" s="237"/>
    </row>
    <row r="28" spans="1:57" ht="19.5" customHeight="1" thickTop="1" thickBot="1" x14ac:dyDescent="0.3">
      <c r="C28" s="88" t="str">
        <f>IFERROR(SMALL($C$39:$C$49,'اختيار المقررات'!AN10),"")</f>
        <v/>
      </c>
      <c r="D28" s="339" t="str">
        <f>IFERROR(VLOOKUP(C28,C$57:D$70,2,0),"")</f>
        <v/>
      </c>
      <c r="E28" s="339"/>
      <c r="F28" s="339"/>
      <c r="G28" s="339"/>
      <c r="H28" s="339"/>
      <c r="I28" s="339"/>
      <c r="J28" s="1"/>
      <c r="K28" s="1"/>
      <c r="L28" s="350" t="s">
        <v>560</v>
      </c>
      <c r="M28" s="351"/>
      <c r="N28" s="351"/>
      <c r="O28" s="354" t="e">
        <f>IF(Z28="ضعف الرسوم",U21*2,U21)</f>
        <v>#N/A</v>
      </c>
      <c r="P28" s="354"/>
      <c r="Q28" s="354"/>
      <c r="R28" s="354"/>
      <c r="S28" s="155"/>
      <c r="T28" s="362" t="s">
        <v>20</v>
      </c>
      <c r="U28" s="360"/>
      <c r="V28" s="363"/>
      <c r="W28" s="364" t="s">
        <v>343</v>
      </c>
      <c r="X28" s="356"/>
      <c r="Y28" s="357"/>
      <c r="Z28" s="365" t="e">
        <f>'إدخال البيانات'!F1</f>
        <v>#N/A</v>
      </c>
      <c r="AA28" s="356"/>
      <c r="AB28" s="356"/>
      <c r="AC28" s="356"/>
      <c r="AD28" s="356"/>
      <c r="AE28" s="356"/>
      <c r="AF28" s="356"/>
      <c r="AG28" s="357"/>
      <c r="AM28" s="231" t="e">
        <f>IF(K19&lt;&gt;"",K19,"")</f>
        <v>#N/A</v>
      </c>
      <c r="AN28" s="232">
        <v>20</v>
      </c>
      <c r="AV28" s="234">
        <v>23</v>
      </c>
      <c r="AW28" s="234">
        <f t="shared" ref="AW28:AX30" si="16">U10</f>
        <v>313</v>
      </c>
      <c r="AX28" s="238" t="str">
        <f t="shared" si="16"/>
        <v xml:space="preserve">نصوص أدبية بالإنكليزية (1) </v>
      </c>
      <c r="AY28" s="236">
        <f t="shared" ref="AY28:AZ30" si="17">Y10</f>
        <v>0</v>
      </c>
      <c r="AZ28" s="236" t="e">
        <f t="shared" si="17"/>
        <v>#N/A</v>
      </c>
      <c r="BA28" s="237"/>
      <c r="BB28" s="237"/>
      <c r="BC28" s="234"/>
      <c r="BD28" s="234"/>
      <c r="BE28" s="237"/>
    </row>
    <row r="29" spans="1:57" ht="23.25" customHeight="1" thickTop="1" thickBot="1" x14ac:dyDescent="0.3">
      <c r="C29" s="88" t="str">
        <f>IFERROR(SMALL($C$39:$C$49,'اختيار المقررات'!AN11),"")</f>
        <v/>
      </c>
      <c r="D29" s="339" t="str">
        <f>IFERROR(VLOOKUP(C29,C$57:D$66,2,0)," ")</f>
        <v xml:space="preserve"> </v>
      </c>
      <c r="E29" s="339"/>
      <c r="F29" s="339"/>
      <c r="G29" s="339"/>
      <c r="H29" s="339"/>
      <c r="I29" s="339"/>
      <c r="J29" s="1"/>
      <c r="K29" s="1"/>
      <c r="L29" s="350" t="s">
        <v>23</v>
      </c>
      <c r="M29" s="351"/>
      <c r="N29" s="351"/>
      <c r="O29" s="354" t="e">
        <f>SUM(O25:R28)-W25</f>
        <v>#N/A</v>
      </c>
      <c r="P29" s="354"/>
      <c r="Q29" s="354"/>
      <c r="R29" s="354"/>
      <c r="S29" s="155"/>
      <c r="T29" s="362" t="s">
        <v>24</v>
      </c>
      <c r="U29" s="360"/>
      <c r="V29" s="363"/>
      <c r="W29" s="370" t="e">
        <f>IF(O29&lt;10000,O29,IF(W28="نعم",(الإستمارة!T1+الإستمارة!T2)+O25+(O29-(الإستمارة!T1+الإستمارة!T2)-O25)/2,O29))</f>
        <v>#N/A</v>
      </c>
      <c r="X29" s="356"/>
      <c r="Y29" s="357"/>
      <c r="Z29" s="362" t="s">
        <v>26</v>
      </c>
      <c r="AA29" s="360"/>
      <c r="AB29" s="360"/>
      <c r="AC29" s="363"/>
      <c r="AD29" s="371" t="e">
        <f>O29-W29</f>
        <v>#N/A</v>
      </c>
      <c r="AE29" s="356"/>
      <c r="AF29" s="356"/>
      <c r="AG29" s="357"/>
      <c r="AH29" t="e">
        <f>SUM(AE25:AG27)</f>
        <v>#N/A</v>
      </c>
      <c r="AM29" s="231" t="e">
        <f>IF(S8&lt;&gt;"",S8,"")</f>
        <v>#N/A</v>
      </c>
      <c r="AN29" s="232">
        <v>21</v>
      </c>
      <c r="AV29" s="234">
        <v>24</v>
      </c>
      <c r="AW29" s="234">
        <f t="shared" si="16"/>
        <v>314</v>
      </c>
      <c r="AX29" s="238" t="str">
        <f t="shared" si="16"/>
        <v>ترجمة تتبعيه ومنظورة (1)</v>
      </c>
      <c r="AY29" s="236">
        <f t="shared" si="17"/>
        <v>0</v>
      </c>
      <c r="AZ29" s="236" t="e">
        <f t="shared" si="17"/>
        <v>#N/A</v>
      </c>
      <c r="BA29" s="237"/>
      <c r="BB29" s="237"/>
      <c r="BC29" s="234"/>
      <c r="BD29" s="234"/>
      <c r="BE29" s="237"/>
    </row>
    <row r="30" spans="1:57" s="30" customFormat="1" ht="17.25" customHeight="1" thickTop="1" thickBot="1" x14ac:dyDescent="0.3">
      <c r="C30" s="88" t="str">
        <f>IFERROR(SMALL($C$39:$C$49,'اختيار المقررات'!AN12),"")</f>
        <v/>
      </c>
      <c r="D30" s="339" t="str">
        <f>IFERROR(VLOOKUP(C30,C$57:D$70,2,0),"")</f>
        <v/>
      </c>
      <c r="E30" s="339"/>
      <c r="F30" s="339"/>
      <c r="G30" s="339"/>
      <c r="H30" s="339"/>
      <c r="I30" s="339"/>
      <c r="J30" s="92"/>
      <c r="K30" s="92"/>
      <c r="L30" s="359" t="s">
        <v>335</v>
      </c>
      <c r="M30" s="359"/>
      <c r="N30" s="359"/>
      <c r="O30" s="359"/>
      <c r="P30" s="359"/>
      <c r="Q30" s="359"/>
      <c r="R30" s="360" t="s">
        <v>197</v>
      </c>
      <c r="S30" s="360"/>
      <c r="T30" s="360"/>
      <c r="U30" s="361" t="s">
        <v>336</v>
      </c>
      <c r="V30" s="361"/>
      <c r="W30" s="361"/>
      <c r="X30" s="361" t="s">
        <v>198</v>
      </c>
      <c r="Y30" s="361"/>
      <c r="Z30" s="361" t="s">
        <v>337</v>
      </c>
      <c r="AA30" s="361"/>
      <c r="AB30" s="361"/>
      <c r="AC30" s="361"/>
      <c r="AD30" s="361"/>
      <c r="AE30" s="361"/>
      <c r="AF30" s="93" t="s">
        <v>196</v>
      </c>
      <c r="AG30" s="93"/>
      <c r="AH30" s="92"/>
      <c r="AM30" s="231" t="e">
        <f>IF(S9&lt;&gt;"",S9,"")</f>
        <v>#N/A</v>
      </c>
      <c r="AN30" s="232">
        <v>22</v>
      </c>
      <c r="AV30" s="234">
        <v>25</v>
      </c>
      <c r="AW30" s="234">
        <f t="shared" si="16"/>
        <v>315</v>
      </c>
      <c r="AX30" s="238" t="str">
        <f t="shared" si="16"/>
        <v>نصوص ومصطلحات علمية باللغة الانكليزية</v>
      </c>
      <c r="AY30" s="236">
        <f t="shared" si="17"/>
        <v>0</v>
      </c>
      <c r="AZ30" s="236" t="e">
        <f t="shared" si="17"/>
        <v>#N/A</v>
      </c>
      <c r="BA30" s="237"/>
      <c r="BB30" s="237"/>
      <c r="BC30" s="234"/>
      <c r="BD30" s="234"/>
      <c r="BE30" s="237"/>
    </row>
    <row r="31" spans="1:57" s="30" customFormat="1" ht="24.75" customHeight="1" thickTop="1" thickBot="1" x14ac:dyDescent="0.3">
      <c r="C31" s="88" t="str">
        <f>IFERROR(SMALL($C$39:$C$49,'اختيار المقررات'!AN13),"")</f>
        <v/>
      </c>
      <c r="D31" s="339" t="str">
        <f>IFERROR(VLOOKUP(C31,C$57:D$70,2,0),"")</f>
        <v/>
      </c>
      <c r="E31" s="339"/>
      <c r="F31" s="339"/>
      <c r="G31" s="339"/>
      <c r="H31" s="339"/>
      <c r="I31" s="339"/>
      <c r="J31" s="92"/>
      <c r="K31" s="92"/>
      <c r="L31" s="358" t="s">
        <v>561</v>
      </c>
      <c r="M31" s="358"/>
      <c r="N31" s="358"/>
      <c r="O31" s="358"/>
      <c r="P31" s="358"/>
      <c r="Q31" s="358"/>
      <c r="R31" s="358"/>
      <c r="S31" s="358"/>
      <c r="T31" s="358"/>
      <c r="U31" s="358"/>
      <c r="V31" s="358"/>
      <c r="W31" s="358"/>
      <c r="X31" s="358"/>
      <c r="Y31" s="358"/>
      <c r="Z31" s="358"/>
      <c r="AA31" s="358"/>
      <c r="AB31" s="358"/>
      <c r="AC31" s="358"/>
      <c r="AD31" s="358"/>
      <c r="AE31" s="358"/>
      <c r="AF31" s="358"/>
      <c r="AG31" s="358"/>
      <c r="AH31" s="358"/>
      <c r="AM31" s="231" t="e">
        <f>IF(S10&lt;&gt;"",S10,"")</f>
        <v>#N/A</v>
      </c>
      <c r="AN31" s="232">
        <v>23</v>
      </c>
      <c r="AV31" s="234">
        <v>26</v>
      </c>
      <c r="AW31" s="234">
        <f t="shared" ref="AW31:AX35" si="18">AC8</f>
        <v>321</v>
      </c>
      <c r="AX31" s="234" t="str">
        <f t="shared" si="18"/>
        <v>نصوص من الادب العربي المعاصر (1)</v>
      </c>
      <c r="AY31" s="236">
        <f t="shared" ref="AY31:AZ35" si="19">AG8</f>
        <v>0</v>
      </c>
      <c r="AZ31" s="236" t="e">
        <f t="shared" si="19"/>
        <v>#N/A</v>
      </c>
      <c r="BA31" s="237"/>
      <c r="BB31" s="237"/>
      <c r="BC31" s="234"/>
      <c r="BD31" s="234"/>
      <c r="BE31" s="237"/>
    </row>
    <row r="32" spans="1:57" s="30" customFormat="1" ht="17.25" thickTop="1" thickBot="1" x14ac:dyDescent="0.3">
      <c r="C32" s="88" t="str">
        <f>IFERROR(SMALL($C$39:$C$49,'اختيار المقررات'!AN14),"")</f>
        <v/>
      </c>
      <c r="D32" s="339" t="str">
        <f>IFERROR(VLOOKUP(C32,C$57:D$70,2,0),"")</f>
        <v/>
      </c>
      <c r="E32" s="339"/>
      <c r="F32" s="339"/>
      <c r="G32" s="339"/>
      <c r="H32" s="339"/>
      <c r="I32" s="339"/>
      <c r="J32" s="3"/>
      <c r="K32" s="3"/>
      <c r="L32" s="3"/>
      <c r="M32" s="3"/>
      <c r="N32" s="3"/>
      <c r="O32" s="3"/>
      <c r="P32" s="3"/>
      <c r="Q32" s="3"/>
      <c r="R32" s="3"/>
      <c r="S32" s="3"/>
      <c r="T32" s="3"/>
      <c r="U32" s="3"/>
      <c r="V32" s="3"/>
      <c r="W32" s="3"/>
      <c r="X32" s="3"/>
      <c r="Y32" s="3"/>
      <c r="Z32" s="3"/>
      <c r="AA32" s="3"/>
      <c r="AB32" s="3"/>
      <c r="AC32" s="3"/>
      <c r="AD32" s="3"/>
      <c r="AE32" s="3"/>
      <c r="AF32" s="3"/>
      <c r="AG32" s="3"/>
      <c r="AH32" s="3"/>
      <c r="AM32" s="231" t="e">
        <f>IF(S11&lt;&gt;"",S11,"")</f>
        <v>#N/A</v>
      </c>
      <c r="AN32" s="232">
        <v>24</v>
      </c>
      <c r="AV32" s="234">
        <v>27</v>
      </c>
      <c r="AW32" s="234">
        <f t="shared" si="18"/>
        <v>322</v>
      </c>
      <c r="AX32" s="234" t="str">
        <f t="shared" si="18"/>
        <v xml:space="preserve">علم اللغة (التراكيب والدلالة )باللغة الانكليزية </v>
      </c>
      <c r="AY32" s="236">
        <f t="shared" si="19"/>
        <v>0</v>
      </c>
      <c r="AZ32" s="236" t="e">
        <f t="shared" si="19"/>
        <v>#N/A</v>
      </c>
      <c r="BA32" s="237"/>
      <c r="BB32" s="237"/>
      <c r="BC32" s="238"/>
      <c r="BD32" s="238"/>
      <c r="BE32" s="237"/>
    </row>
    <row r="33" spans="3:57" s="30" customFormat="1" ht="17.25" customHeight="1" thickTop="1" thickBot="1" x14ac:dyDescent="0.3">
      <c r="C33" s="3" t="str">
        <f>IFERROR(SMALL($C$39:$C$49,'اختيار المقررات'!AN15),"")</f>
        <v/>
      </c>
      <c r="D33" s="339" t="str">
        <f>IFERROR(VLOOKUP(C33,C$57:D$70,2,0),"")</f>
        <v/>
      </c>
      <c r="E33" s="339"/>
      <c r="F33" s="339"/>
      <c r="G33" s="339"/>
      <c r="H33" s="339"/>
      <c r="I33" s="339"/>
      <c r="J33" s="3"/>
      <c r="K33" s="3"/>
      <c r="L33" s="3"/>
      <c r="M33" s="3"/>
      <c r="N33" s="3"/>
      <c r="O33" s="3"/>
      <c r="P33" s="3"/>
      <c r="Q33" s="3"/>
      <c r="R33" s="3"/>
      <c r="S33" s="3"/>
      <c r="T33" s="3"/>
      <c r="U33" s="3"/>
      <c r="V33" s="3"/>
      <c r="W33" s="3"/>
      <c r="X33" s="3"/>
      <c r="Y33" s="3"/>
      <c r="Z33" s="3"/>
      <c r="AA33" s="3"/>
      <c r="AB33" s="3"/>
      <c r="AC33" s="3"/>
      <c r="AD33" s="3"/>
      <c r="AE33" s="3"/>
      <c r="AF33" s="3"/>
      <c r="AG33" s="3"/>
      <c r="AH33" s="3"/>
      <c r="AM33" s="231" t="e">
        <f>IF(S12&lt;&gt;"",S12,"")</f>
        <v>#N/A</v>
      </c>
      <c r="AN33" s="232">
        <v>25</v>
      </c>
      <c r="AV33" s="234">
        <v>28</v>
      </c>
      <c r="AW33" s="234">
        <f t="shared" si="18"/>
        <v>323</v>
      </c>
      <c r="AX33" s="234" t="str">
        <f t="shared" si="18"/>
        <v>نصوص أدبية بالإنكليزية (2)</v>
      </c>
      <c r="AY33" s="236">
        <f t="shared" si="19"/>
        <v>0</v>
      </c>
      <c r="AZ33" s="236" t="e">
        <f t="shared" si="19"/>
        <v>#N/A</v>
      </c>
      <c r="BA33" s="237"/>
      <c r="BB33" s="237"/>
      <c r="BC33" s="234"/>
      <c r="BD33" s="234"/>
      <c r="BE33" s="237"/>
    </row>
    <row r="34" spans="3:57" s="30" customFormat="1" ht="17.25" thickTop="1" thickBot="1" x14ac:dyDescent="0.3">
      <c r="C34" s="3" t="str">
        <f>IFERROR(SMALL($C$39:$C$49,'اختيار المقررات'!AN16),"")</f>
        <v/>
      </c>
      <c r="D34" s="339" t="str">
        <f>IFERROR(VLOOKUP(C39,C$57:D$70,2,0),"")</f>
        <v/>
      </c>
      <c r="E34" s="339"/>
      <c r="F34" s="339"/>
      <c r="G34" s="339"/>
      <c r="H34" s="339"/>
      <c r="I34" s="339"/>
      <c r="J34" s="21"/>
      <c r="K34" s="21"/>
      <c r="L34" s="21"/>
      <c r="M34" s="21"/>
      <c r="N34" s="21"/>
      <c r="O34" s="21"/>
      <c r="P34" s="21"/>
      <c r="Q34" s="21"/>
      <c r="R34" s="21"/>
      <c r="S34" s="3"/>
      <c r="T34" s="3"/>
      <c r="U34" s="3"/>
      <c r="V34" s="3"/>
      <c r="W34" s="3"/>
      <c r="X34" s="3"/>
      <c r="Y34" s="3"/>
      <c r="Z34" s="3"/>
      <c r="AA34" s="3"/>
      <c r="AB34" s="3"/>
      <c r="AC34" s="3"/>
      <c r="AD34" s="3"/>
      <c r="AE34" s="3"/>
      <c r="AF34" s="3"/>
      <c r="AG34" s="3"/>
      <c r="AH34" s="3"/>
      <c r="AM34" s="231" t="e">
        <f>IF(AA8&lt;&gt;"",AA8,"")</f>
        <v>#N/A</v>
      </c>
      <c r="AN34" s="232">
        <v>26</v>
      </c>
      <c r="AV34" s="234">
        <v>29</v>
      </c>
      <c r="AW34" s="234">
        <f t="shared" si="18"/>
        <v>324</v>
      </c>
      <c r="AX34" s="234" t="str">
        <f t="shared" si="18"/>
        <v>ترجمة تتبعيه ومنظورة (2)</v>
      </c>
      <c r="AY34" s="236">
        <f t="shared" si="19"/>
        <v>0</v>
      </c>
      <c r="AZ34" s="236" t="e">
        <f t="shared" si="19"/>
        <v>#N/A</v>
      </c>
      <c r="BA34" s="237"/>
      <c r="BB34" s="237"/>
      <c r="BC34" s="234"/>
      <c r="BD34" s="234"/>
      <c r="BE34" s="237"/>
    </row>
    <row r="35" spans="3:57" s="30" customFormat="1" ht="17.25" thickTop="1" thickBot="1" x14ac:dyDescent="0.3">
      <c r="C35" s="3" t="str">
        <f>IFERROR(SMALL($C$39:$C$49,'اختيار المقررات'!AN17),"")</f>
        <v/>
      </c>
      <c r="D35" s="339" t="str">
        <f>IFERROR(VLOOKUP(C40,C$57:D$70,2,0),"")</f>
        <v/>
      </c>
      <c r="E35" s="339"/>
      <c r="F35" s="339"/>
      <c r="G35" s="339"/>
      <c r="H35" s="339"/>
      <c r="I35" s="339"/>
      <c r="J35" s="3"/>
      <c r="K35" s="22"/>
      <c r="L35" s="3"/>
      <c r="M35" s="4"/>
      <c r="N35" s="5"/>
      <c r="O35" s="5"/>
      <c r="P35" s="5"/>
      <c r="Q35" s="3"/>
      <c r="R35" s="3"/>
      <c r="S35" s="3"/>
      <c r="T35" s="3"/>
      <c r="U35" s="3"/>
      <c r="V35" s="3"/>
      <c r="W35" s="3"/>
      <c r="X35" s="3"/>
      <c r="Y35" s="3"/>
      <c r="Z35" s="3"/>
      <c r="AA35" s="3"/>
      <c r="AB35" s="3"/>
      <c r="AC35" s="3"/>
      <c r="AD35" s="3"/>
      <c r="AE35" s="3"/>
      <c r="AF35" s="3"/>
      <c r="AG35" s="3"/>
      <c r="AH35" s="3"/>
      <c r="AM35" s="231" t="e">
        <f>IF(AA9&lt;&gt;"",AA9,"")</f>
        <v>#N/A</v>
      </c>
      <c r="AN35" s="232">
        <v>27</v>
      </c>
      <c r="AV35" s="234">
        <v>30</v>
      </c>
      <c r="AW35" s="234">
        <f t="shared" si="18"/>
        <v>325</v>
      </c>
      <c r="AX35" s="234" t="str">
        <f t="shared" si="18"/>
        <v xml:space="preserve">نصوص ومصطلحات سياسية باللغة الانكليزية  </v>
      </c>
      <c r="AY35" s="236">
        <f t="shared" si="19"/>
        <v>0</v>
      </c>
      <c r="AZ35" s="236" t="e">
        <f t="shared" si="19"/>
        <v>#N/A</v>
      </c>
      <c r="BA35" s="237"/>
      <c r="BB35" s="237"/>
      <c r="BC35" s="234"/>
      <c r="BD35" s="234"/>
      <c r="BE35" s="237"/>
    </row>
    <row r="36" spans="3:57" s="30" customFormat="1" ht="17.25" thickTop="1" thickBot="1" x14ac:dyDescent="0.3">
      <c r="C36" s="3" t="str">
        <f>IFERROR(SMALL($C$39:$C$49,'اختيار المقررات'!AN18),"")</f>
        <v/>
      </c>
      <c r="D36" s="339" t="str">
        <f>IFERROR(VLOOKUP(C41,C$57:D$70,2,0),"")</f>
        <v/>
      </c>
      <c r="E36" s="339"/>
      <c r="F36" s="339"/>
      <c r="G36" s="339"/>
      <c r="H36" s="339"/>
      <c r="I36" s="339"/>
      <c r="J36" s="3"/>
      <c r="K36" s="22"/>
      <c r="L36" s="3"/>
      <c r="M36" s="4"/>
      <c r="N36" s="5"/>
      <c r="O36" s="5"/>
      <c r="P36" s="5"/>
      <c r="Q36" s="3"/>
      <c r="R36" s="3"/>
      <c r="S36" s="3"/>
      <c r="T36" s="3"/>
      <c r="U36" s="3"/>
      <c r="V36" s="3"/>
      <c r="W36" s="3"/>
      <c r="X36" s="3"/>
      <c r="Y36" s="3"/>
      <c r="Z36" s="3"/>
      <c r="AA36" s="3"/>
      <c r="AB36" s="3"/>
      <c r="AC36" s="3"/>
      <c r="AD36" s="3"/>
      <c r="AE36" s="3"/>
      <c r="AF36" s="3"/>
      <c r="AG36" s="3"/>
      <c r="AH36" s="3"/>
      <c r="AM36" s="231" t="e">
        <f>IF(AA10&lt;&gt;"",AA10,"")</f>
        <v>#N/A</v>
      </c>
      <c r="AN36" s="232">
        <v>28</v>
      </c>
      <c r="AV36" s="234">
        <v>31</v>
      </c>
      <c r="AW36" s="234">
        <f t="shared" ref="AW36:AX40" si="20">U15</f>
        <v>411</v>
      </c>
      <c r="AX36" s="234" t="str">
        <f t="shared" si="20"/>
        <v xml:space="preserve">تدريبات في كتابة المقال باللغة العربية </v>
      </c>
      <c r="AY36" s="237">
        <f t="shared" ref="AY36:AZ40" si="21">Y15</f>
        <v>0</v>
      </c>
      <c r="AZ36" s="237" t="e">
        <f t="shared" si="21"/>
        <v>#N/A</v>
      </c>
      <c r="BA36" s="237"/>
      <c r="BB36" s="237"/>
      <c r="BC36" s="234"/>
      <c r="BD36" s="234"/>
      <c r="BE36" s="237"/>
    </row>
    <row r="37" spans="3:57" s="30" customFormat="1" ht="17.25" thickTop="1" thickBot="1" x14ac:dyDescent="0.25">
      <c r="C37"/>
      <c r="D37" s="145"/>
      <c r="E37" s="214"/>
      <c r="F37" s="214"/>
      <c r="G37" s="214"/>
      <c r="H37" s="214"/>
      <c r="I37" s="88"/>
      <c r="J37" s="3"/>
      <c r="K37" s="22"/>
      <c r="L37" s="3"/>
      <c r="M37" s="4"/>
      <c r="N37" s="5"/>
      <c r="O37" s="5"/>
      <c r="P37" s="5"/>
      <c r="Q37" s="3"/>
      <c r="R37" s="3"/>
      <c r="S37" s="3"/>
      <c r="T37" s="3"/>
      <c r="U37" s="3"/>
      <c r="V37" s="3"/>
      <c r="W37" s="3"/>
      <c r="X37" s="3"/>
      <c r="Y37" s="3"/>
      <c r="Z37" s="3"/>
      <c r="AA37" s="3"/>
      <c r="AB37" s="3"/>
      <c r="AC37" s="3"/>
      <c r="AD37" s="3"/>
      <c r="AE37" s="3"/>
      <c r="AF37" s="3"/>
      <c r="AG37" s="3"/>
      <c r="AH37" s="3"/>
      <c r="AM37" s="231" t="e">
        <f>IF(AA11&lt;&gt;"",AA11,"")</f>
        <v>#N/A</v>
      </c>
      <c r="AN37" s="232">
        <v>29</v>
      </c>
      <c r="AV37" s="234">
        <v>32</v>
      </c>
      <c r="AW37" s="234">
        <f t="shared" si="20"/>
        <v>412</v>
      </c>
      <c r="AX37" s="234" t="str">
        <f t="shared" si="20"/>
        <v>المقال  ENG (1)</v>
      </c>
      <c r="AY37" s="237">
        <f t="shared" si="21"/>
        <v>0</v>
      </c>
      <c r="AZ37" s="237" t="e">
        <f t="shared" si="21"/>
        <v>#N/A</v>
      </c>
      <c r="BA37" s="237"/>
      <c r="BB37" s="237"/>
      <c r="BC37" s="234"/>
      <c r="BD37" s="234"/>
      <c r="BE37" s="237"/>
    </row>
    <row r="38" spans="3:57" s="30" customFormat="1" ht="17.25" thickTop="1" thickBot="1" x14ac:dyDescent="0.25">
      <c r="C38"/>
      <c r="D38" s="145"/>
      <c r="E38" s="214"/>
      <c r="F38" s="214"/>
      <c r="G38" s="214"/>
      <c r="H38" s="214"/>
      <c r="I38" s="88"/>
      <c r="J38" s="3"/>
      <c r="K38" s="22"/>
      <c r="L38" s="3"/>
      <c r="M38" s="367"/>
      <c r="N38" s="367"/>
      <c r="P38" s="95"/>
      <c r="Q38" s="95"/>
      <c r="R38" s="95"/>
      <c r="S38" s="95"/>
      <c r="T38" s="96"/>
      <c r="U38" s="97"/>
      <c r="V38" s="97"/>
      <c r="W38" s="97"/>
      <c r="Y38" s="95"/>
      <c r="Z38" s="95"/>
      <c r="AA38" s="97"/>
      <c r="AB38" s="97"/>
      <c r="AC38" s="97"/>
      <c r="AD38" s="97"/>
      <c r="AF38" s="95"/>
      <c r="AG38" s="95"/>
      <c r="AH38" s="95"/>
      <c r="AM38" s="231" t="e">
        <f>IF(AA12&lt;&gt;"",AA12,"")</f>
        <v>#N/A</v>
      </c>
      <c r="AN38" s="232">
        <v>30</v>
      </c>
      <c r="AV38" s="234">
        <v>33</v>
      </c>
      <c r="AW38" s="234">
        <f t="shared" si="20"/>
        <v>413</v>
      </c>
      <c r="AX38" s="234" t="str">
        <f t="shared" si="20"/>
        <v xml:space="preserve">لغويات مقارنة </v>
      </c>
      <c r="AY38" s="237">
        <f t="shared" si="21"/>
        <v>0</v>
      </c>
      <c r="AZ38" s="237" t="e">
        <f t="shared" si="21"/>
        <v>#N/A</v>
      </c>
      <c r="BA38" s="237"/>
      <c r="BB38" s="237"/>
      <c r="BC38" s="234"/>
      <c r="BD38" s="234"/>
      <c r="BE38" s="237"/>
    </row>
    <row r="39" spans="3:57" s="30" customFormat="1" ht="21.75" thickTop="1" thickBot="1" x14ac:dyDescent="0.3">
      <c r="C39" s="1" t="e">
        <f>IF(VLOOKUP($F$1,ورقة2!$A$3:$AF$1659,23,0)="م",1,"")</f>
        <v>#N/A</v>
      </c>
      <c r="D39" s="145"/>
      <c r="E39" s="214"/>
      <c r="F39" s="214"/>
      <c r="G39" s="214"/>
      <c r="H39" s="214"/>
      <c r="I39" s="88"/>
      <c r="J39" s="3"/>
      <c r="K39" s="22"/>
      <c r="L39" s="3"/>
      <c r="M39" s="343"/>
      <c r="N39" s="343"/>
      <c r="P39" s="95"/>
      <c r="Q39" s="95"/>
      <c r="R39" s="95"/>
      <c r="S39" s="95"/>
      <c r="T39" s="96"/>
      <c r="U39" s="97"/>
      <c r="V39" s="97"/>
      <c r="W39" s="97"/>
      <c r="Y39" s="98"/>
      <c r="Z39" s="99"/>
      <c r="AA39" s="99"/>
      <c r="AB39" s="99"/>
      <c r="AC39" s="99"/>
      <c r="AD39" s="99"/>
      <c r="AE39" s="99"/>
      <c r="AF39" s="99"/>
      <c r="AG39" s="99"/>
      <c r="AH39" s="99"/>
      <c r="AM39" s="231" t="e">
        <f>IF(S15&lt;&gt;"",S15,"")</f>
        <v>#N/A</v>
      </c>
      <c r="AN39" s="232">
        <v>31</v>
      </c>
      <c r="AV39" s="234">
        <v>34</v>
      </c>
      <c r="AW39" s="234">
        <f t="shared" si="20"/>
        <v>414</v>
      </c>
      <c r="AX39" s="234" t="str">
        <f t="shared" si="20"/>
        <v xml:space="preserve">ترجمة تحريرية من والى العربية </v>
      </c>
      <c r="AY39" s="237">
        <f t="shared" si="21"/>
        <v>0</v>
      </c>
      <c r="AZ39" s="237" t="e">
        <f t="shared" si="21"/>
        <v>#N/A</v>
      </c>
      <c r="BA39" s="237"/>
      <c r="BB39" s="237"/>
      <c r="BC39" s="234"/>
      <c r="BD39" s="234"/>
      <c r="BE39" s="237"/>
    </row>
    <row r="40" spans="3:57" s="30" customFormat="1" ht="17.25" thickTop="1" thickBot="1" x14ac:dyDescent="0.25">
      <c r="C40" s="1" t="e">
        <f>IF(VLOOKUP($F$1,ورقة2!$A$3:$AF$1659,24,0)="م",2,"")</f>
        <v>#N/A</v>
      </c>
      <c r="D40" s="145"/>
      <c r="E40" s="214"/>
      <c r="F40" s="214"/>
      <c r="G40" s="214"/>
      <c r="H40" s="214"/>
      <c r="I40" s="88"/>
      <c r="J40" s="3"/>
      <c r="K40" s="22"/>
      <c r="L40" s="3"/>
      <c r="M40" s="367"/>
      <c r="N40" s="367"/>
      <c r="P40" s="115"/>
      <c r="Q40" s="115"/>
      <c r="R40" s="115"/>
      <c r="S40" s="115"/>
      <c r="T40" s="96"/>
      <c r="U40" s="97"/>
      <c r="V40" s="97"/>
      <c r="W40" s="97"/>
      <c r="Y40" s="100"/>
      <c r="Z40" s="100"/>
      <c r="AA40" s="97"/>
      <c r="AB40" s="97"/>
      <c r="AC40" s="97"/>
      <c r="AD40" s="97"/>
      <c r="AF40" s="95"/>
      <c r="AG40" s="95"/>
      <c r="AH40" s="95"/>
      <c r="AM40" s="231" t="e">
        <f>IF(S16&lt;&gt;"",S16,"")</f>
        <v>#N/A</v>
      </c>
      <c r="AN40" s="232">
        <v>32</v>
      </c>
      <c r="AV40" s="234">
        <v>35</v>
      </c>
      <c r="AW40" s="234">
        <f t="shared" si="20"/>
        <v>415</v>
      </c>
      <c r="AX40" s="234" t="str">
        <f t="shared" si="20"/>
        <v>ترجمة فورية (1)(تدريب عملي )</v>
      </c>
      <c r="AY40" s="237">
        <f t="shared" si="21"/>
        <v>0</v>
      </c>
      <c r="AZ40" s="237" t="e">
        <f t="shared" si="21"/>
        <v>#N/A</v>
      </c>
      <c r="BA40" s="237"/>
      <c r="BB40" s="237"/>
      <c r="BC40" s="234"/>
      <c r="BD40" s="234"/>
      <c r="BE40" s="237"/>
    </row>
    <row r="41" spans="3:57" s="30" customFormat="1" ht="17.25" thickTop="1" thickBot="1" x14ac:dyDescent="0.25">
      <c r="C41" s="1" t="e">
        <f>IF(VLOOKUP($F$1,ورقة2!$A$3:$AF$1659,25,0)="م",3,"")</f>
        <v>#N/A</v>
      </c>
      <c r="D41" s="214"/>
      <c r="E41" s="214"/>
      <c r="F41" s="215"/>
      <c r="G41" s="88"/>
      <c r="H41" s="88"/>
      <c r="I41" s="216"/>
      <c r="J41" s="23"/>
      <c r="K41" s="23"/>
      <c r="L41" s="23"/>
      <c r="M41" s="381"/>
      <c r="N41" s="356"/>
      <c r="O41" s="356"/>
      <c r="P41" s="356"/>
      <c r="Q41" s="356"/>
      <c r="R41" s="356"/>
      <c r="V41" s="368"/>
      <c r="W41" s="368"/>
      <c r="X41" s="368"/>
      <c r="AA41" s="369"/>
      <c r="AB41" s="369"/>
      <c r="AC41" s="369"/>
      <c r="AD41" s="369"/>
      <c r="AE41" s="369"/>
      <c r="AF41" s="369"/>
      <c r="AM41" s="231" t="e">
        <f>IF(S17&lt;&gt;"",S17,"")</f>
        <v>#N/A</v>
      </c>
      <c r="AN41" s="232">
        <v>33</v>
      </c>
      <c r="AV41" s="234">
        <v>36</v>
      </c>
      <c r="AW41" s="234">
        <f t="shared" ref="AW41:AX45" si="22">AC15</f>
        <v>421</v>
      </c>
      <c r="AX41" s="238" t="str">
        <f t="shared" si="22"/>
        <v>نصوص من الادب العربي المعاصر (2)</v>
      </c>
      <c r="AY41" s="237">
        <f t="shared" ref="AY41:AZ45" si="23">AG15</f>
        <v>0</v>
      </c>
      <c r="AZ41" s="237" t="e">
        <f t="shared" si="23"/>
        <v>#N/A</v>
      </c>
      <c r="BA41" s="237"/>
      <c r="BB41" s="237"/>
      <c r="BC41" s="238"/>
      <c r="BD41" s="238"/>
      <c r="BE41" s="237"/>
    </row>
    <row r="42" spans="3:57" s="30" customFormat="1" ht="19.5" thickTop="1" thickBot="1" x14ac:dyDescent="0.25">
      <c r="C42" s="1" t="e">
        <f>IF(VLOOKUP($F$1,ورقة2!$A$3:$AF$1659,26,0)="م",4,"")</f>
        <v>#N/A</v>
      </c>
      <c r="D42" s="217"/>
      <c r="E42" s="214"/>
      <c r="F42" s="214"/>
      <c r="G42" s="214"/>
      <c r="H42" s="88"/>
      <c r="I42" s="216"/>
      <c r="J42" s="23"/>
      <c r="K42" s="23"/>
      <c r="L42" s="23"/>
      <c r="M42" s="366"/>
      <c r="N42" s="366"/>
      <c r="O42" s="366"/>
      <c r="P42" s="366"/>
      <c r="Q42" s="366"/>
      <c r="R42" s="366"/>
      <c r="S42" s="369"/>
      <c r="T42" s="369"/>
      <c r="U42" s="369"/>
      <c r="V42" s="366"/>
      <c r="W42" s="366"/>
      <c r="X42" s="366"/>
      <c r="Y42" s="366"/>
      <c r="Z42" s="366"/>
      <c r="AA42" s="366"/>
      <c r="AB42" s="366"/>
      <c r="AC42" s="366"/>
      <c r="AD42" s="366"/>
      <c r="AE42" s="366"/>
      <c r="AF42" s="366"/>
      <c r="AG42" s="101"/>
      <c r="AH42" s="101"/>
      <c r="AM42" s="231" t="e">
        <f>IF(S18&lt;&gt;"",S18,"")</f>
        <v>#N/A</v>
      </c>
      <c r="AN42" s="232">
        <v>34</v>
      </c>
      <c r="AV42" s="234">
        <v>37</v>
      </c>
      <c r="AW42" s="234">
        <f t="shared" si="22"/>
        <v>422</v>
      </c>
      <c r="AX42" s="238" t="str">
        <f t="shared" si="22"/>
        <v>المقال  ENG (2)</v>
      </c>
      <c r="AY42" s="237">
        <f t="shared" si="23"/>
        <v>0</v>
      </c>
      <c r="AZ42" s="237" t="e">
        <f t="shared" si="23"/>
        <v>#N/A</v>
      </c>
      <c r="BA42" s="237"/>
      <c r="BB42" s="237"/>
      <c r="BC42" s="238"/>
      <c r="BD42" s="238"/>
      <c r="BE42" s="237"/>
    </row>
    <row r="43" spans="3:57" s="30" customFormat="1" ht="19.5" thickTop="1" thickBot="1" x14ac:dyDescent="0.25">
      <c r="C43" s="1" t="e">
        <f>IF(VLOOKUP($F$1,ورقة2!$A$3:$AF$1659,27,0)="م",5,"")</f>
        <v>#N/A</v>
      </c>
      <c r="D43" s="218"/>
      <c r="E43" s="218"/>
      <c r="F43" s="218"/>
      <c r="G43" s="218"/>
      <c r="H43" s="219"/>
      <c r="I43" s="217"/>
      <c r="J43" s="7"/>
      <c r="K43" s="7"/>
      <c r="L43" s="7"/>
      <c r="M43" s="5"/>
      <c r="N43" s="5"/>
      <c r="O43" s="24"/>
      <c r="P43" s="24"/>
      <c r="Q43" s="24"/>
      <c r="R43" s="24"/>
      <c r="AM43" s="231" t="e">
        <f>IF(S19&lt;&gt;"",S19,"")</f>
        <v>#N/A</v>
      </c>
      <c r="AN43" s="232">
        <v>35</v>
      </c>
      <c r="AV43" s="234">
        <v>38</v>
      </c>
      <c r="AW43" s="234">
        <f t="shared" si="22"/>
        <v>423</v>
      </c>
      <c r="AX43" s="238" t="str">
        <f t="shared" si="22"/>
        <v xml:space="preserve">مقدمة في تحليل النصوص بالإنكليزية </v>
      </c>
      <c r="AY43" s="237">
        <f t="shared" si="23"/>
        <v>0</v>
      </c>
      <c r="AZ43" s="237" t="e">
        <f t="shared" si="23"/>
        <v>#N/A</v>
      </c>
      <c r="BA43" s="237"/>
      <c r="BB43" s="237"/>
      <c r="BC43" s="238"/>
      <c r="BD43" s="238"/>
      <c r="BE43" s="237"/>
    </row>
    <row r="44" spans="3:57" s="30" customFormat="1" ht="17.25" thickTop="1" thickBot="1" x14ac:dyDescent="0.25">
      <c r="C44" s="1" t="e">
        <f>IF(VLOOKUP($F$1,ورقة2!$A$3:$AF$1659,28,0)="م",6,"")</f>
        <v>#N/A</v>
      </c>
      <c r="D44" s="214"/>
      <c r="E44" s="214"/>
      <c r="F44" s="88"/>
      <c r="G44" s="88"/>
      <c r="H44" s="214"/>
      <c r="I44" s="214"/>
      <c r="J44" s="5"/>
      <c r="K44" s="5"/>
      <c r="L44" s="5"/>
      <c r="M44" s="5"/>
      <c r="N44" s="9"/>
      <c r="O44" s="24"/>
      <c r="P44" s="24"/>
      <c r="Q44" s="24"/>
      <c r="R44" s="24"/>
      <c r="AM44" s="231" t="e">
        <f>IF(AA15&lt;&gt;"",AA15,"")</f>
        <v>#N/A</v>
      </c>
      <c r="AN44" s="232">
        <v>36</v>
      </c>
      <c r="AV44" s="234">
        <v>39</v>
      </c>
      <c r="AW44" s="234">
        <f t="shared" si="22"/>
        <v>424</v>
      </c>
      <c r="AX44" s="238" t="str">
        <f t="shared" si="22"/>
        <v xml:space="preserve">ترجمة ادبية من والى العربية </v>
      </c>
      <c r="AY44" s="237">
        <f t="shared" si="23"/>
        <v>0</v>
      </c>
      <c r="AZ44" s="237" t="e">
        <f t="shared" si="23"/>
        <v>#N/A</v>
      </c>
      <c r="BA44" s="237"/>
      <c r="BB44" s="237"/>
      <c r="BC44" s="238"/>
      <c r="BD44" s="238"/>
      <c r="BE44" s="237"/>
    </row>
    <row r="45" spans="3:57" s="30" customFormat="1" ht="19.5" customHeight="1" thickTop="1" thickBot="1" x14ac:dyDescent="0.25">
      <c r="C45" s="1" t="e">
        <f>IF(VLOOKUP($F$1,ورقة2!$A$3:$AF$1659,29,0)="م",7,"")</f>
        <v>#N/A</v>
      </c>
      <c r="I45" s="214"/>
      <c r="J45" s="5"/>
      <c r="K45" s="5"/>
      <c r="L45" s="5"/>
      <c r="M45" s="5"/>
      <c r="N45" s="6"/>
      <c r="O45" s="6"/>
      <c r="P45" s="10"/>
      <c r="Q45" s="10"/>
      <c r="R45" s="10"/>
      <c r="AM45" s="231" t="e">
        <f>IF(AA16&lt;&gt;"",AA16,"")</f>
        <v>#N/A</v>
      </c>
      <c r="AN45" s="232">
        <v>37</v>
      </c>
      <c r="AV45" s="234">
        <v>40</v>
      </c>
      <c r="AW45" s="234">
        <f t="shared" si="22"/>
        <v>425</v>
      </c>
      <c r="AX45" s="238" t="str">
        <f t="shared" si="22"/>
        <v>ترجمة فورية (2)(تدريب عملي )</v>
      </c>
      <c r="AY45" s="237">
        <f t="shared" si="23"/>
        <v>0</v>
      </c>
      <c r="AZ45" s="237" t="e">
        <f t="shared" si="23"/>
        <v>#N/A</v>
      </c>
      <c r="BA45" s="237"/>
      <c r="BB45" s="237"/>
      <c r="BC45" s="238"/>
      <c r="BD45" s="238"/>
      <c r="BE45" s="237"/>
    </row>
    <row r="46" spans="3:57" s="30" customFormat="1" ht="17.25" thickTop="1" thickBot="1" x14ac:dyDescent="0.25">
      <c r="C46" s="1" t="e">
        <f>IF(VLOOKUP($F$1,ورقة2!$A$3:$AZ$1659,31,0)="م",8,"")</f>
        <v>#N/A</v>
      </c>
      <c r="I46" s="49"/>
      <c r="AM46" s="231" t="e">
        <f>IF(AA17&lt;&gt;"",AA17,"")</f>
        <v>#N/A</v>
      </c>
      <c r="AN46" s="232">
        <v>38</v>
      </c>
      <c r="AV46" s="234"/>
      <c r="AW46" s="237"/>
      <c r="AX46" s="237"/>
      <c r="AY46" s="237"/>
      <c r="AZ46" s="237"/>
      <c r="BA46" s="235"/>
      <c r="BB46" s="237"/>
      <c r="BC46" s="237"/>
      <c r="BD46" s="237"/>
      <c r="BE46" s="237"/>
    </row>
    <row r="47" spans="3:57" s="30" customFormat="1" ht="17.25" thickTop="1" thickBot="1" x14ac:dyDescent="0.25">
      <c r="C47" s="1" t="e">
        <f>IF(VLOOKUP($F$1,ورقة2!$A$3:$AF$1659,32,0)="م",9,"")</f>
        <v>#N/A</v>
      </c>
      <c r="I47" s="220"/>
      <c r="J47" s="25"/>
      <c r="K47" s="25"/>
      <c r="L47" s="25"/>
      <c r="M47" s="25"/>
      <c r="N47" s="25"/>
      <c r="O47" s="25"/>
      <c r="P47" s="25"/>
      <c r="Q47" s="25"/>
      <c r="R47" s="25"/>
      <c r="AM47" s="231" t="e">
        <f>IF(AA18&lt;&gt;"",AA18,"")</f>
        <v>#N/A</v>
      </c>
      <c r="AN47" s="232">
        <v>39</v>
      </c>
      <c r="AV47" s="234"/>
      <c r="AW47" s="234"/>
      <c r="AX47" s="239"/>
      <c r="AY47" s="237"/>
      <c r="AZ47" s="237"/>
      <c r="BA47" s="235"/>
      <c r="BB47" s="237"/>
      <c r="BC47" s="237"/>
      <c r="BD47" s="237"/>
      <c r="BE47" s="237"/>
    </row>
    <row r="48" spans="3:57" s="30" customFormat="1" ht="17.25" thickTop="1" thickBot="1" x14ac:dyDescent="0.25">
      <c r="C48" s="1" t="e">
        <f>IF(VLOOKUP($F$1,ورقة2!$A$3:$AZ$1659,39,0)="م",10,"")</f>
        <v>#N/A</v>
      </c>
      <c r="I48" s="220"/>
      <c r="J48" s="25"/>
      <c r="K48" s="25"/>
      <c r="L48" s="25"/>
      <c r="M48" s="25"/>
      <c r="N48" s="25"/>
      <c r="O48" s="25"/>
      <c r="P48" s="25"/>
      <c r="Q48" s="25"/>
      <c r="R48" s="25"/>
      <c r="AM48" s="231" t="e">
        <f>IF(AA19&lt;&gt;"",AA19,"")</f>
        <v>#N/A</v>
      </c>
      <c r="AN48" s="232">
        <v>40</v>
      </c>
      <c r="AV48" s="234"/>
      <c r="AW48" s="234"/>
      <c r="AX48" s="239"/>
      <c r="AY48" s="237"/>
      <c r="AZ48" s="237"/>
      <c r="BA48" s="235"/>
      <c r="BB48" s="237"/>
      <c r="BC48" s="237"/>
      <c r="BD48" s="237"/>
      <c r="BE48" s="237"/>
    </row>
    <row r="49" spans="3:57" s="30" customFormat="1" ht="19.5" thickTop="1" thickBot="1" x14ac:dyDescent="0.25">
      <c r="C49" s="1" t="e">
        <f>IF(VLOOKUP($F$1,ورقة2!$A$3:$AZ$1659,40,0)="م",11,"")</f>
        <v>#N/A</v>
      </c>
      <c r="I49" s="50"/>
      <c r="J49" s="12"/>
      <c r="K49" s="12"/>
      <c r="L49" s="7"/>
      <c r="M49" s="7"/>
      <c r="N49" s="12"/>
      <c r="O49" s="12"/>
      <c r="P49" s="11"/>
      <c r="Q49" s="11"/>
      <c r="R49" s="11"/>
      <c r="AM49" s="36"/>
      <c r="AN49"/>
      <c r="AV49" s="234"/>
      <c r="AW49" s="234"/>
      <c r="AX49" s="239"/>
      <c r="AY49" s="237"/>
      <c r="AZ49" s="237"/>
      <c r="BA49" s="235"/>
      <c r="BB49" s="237"/>
      <c r="BC49" s="237"/>
      <c r="BD49" s="237"/>
      <c r="BE49" s="237"/>
    </row>
    <row r="50" spans="3:57" s="30" customFormat="1" ht="17.25" thickTop="1" thickBot="1" x14ac:dyDescent="0.25">
      <c r="C50" s="1" t="e">
        <f>IF(VLOOKUP($F$1,ورقة2!$A$3:$AZ$1659,41,0)="م",12,"")</f>
        <v>#N/A</v>
      </c>
      <c r="I50" s="88"/>
      <c r="J50" s="3"/>
      <c r="K50" s="3"/>
      <c r="L50" s="3"/>
      <c r="M50" s="3"/>
      <c r="N50" s="3"/>
      <c r="O50" s="3"/>
      <c r="P50" s="12"/>
      <c r="Q50" s="12"/>
      <c r="R50" s="12"/>
      <c r="AM50" s="36"/>
      <c r="AN50"/>
      <c r="AV50" s="234"/>
      <c r="AW50" s="234"/>
      <c r="AX50" s="239"/>
      <c r="AY50" s="237"/>
      <c r="AZ50" s="237"/>
      <c r="BA50" s="235"/>
      <c r="BB50" s="237"/>
      <c r="BC50" s="237"/>
      <c r="BD50" s="237"/>
      <c r="BE50" s="237"/>
    </row>
    <row r="51" spans="3:57" s="30" customFormat="1" ht="21.75" customHeight="1" thickTop="1" x14ac:dyDescent="0.55000000000000004">
      <c r="I51" s="222"/>
      <c r="J51" s="26"/>
      <c r="K51" s="26"/>
      <c r="L51" s="26"/>
      <c r="M51" s="26"/>
      <c r="N51" s="26"/>
      <c r="O51" s="26"/>
      <c r="P51" s="26"/>
      <c r="Q51" s="26"/>
      <c r="R51" s="26"/>
      <c r="AN51"/>
      <c r="AV51" s="234"/>
      <c r="AW51" s="234"/>
      <c r="AX51" s="239"/>
      <c r="AY51" s="237"/>
      <c r="AZ51" s="237"/>
      <c r="BA51" s="235"/>
      <c r="BB51" s="237"/>
      <c r="BC51" s="237"/>
      <c r="BD51" s="237"/>
      <c r="BE51" s="237"/>
    </row>
    <row r="52" spans="3:57" s="30" customFormat="1" ht="21" thickBot="1" x14ac:dyDescent="0.25">
      <c r="I52" s="223"/>
      <c r="J52" s="13"/>
      <c r="K52" s="13"/>
      <c r="L52" s="13"/>
      <c r="M52" s="13"/>
      <c r="N52" s="13"/>
      <c r="O52" s="7"/>
      <c r="P52" s="7"/>
      <c r="Q52" s="7"/>
      <c r="R52" s="7"/>
      <c r="AM52" s="36"/>
      <c r="AN52"/>
      <c r="AV52" s="234"/>
      <c r="AW52" s="234"/>
      <c r="AX52" s="239"/>
      <c r="AY52" s="237"/>
      <c r="AZ52" s="237"/>
      <c r="BA52" s="235"/>
      <c r="BB52" s="237"/>
      <c r="BC52" s="237"/>
      <c r="BD52" s="237"/>
      <c r="BE52" s="237"/>
    </row>
    <row r="53" spans="3:57" s="30" customFormat="1" ht="21.75" thickTop="1" thickBot="1" x14ac:dyDescent="0.25">
      <c r="I53" s="224"/>
      <c r="J53" s="14"/>
      <c r="K53" s="14"/>
      <c r="L53" s="14"/>
      <c r="M53" s="14"/>
      <c r="N53" s="14"/>
      <c r="O53" s="8"/>
      <c r="P53" s="8"/>
      <c r="Q53" s="8"/>
      <c r="R53" s="8"/>
      <c r="AM53" s="36"/>
      <c r="AN53"/>
      <c r="AV53" s="234"/>
      <c r="AW53" s="234"/>
      <c r="AX53" s="239"/>
      <c r="AY53" s="237"/>
      <c r="AZ53" s="237"/>
      <c r="BA53" s="235"/>
      <c r="BB53" s="237"/>
      <c r="BC53" s="237"/>
      <c r="BD53" s="237"/>
      <c r="BE53" s="237"/>
    </row>
    <row r="54" spans="3:57" s="30" customFormat="1" ht="21.75" thickTop="1" thickBot="1" x14ac:dyDescent="0.35">
      <c r="I54" s="2"/>
      <c r="J54" s="15"/>
      <c r="K54" s="15"/>
      <c r="L54" s="16"/>
      <c r="M54" s="17"/>
      <c r="N54" s="17"/>
      <c r="O54" s="18"/>
      <c r="P54" s="18"/>
      <c r="Q54" s="18"/>
      <c r="R54" s="18"/>
      <c r="AM54" s="36"/>
      <c r="AN54"/>
      <c r="AV54" s="234"/>
      <c r="AW54" s="237"/>
      <c r="AX54" s="240"/>
      <c r="AY54" s="237"/>
      <c r="AZ54" s="237"/>
      <c r="BA54" s="237"/>
      <c r="BB54" s="237"/>
      <c r="BC54" s="237"/>
      <c r="BD54" s="237"/>
      <c r="BE54" s="237"/>
    </row>
    <row r="55" spans="3:57" s="30" customFormat="1" ht="21.75" thickTop="1" thickBot="1" x14ac:dyDescent="0.35">
      <c r="H55" s="225"/>
      <c r="I55" s="2"/>
      <c r="J55" s="19"/>
      <c r="K55" s="19"/>
      <c r="L55" s="19"/>
      <c r="M55" s="19"/>
      <c r="N55" s="19"/>
      <c r="O55" s="3"/>
      <c r="P55" s="20"/>
      <c r="Q55" s="20"/>
      <c r="R55" s="20"/>
      <c r="AM55" s="36"/>
      <c r="AN55"/>
      <c r="AV55" s="237"/>
      <c r="AW55" s="237"/>
      <c r="AX55" s="240"/>
      <c r="AY55" s="237"/>
      <c r="AZ55" s="237"/>
      <c r="BA55" s="237"/>
      <c r="BB55" s="237"/>
      <c r="BC55" s="237"/>
      <c r="BD55" s="237"/>
      <c r="BE55" s="237"/>
    </row>
    <row r="56" spans="3:57" ht="21.75" thickTop="1" thickBot="1" x14ac:dyDescent="0.35">
      <c r="H56" s="2"/>
      <c r="I56" s="2"/>
      <c r="J56" s="19"/>
      <c r="K56" s="2"/>
      <c r="L56" s="2"/>
      <c r="M56" s="2"/>
      <c r="N56" s="2"/>
      <c r="O56" s="1"/>
      <c r="P56" s="1"/>
      <c r="Q56" s="1"/>
      <c r="R56" s="1"/>
      <c r="AM56" s="36"/>
      <c r="AV56" s="237"/>
      <c r="AW56" s="237"/>
      <c r="AX56" s="240"/>
      <c r="AY56" s="237"/>
      <c r="AZ56" s="237"/>
      <c r="BA56" s="237"/>
      <c r="BB56" s="237"/>
      <c r="BC56" s="237"/>
      <c r="BD56" s="237"/>
      <c r="BE56" s="237"/>
    </row>
    <row r="57" spans="3:57" ht="14.25" customHeight="1" thickTop="1" x14ac:dyDescent="0.2">
      <c r="C57" s="49">
        <v>1</v>
      </c>
      <c r="D57" s="49" t="s">
        <v>574</v>
      </c>
      <c r="E57" s="49"/>
      <c r="F57" s="219"/>
      <c r="G57" s="214"/>
      <c r="H57" s="49"/>
      <c r="I57" s="49"/>
      <c r="J57" s="30"/>
      <c r="AV57" s="237"/>
      <c r="AW57" s="237"/>
      <c r="AX57" s="240"/>
      <c r="AY57" s="237"/>
      <c r="AZ57" s="237"/>
      <c r="BA57" s="237"/>
      <c r="BB57" s="237"/>
      <c r="BC57" s="237"/>
      <c r="BD57" s="237"/>
      <c r="BE57" s="237"/>
    </row>
    <row r="58" spans="3:57" ht="14.25" customHeight="1" x14ac:dyDescent="0.2">
      <c r="C58" s="49">
        <v>2</v>
      </c>
      <c r="D58" s="49" t="s">
        <v>567</v>
      </c>
      <c r="E58" s="49"/>
      <c r="F58" s="49"/>
      <c r="G58" s="49"/>
      <c r="H58" s="49"/>
      <c r="I58" s="49"/>
    </row>
    <row r="59" spans="3:57" ht="14.25" customHeight="1" x14ac:dyDescent="0.2">
      <c r="C59" s="49">
        <v>3</v>
      </c>
      <c r="D59" s="49" t="s">
        <v>575</v>
      </c>
      <c r="E59" s="49"/>
      <c r="F59" s="220"/>
      <c r="G59" s="220"/>
    </row>
    <row r="60" spans="3:57" ht="14.25" customHeight="1" x14ac:dyDescent="0.2">
      <c r="C60" s="49">
        <v>4</v>
      </c>
      <c r="D60" s="49" t="s">
        <v>582</v>
      </c>
      <c r="E60" s="49"/>
      <c r="F60" s="220"/>
      <c r="G60" s="220"/>
    </row>
    <row r="61" spans="3:57" ht="14.25" customHeight="1" x14ac:dyDescent="0.2">
      <c r="C61" s="49">
        <v>5</v>
      </c>
      <c r="D61" s="49" t="s">
        <v>576</v>
      </c>
      <c r="E61" s="49"/>
      <c r="F61" s="221"/>
      <c r="G61" s="221"/>
    </row>
    <row r="62" spans="3:57" ht="14.25" customHeight="1" x14ac:dyDescent="0.2">
      <c r="C62" s="49">
        <v>6</v>
      </c>
      <c r="D62" s="49" t="s">
        <v>660</v>
      </c>
      <c r="E62" s="50"/>
      <c r="F62" s="50"/>
      <c r="G62" s="50"/>
    </row>
    <row r="63" spans="3:57" ht="14.25" customHeight="1" x14ac:dyDescent="0.55000000000000004">
      <c r="C63" s="49">
        <v>7</v>
      </c>
      <c r="D63" s="49" t="s">
        <v>729</v>
      </c>
      <c r="E63" s="50"/>
      <c r="F63" s="50"/>
      <c r="G63" s="222"/>
    </row>
    <row r="64" spans="3:57" ht="14.25" customHeight="1" x14ac:dyDescent="0.2">
      <c r="C64" s="223">
        <v>8</v>
      </c>
      <c r="D64" s="223" t="s">
        <v>864</v>
      </c>
      <c r="E64" s="223"/>
      <c r="F64" s="223"/>
      <c r="G64" s="223"/>
    </row>
    <row r="65" spans="3:7" ht="14.25" customHeight="1" x14ac:dyDescent="0.2">
      <c r="C65" s="224">
        <v>9</v>
      </c>
      <c r="D65" s="223" t="s">
        <v>916</v>
      </c>
      <c r="E65" s="223"/>
      <c r="F65" s="224"/>
      <c r="G65" s="224"/>
    </row>
    <row r="66" spans="3:7" ht="14.25" customHeight="1" x14ac:dyDescent="0.3">
      <c r="C66" s="2">
        <v>10</v>
      </c>
      <c r="D66" s="223" t="s">
        <v>927</v>
      </c>
      <c r="E66" s="2"/>
      <c r="F66" s="2"/>
      <c r="G66" s="2"/>
    </row>
    <row r="67" spans="3:7" ht="14.25" customHeight="1" x14ac:dyDescent="0.2">
      <c r="C67">
        <v>11</v>
      </c>
      <c r="D67" s="223" t="s">
        <v>941</v>
      </c>
    </row>
    <row r="68" spans="3:7" ht="14.25" customHeight="1" x14ac:dyDescent="0.2">
      <c r="C68">
        <v>12</v>
      </c>
      <c r="D68" s="223" t="s">
        <v>1139</v>
      </c>
    </row>
  </sheetData>
  <sheetProtection algorithmName="SHA-512" hashValue="Ru01peDamhmVVQAFLyaXlOnS3CmypBChIO1X+stIuXy4ayRmPCqsS/fD8EHxQZdDjtI+bkjhNiWm307naAwgCg==" saltValue="GSxLKraZ0LvAxcJ1vAMEaw==" spinCount="100000" sheet="1" selectLockedCells="1"/>
  <mergeCells count="155">
    <mergeCell ref="AI1:AJ1"/>
    <mergeCell ref="Y2:AA2"/>
    <mergeCell ref="AC2:AD2"/>
    <mergeCell ref="AI2:AJ2"/>
    <mergeCell ref="Y3:AA3"/>
    <mergeCell ref="AI3:AJ3"/>
    <mergeCell ref="Y4:AA4"/>
    <mergeCell ref="AF4:AJ4"/>
    <mergeCell ref="I1:K1"/>
    <mergeCell ref="M1:O1"/>
    <mergeCell ref="V1:W1"/>
    <mergeCell ref="AF1:AH1"/>
    <mergeCell ref="AC1:AD1"/>
    <mergeCell ref="V2:W2"/>
    <mergeCell ref="R1:U1"/>
    <mergeCell ref="P2:Q2"/>
    <mergeCell ref="P1:Q1"/>
    <mergeCell ref="R2:U2"/>
    <mergeCell ref="AC3:AD3"/>
    <mergeCell ref="Y1:AA1"/>
    <mergeCell ref="F1:H1"/>
    <mergeCell ref="AC7:AH7"/>
    <mergeCell ref="AC4:AD4"/>
    <mergeCell ref="AC5:AD5"/>
    <mergeCell ref="AF3:AH3"/>
    <mergeCell ref="M4:O4"/>
    <mergeCell ref="P4:Q4"/>
    <mergeCell ref="R4:U4"/>
    <mergeCell ref="V4:W4"/>
    <mergeCell ref="D5:F5"/>
    <mergeCell ref="AF2:AH2"/>
    <mergeCell ref="I2:K2"/>
    <mergeCell ref="D1:E1"/>
    <mergeCell ref="C3:E3"/>
    <mergeCell ref="F3:H3"/>
    <mergeCell ref="D2:E2"/>
    <mergeCell ref="F2:H2"/>
    <mergeCell ref="R3:U3"/>
    <mergeCell ref="V3:W3"/>
    <mergeCell ref="M2:O2"/>
    <mergeCell ref="V5:W5"/>
    <mergeCell ref="Y5:AA5"/>
    <mergeCell ref="D25:I25"/>
    <mergeCell ref="E19:H19"/>
    <mergeCell ref="N8:P8"/>
    <mergeCell ref="N9:P9"/>
    <mergeCell ref="P3:Q3"/>
    <mergeCell ref="N10:P10"/>
    <mergeCell ref="I3:K3"/>
    <mergeCell ref="M3:O3"/>
    <mergeCell ref="E8:H8"/>
    <mergeCell ref="E9:H9"/>
    <mergeCell ref="C6:R6"/>
    <mergeCell ref="C7:J7"/>
    <mergeCell ref="M7:R7"/>
    <mergeCell ref="G5:O5"/>
    <mergeCell ref="P5:Q5"/>
    <mergeCell ref="R5:U5"/>
    <mergeCell ref="U7:Z7"/>
    <mergeCell ref="D4:E4"/>
    <mergeCell ref="F4:H4"/>
    <mergeCell ref="I4:K4"/>
    <mergeCell ref="N15:P15"/>
    <mergeCell ref="N16:P16"/>
    <mergeCell ref="C14:R14"/>
    <mergeCell ref="E11:H11"/>
    <mergeCell ref="E12:H12"/>
    <mergeCell ref="N11:P11"/>
    <mergeCell ref="V8:X8"/>
    <mergeCell ref="U6:AH6"/>
    <mergeCell ref="V18:X18"/>
    <mergeCell ref="V15:X15"/>
    <mergeCell ref="AD15:AF15"/>
    <mergeCell ref="AD9:AF9"/>
    <mergeCell ref="E10:H10"/>
    <mergeCell ref="N12:P12"/>
    <mergeCell ref="E17:H17"/>
    <mergeCell ref="N17:P17"/>
    <mergeCell ref="E16:H16"/>
    <mergeCell ref="AD8:AF8"/>
    <mergeCell ref="E18:H18"/>
    <mergeCell ref="E15:H15"/>
    <mergeCell ref="N18:P18"/>
    <mergeCell ref="S42:U42"/>
    <mergeCell ref="D29:I29"/>
    <mergeCell ref="D31:I31"/>
    <mergeCell ref="O27:R27"/>
    <mergeCell ref="O28:R28"/>
    <mergeCell ref="O29:R29"/>
    <mergeCell ref="D27:I27"/>
    <mergeCell ref="T29:V29"/>
    <mergeCell ref="AI9:AK9"/>
    <mergeCell ref="AI10:AK11"/>
    <mergeCell ref="V11:X11"/>
    <mergeCell ref="V12:X12"/>
    <mergeCell ref="T14:AH14"/>
    <mergeCell ref="V9:X9"/>
    <mergeCell ref="AI12:AK18"/>
    <mergeCell ref="AD11:AF11"/>
    <mergeCell ref="V16:X16"/>
    <mergeCell ref="AD18:AF18"/>
    <mergeCell ref="AD10:AF10"/>
    <mergeCell ref="AD12:AF12"/>
    <mergeCell ref="AD16:AF16"/>
    <mergeCell ref="AD17:AF17"/>
    <mergeCell ref="V10:X10"/>
    <mergeCell ref="V17:X17"/>
    <mergeCell ref="T28:V28"/>
    <mergeCell ref="W28:Y28"/>
    <mergeCell ref="Z28:AG28"/>
    <mergeCell ref="D30:I30"/>
    <mergeCell ref="AA42:AF42"/>
    <mergeCell ref="M40:N40"/>
    <mergeCell ref="M38:N38"/>
    <mergeCell ref="L26:N26"/>
    <mergeCell ref="V41:X41"/>
    <mergeCell ref="AA41:AF41"/>
    <mergeCell ref="Z26:AD26"/>
    <mergeCell ref="O26:R26"/>
    <mergeCell ref="V42:X42"/>
    <mergeCell ref="Y42:Z42"/>
    <mergeCell ref="W29:Y29"/>
    <mergeCell ref="Z29:AC29"/>
    <mergeCell ref="AD29:AG29"/>
    <mergeCell ref="W25:Y27"/>
    <mergeCell ref="T25:V27"/>
    <mergeCell ref="M41:R41"/>
    <mergeCell ref="AE25:AG25"/>
    <mergeCell ref="L25:N25"/>
    <mergeCell ref="L29:N29"/>
    <mergeCell ref="M42:R42"/>
    <mergeCell ref="D36:I36"/>
    <mergeCell ref="D35:I35"/>
    <mergeCell ref="D34:I34"/>
    <mergeCell ref="D33:I33"/>
    <mergeCell ref="AD19:AF19"/>
    <mergeCell ref="D26:I26"/>
    <mergeCell ref="M39:N39"/>
    <mergeCell ref="Z25:AD25"/>
    <mergeCell ref="Z27:AD27"/>
    <mergeCell ref="L27:N27"/>
    <mergeCell ref="L28:N28"/>
    <mergeCell ref="V19:X19"/>
    <mergeCell ref="N19:P19"/>
    <mergeCell ref="O25:R25"/>
    <mergeCell ref="D32:I32"/>
    <mergeCell ref="D28:I28"/>
    <mergeCell ref="AE26:AG26"/>
    <mergeCell ref="L31:AH31"/>
    <mergeCell ref="L30:Q30"/>
    <mergeCell ref="R30:T30"/>
    <mergeCell ref="U30:W30"/>
    <mergeCell ref="X30:Y30"/>
    <mergeCell ref="Z30:AE30"/>
    <mergeCell ref="AE27:AG27"/>
  </mergeCells>
  <conditionalFormatting sqref="C6:R6">
    <cfRule type="expression" dxfId="59" priority="3">
      <formula>$A$6=TRUE</formula>
    </cfRule>
    <cfRule type="expression" dxfId="58" priority="15">
      <formula>$F$2="مستنفذ"</formula>
    </cfRule>
  </conditionalFormatting>
  <conditionalFormatting sqref="C6:AK6">
    <cfRule type="expression" dxfId="57" priority="5">
      <formula>$F$2="معاقب"</formula>
    </cfRule>
  </conditionalFormatting>
  <conditionalFormatting sqref="K7:M13 U7:U13 AA7:AC13 C7:C19 S7:T19 D8:E13 I8:J13 N8:N13 Q8:R13 V8:V13 Y8:Z13 AD8:AD13 AG8:AH13 F13:H13 O13:P13 W13:X13 AE13:AF13 D15:E19 I15:N19 Q15:R19 U15:V19 Y15:AD19 AG15:AH19">
    <cfRule type="expression" dxfId="56" priority="4">
      <formula>$F$2="معاقب"</formula>
    </cfRule>
  </conditionalFormatting>
  <conditionalFormatting sqref="K7:M13 U7:U13 AA7:AC13 T7:T25 C7:C43 S7:S43 D8:E13 I8:J13 N8:N13 Q8:R13 V8:V13 Y8:Z13 AD8:AD13 AG8:AH13 F13:H13 O13:P13 W13:X13 AE13:AF13 M15:N24 U15:V24 Y15:Y24 AA15:AD24 AG15:AG24 Q15:R40 D15:E43 I15:L43 Z15:Z43 AH15:AH43 X20:X24 AF20:AF24 W20:W25 AE20:AE27 O20:P40 F20:H43 T28:T43 W28:W43 AD29:AD43 N30:N40 M30:M43 U30:V43 X30:Y43 AA30:AC43 AE30:AG43 N42:R43">
    <cfRule type="expression" dxfId="55" priority="2">
      <formula>$A$6=TRUE</formula>
    </cfRule>
  </conditionalFormatting>
  <conditionalFormatting sqref="U6:AH6">
    <cfRule type="expression" dxfId="54" priority="1">
      <formula>$A$6=TRUE</formula>
    </cfRule>
  </conditionalFormatting>
  <conditionalFormatting sqref="V6:Z6 AD6:AH6 T6:U7 AA6:AC7 K7:M7 C7:C19 I8:L12 Q8:R12 Y8:AB12 AG8:AH12 L8:L13 T8:T19 D13:R13 U13:AH13 I15:L19 Q15:R19 Y15:AB19 AG15:AH19 G20:J20 O20:R20 W20:Z20 AE20:AH20">
    <cfRule type="expression" dxfId="53" priority="9">
      <formula>$F$2="مستنفذ"</formula>
    </cfRule>
  </conditionalFormatting>
  <dataValidations count="4">
    <dataValidation type="list" allowBlank="1" showInputMessage="1" showErrorMessage="1" sqref="W28" xr:uid="{00000000-0002-0000-0200-000000000000}">
      <formula1>$BD$4:$BD$5</formula1>
    </dataValidation>
    <dataValidation type="list" allowBlank="1" showInputMessage="1" showErrorMessage="1" sqref="G5:O5" xr:uid="{00000000-0002-0000-0200-000001000000}">
      <formula1>$AP$1:$AP$9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G8:AG12 I8 I10:I12 I15:I19 Q15:Q19 Q8:Q12 Y8:Y12 Y15:Y19 AG15:AG19" xr:uid="{00000000-0002-0000-0200-000002000000}">
      <formula1>AND($AL$2=0,$AH$29&lt;=14,I8=1)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I9" xr:uid="{00000000-0002-0000-0200-000003000000}">
      <formula1>AND($AH$29&lt;=14,I9=1)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Q44"/>
  <sheetViews>
    <sheetView rightToLeft="1" zoomScale="90" zoomScaleNormal="90" workbookViewId="0">
      <selection activeCell="AN4" sqref="AN4"/>
    </sheetView>
  </sheetViews>
  <sheetFormatPr defaultColWidth="9" defaultRowHeight="12.75" x14ac:dyDescent="0.2"/>
  <cols>
    <col min="1" max="1" width="2.125" style="127" customWidth="1"/>
    <col min="2" max="2" width="5.125" style="127" customWidth="1"/>
    <col min="3" max="3" width="5.75" style="127" bestFit="1" customWidth="1"/>
    <col min="4" max="4" width="4.125" style="127" customWidth="1"/>
    <col min="5" max="5" width="8" style="127" customWidth="1"/>
    <col min="6" max="6" width="7.125" style="127" customWidth="1"/>
    <col min="7" max="7" width="4.75" style="127" customWidth="1"/>
    <col min="8" max="9" width="5.125" style="127" customWidth="1"/>
    <col min="10" max="10" width="9.875" style="127" bestFit="1" customWidth="1"/>
    <col min="11" max="11" width="5.875" style="127" customWidth="1"/>
    <col min="12" max="12" width="3.125" style="127" customWidth="1"/>
    <col min="13" max="13" width="7.125" style="127" customWidth="1"/>
    <col min="14" max="14" width="8.125" style="127" customWidth="1"/>
    <col min="15" max="15" width="7.125" style="127" customWidth="1"/>
    <col min="16" max="16" width="5.125" style="127" customWidth="1"/>
    <col min="17" max="17" width="4.75" style="127" customWidth="1"/>
    <col min="18" max="18" width="7.875" style="127" customWidth="1"/>
    <col min="19" max="19" width="9" style="127" hidden="1" customWidth="1"/>
    <col min="20" max="20" width="6.75" style="127" hidden="1" customWidth="1"/>
    <col min="21" max="21" width="8.125" style="127" hidden="1" customWidth="1"/>
    <col min="22" max="22" width="3.125" style="127" hidden="1" customWidth="1"/>
    <col min="23" max="23" width="8.875" style="127" hidden="1" customWidth="1"/>
    <col min="24" max="24" width="3.125" style="127" hidden="1" customWidth="1"/>
    <col min="25" max="25" width="5.75" style="127" hidden="1" customWidth="1"/>
    <col min="26" max="28" width="8.875" style="127" hidden="1" customWidth="1"/>
    <col min="29" max="34" width="12.125" style="127" hidden="1" customWidth="1"/>
    <col min="35" max="35" width="12.125" style="227" hidden="1" customWidth="1"/>
    <col min="36" max="36" width="8.875" style="127" hidden="1" customWidth="1"/>
    <col min="37" max="42" width="8.875" style="127" customWidth="1"/>
    <col min="43" max="43" width="57.125" style="127" hidden="1" customWidth="1"/>
    <col min="44" max="44" width="9" style="127" customWidth="1"/>
    <col min="45" max="16384" width="9" style="127"/>
  </cols>
  <sheetData>
    <row r="1" spans="2:43" ht="14.25" thickTop="1" thickBot="1" x14ac:dyDescent="0.25">
      <c r="B1" s="473">
        <f ca="1">NOW()</f>
        <v>45866.430876388891</v>
      </c>
      <c r="C1" s="473"/>
      <c r="D1" s="473"/>
      <c r="E1" s="473"/>
      <c r="F1" s="443" t="s">
        <v>939</v>
      </c>
      <c r="G1" s="443"/>
      <c r="H1" s="443"/>
      <c r="I1" s="443"/>
      <c r="J1" s="443"/>
      <c r="K1" s="443"/>
      <c r="L1" s="443"/>
      <c r="M1" s="443"/>
      <c r="N1" s="443"/>
      <c r="O1" s="443"/>
      <c r="P1" s="443"/>
      <c r="Q1" s="443"/>
      <c r="R1" s="443"/>
      <c r="T1" s="128" t="b">
        <f>IF(AND(I12="A",H12=1),35000,IF(OR(I12="ج",I12="ر1",I12="ر2"),IF(H12=1,IF(OR($E$22=$AQ$8,$E$22=$AQ$9),0,IF($E$22=$AQ$2,IF(I12="ج",4000,IF(I12="ر1",5200,IF(I12="ر2",6000,""))),IF(OR($E$22=$AQ$3,$E$22=$AQ$7),IF(I12="ج",2500,IF(I12="ر1",3250,IF(I12="ر2",3750,""))),IF($E$22=$AQ$4,500,IF(OR($E$22=$AQ$1,$E$22=$AQ$5,$E$22=$AQ$6),IF(I12="ج",4000,IF(I12="ر1",5500,IF(I12="ر2",6500,""))),IF(I12="ج",5000,IF(I12="ر1",6500,IF(I12="ر2",7500,"")))))))))))</f>
        <v>0</v>
      </c>
      <c r="AC1" s="129"/>
      <c r="AD1" s="465" t="str">
        <f>IF(AJ1&gt;0,"يجب عليك ادخال البيانات المطلوبة أدناه بالمعلومات الصحيحة في صفحة إدخال البيانات لتتمكن من طباعة استمارة المقررات بشكل صحيح","")</f>
        <v/>
      </c>
      <c r="AE1" s="466"/>
      <c r="AF1" s="466"/>
      <c r="AG1" s="466"/>
      <c r="AH1" s="467"/>
      <c r="AI1" s="226"/>
      <c r="AJ1" s="157">
        <v>0</v>
      </c>
      <c r="AQ1" s="131" t="s">
        <v>200</v>
      </c>
    </row>
    <row r="2" spans="2:43" ht="17.25" customHeight="1" thickTop="1" thickBot="1" x14ac:dyDescent="0.25">
      <c r="B2" s="474" t="s">
        <v>615</v>
      </c>
      <c r="C2" s="475"/>
      <c r="D2" s="476">
        <f>'اختيار المقررات'!F1</f>
        <v>0</v>
      </c>
      <c r="E2" s="476"/>
      <c r="F2" s="461" t="s">
        <v>3</v>
      </c>
      <c r="G2" s="461"/>
      <c r="H2" s="477" t="str">
        <f>'اختيار المقررات'!M1</f>
        <v/>
      </c>
      <c r="I2" s="477"/>
      <c r="J2" s="477"/>
      <c r="K2" s="461" t="s">
        <v>4</v>
      </c>
      <c r="L2" s="461"/>
      <c r="M2" s="445" t="e">
        <f>'اختيار المقررات'!R1</f>
        <v>#N/A</v>
      </c>
      <c r="N2" s="445"/>
      <c r="O2" s="150" t="s">
        <v>5</v>
      </c>
      <c r="P2" s="445" t="e">
        <f>'اختيار المقررات'!X1</f>
        <v>#N/A</v>
      </c>
      <c r="Q2" s="445"/>
      <c r="R2" s="446"/>
      <c r="T2" s="128" t="b">
        <f>IF(AND(I13="A",H13=1),35000,IF(OR(I13="ج",I13="ر1",I13="ر2"),IF(H13=1,IF(OR($E$22=$AQ$8,$E$22=$AQ$9),0,IF($E$22=$AQ$2,IF(I13="ج",4000,IF(I13="ر1",5200,IF(I13="ر2",6000,""))),IF(OR($E$22=$AQ$3,$E$22=$AQ$7),IF(I13="ج",2500,IF(I13="ر1",3250,IF(I13="ر2",3750,""))),IF($E$22=$AQ$4,500,IF(OR($E$22=$AQ$1,$E$22=$AQ$5,$E$22=$AQ$6),IF(I13="ج",4000,IF(I13="ر1",5500,IF(I13="ر2",6500,""))),IF(I13="ج",5000,IF(I13="ر1",6500,IF(I13="ر2",7500,"")))))))))))</f>
        <v>0</v>
      </c>
      <c r="AC2" s="129"/>
      <c r="AD2" s="468"/>
      <c r="AE2" s="469"/>
      <c r="AF2" s="469"/>
      <c r="AG2" s="469"/>
      <c r="AH2" s="470"/>
      <c r="AI2" s="229" t="s">
        <v>940</v>
      </c>
      <c r="AQ2" s="132" t="s">
        <v>201</v>
      </c>
    </row>
    <row r="3" spans="2:43" ht="18.75" customHeight="1" thickTop="1" thickBot="1" x14ac:dyDescent="0.25">
      <c r="B3" s="451" t="s">
        <v>616</v>
      </c>
      <c r="C3" s="437"/>
      <c r="D3" s="438" t="e">
        <f>'اختيار المقررات'!F2</f>
        <v>#N/A</v>
      </c>
      <c r="E3" s="438"/>
      <c r="F3" s="447"/>
      <c r="G3" s="447"/>
      <c r="H3" s="448"/>
      <c r="I3" s="448"/>
      <c r="J3" s="447"/>
      <c r="K3" s="447"/>
      <c r="L3" s="447"/>
      <c r="M3" s="152"/>
      <c r="N3" s="438"/>
      <c r="O3" s="438"/>
      <c r="P3" s="438"/>
      <c r="Q3" s="462"/>
      <c r="R3" s="463"/>
      <c r="X3" s="127">
        <v>1</v>
      </c>
      <c r="Y3" s="127" t="e">
        <f>IF(Z3&lt;&gt;"",X3,"")</f>
        <v>#N/A</v>
      </c>
      <c r="Z3" s="127" t="e">
        <f>IF(LEN(M2)&lt;2,K2,"")</f>
        <v>#N/A</v>
      </c>
      <c r="AA3" s="127" t="str">
        <f>IFERROR(SMALL($Y$3:$Y$22,X3),"")</f>
        <v/>
      </c>
      <c r="AC3" s="130"/>
      <c r="AD3" s="130"/>
      <c r="AE3" s="471" t="str">
        <f>IFERROR(VLOOKUP(AA3,$X$3:$Z$22,3,0),"")</f>
        <v/>
      </c>
      <c r="AF3" s="471"/>
      <c r="AG3" s="471"/>
      <c r="AH3" s="130"/>
      <c r="AI3" s="228"/>
      <c r="AQ3" s="132" t="s">
        <v>45</v>
      </c>
    </row>
    <row r="4" spans="2:43" ht="14.25" thickTop="1" thickBot="1" x14ac:dyDescent="0.25">
      <c r="B4" s="451" t="s">
        <v>617</v>
      </c>
      <c r="C4" s="437"/>
      <c r="D4" s="447" t="str">
        <f>'اختيار المقررات'!F3</f>
        <v/>
      </c>
      <c r="E4" s="447"/>
      <c r="F4" s="444" t="s">
        <v>618</v>
      </c>
      <c r="G4" s="444"/>
      <c r="H4" s="472" t="e">
        <f>'اختيار المقررات'!AC1</f>
        <v>#N/A</v>
      </c>
      <c r="I4" s="472"/>
      <c r="J4" s="153" t="s">
        <v>619</v>
      </c>
      <c r="K4" s="447" t="e">
        <f>'اختيار المقررات'!AF1</f>
        <v>#N/A</v>
      </c>
      <c r="L4" s="447"/>
      <c r="M4" s="447"/>
      <c r="N4" s="438"/>
      <c r="O4" s="438"/>
      <c r="P4" s="438"/>
      <c r="Q4" s="448"/>
      <c r="R4" s="464"/>
      <c r="X4" s="127">
        <v>2</v>
      </c>
      <c r="Y4" s="127" t="e">
        <f t="shared" ref="Y4:Y22" si="0">IF(Z4&lt;&gt;"",X4,"")</f>
        <v>#N/A</v>
      </c>
      <c r="Z4" s="127" t="e">
        <f>IF(LEN(P2)&lt;2,O2,"")</f>
        <v>#N/A</v>
      </c>
      <c r="AA4" s="127" t="str">
        <f t="shared" ref="AA4:AA21" si="1">IFERROR(SMALL($Y$3:$Y$22,X4),"")</f>
        <v/>
      </c>
      <c r="AC4" s="130"/>
      <c r="AD4" s="130"/>
      <c r="AE4" s="471" t="str">
        <f t="shared" ref="AE4:AE22" si="2">IFERROR(VLOOKUP(AA4,$X$3:$Z$22,3,0),"")</f>
        <v/>
      </c>
      <c r="AF4" s="471"/>
      <c r="AG4" s="471"/>
      <c r="AH4" s="130"/>
      <c r="AQ4" s="133" t="s">
        <v>57</v>
      </c>
    </row>
    <row r="5" spans="2:43" ht="15.75" customHeight="1" thickTop="1" thickBot="1" x14ac:dyDescent="0.25">
      <c r="B5" s="451" t="s">
        <v>620</v>
      </c>
      <c r="C5" s="437"/>
      <c r="D5" s="447" t="str">
        <f>'اختيار المقررات'!M3</f>
        <v/>
      </c>
      <c r="E5" s="447"/>
      <c r="F5" s="437" t="s">
        <v>621</v>
      </c>
      <c r="G5" s="437"/>
      <c r="H5" s="438">
        <f>'اختيار المقررات'!R3</f>
        <v>0</v>
      </c>
      <c r="I5" s="438"/>
      <c r="J5" s="153" t="s">
        <v>622</v>
      </c>
      <c r="K5" s="438" t="str">
        <f>'اختيار المقررات'!AC3</f>
        <v>غير سوري</v>
      </c>
      <c r="L5" s="438"/>
      <c r="M5" s="438"/>
      <c r="N5" s="437" t="s">
        <v>623</v>
      </c>
      <c r="O5" s="437"/>
      <c r="P5" s="447" t="str">
        <f>'اختيار المقررات'!X3</f>
        <v>غير سوري</v>
      </c>
      <c r="Q5" s="447"/>
      <c r="R5" s="452"/>
      <c r="X5" s="127">
        <v>3</v>
      </c>
      <c r="Y5" s="127">
        <f t="shared" si="0"/>
        <v>3</v>
      </c>
      <c r="Z5" s="127">
        <f>IF(LEN(N3)&lt;2,Q3,"")</f>
        <v>0</v>
      </c>
      <c r="AA5" s="127" t="str">
        <f t="shared" si="1"/>
        <v/>
      </c>
      <c r="AC5" s="130"/>
      <c r="AD5" s="130"/>
      <c r="AE5" s="471" t="str">
        <f t="shared" si="2"/>
        <v/>
      </c>
      <c r="AF5" s="471"/>
      <c r="AG5" s="471"/>
      <c r="AH5" s="130"/>
      <c r="AQ5" s="132" t="s">
        <v>562</v>
      </c>
    </row>
    <row r="6" spans="2:43" ht="15.75" customHeight="1" thickTop="1" thickBot="1" x14ac:dyDescent="0.25">
      <c r="B6" s="455" t="s">
        <v>624</v>
      </c>
      <c r="C6" s="444"/>
      <c r="D6" s="447" t="str">
        <f>'اختيار المقررات'!AF3</f>
        <v>لايوجد</v>
      </c>
      <c r="E6" s="447"/>
      <c r="F6" s="444" t="s">
        <v>625</v>
      </c>
      <c r="G6" s="444"/>
      <c r="H6" s="447" t="e">
        <f>'اختيار المقررات'!F4</f>
        <v>#N/A</v>
      </c>
      <c r="I6" s="447"/>
      <c r="J6" s="151" t="s">
        <v>626</v>
      </c>
      <c r="K6" s="438" t="e">
        <f>'اختيار المقررات'!R4</f>
        <v>#N/A</v>
      </c>
      <c r="L6" s="438"/>
      <c r="M6" s="438"/>
      <c r="N6" s="444" t="s">
        <v>627</v>
      </c>
      <c r="O6" s="444"/>
      <c r="P6" s="447" t="e">
        <f>'اختيار المقررات'!M4</f>
        <v>#N/A</v>
      </c>
      <c r="Q6" s="447"/>
      <c r="R6" s="452"/>
      <c r="X6" s="127">
        <v>4</v>
      </c>
      <c r="Y6" s="127">
        <f t="shared" si="0"/>
        <v>4</v>
      </c>
      <c r="Z6" s="127">
        <f>IF(LEN(J3)&lt;2,M3,"")</f>
        <v>0</v>
      </c>
      <c r="AA6" s="127" t="str">
        <f t="shared" si="1"/>
        <v/>
      </c>
      <c r="AC6" s="130"/>
      <c r="AD6" s="130"/>
      <c r="AE6" s="471" t="str">
        <f t="shared" si="2"/>
        <v/>
      </c>
      <c r="AF6" s="471"/>
      <c r="AG6" s="471"/>
      <c r="AH6" s="130"/>
      <c r="AQ6" s="132" t="s">
        <v>563</v>
      </c>
    </row>
    <row r="7" spans="2:43" ht="15" customHeight="1" thickTop="1" thickBot="1" x14ac:dyDescent="0.25">
      <c r="B7" s="453" t="s">
        <v>628</v>
      </c>
      <c r="C7" s="454"/>
      <c r="D7" s="456">
        <f>'اختيار المقررات'!X4</f>
        <v>0</v>
      </c>
      <c r="E7" s="457"/>
      <c r="F7" s="454" t="s">
        <v>629</v>
      </c>
      <c r="G7" s="454"/>
      <c r="H7" s="458">
        <f>'اختيار المقررات'!AC4</f>
        <v>0</v>
      </c>
      <c r="I7" s="459"/>
      <c r="J7" s="154" t="s">
        <v>195</v>
      </c>
      <c r="K7" s="457">
        <f>'اختيار المقررات'!AF4</f>
        <v>0</v>
      </c>
      <c r="L7" s="457"/>
      <c r="M7" s="457"/>
      <c r="N7" s="457"/>
      <c r="O7" s="457"/>
      <c r="P7" s="457"/>
      <c r="Q7" s="457"/>
      <c r="R7" s="460"/>
      <c r="X7" s="127">
        <v>5</v>
      </c>
      <c r="Y7" s="127">
        <f t="shared" si="0"/>
        <v>5</v>
      </c>
      <c r="Z7" s="127">
        <f>IF(LEN(F3)&lt;2,H3,"")</f>
        <v>0</v>
      </c>
      <c r="AA7" s="127" t="str">
        <f t="shared" si="1"/>
        <v/>
      </c>
      <c r="AC7" s="130"/>
      <c r="AD7" s="130"/>
      <c r="AE7" s="471" t="str">
        <f t="shared" si="2"/>
        <v/>
      </c>
      <c r="AF7" s="471"/>
      <c r="AG7" s="471"/>
      <c r="AH7" s="130"/>
      <c r="AQ7" s="132" t="s">
        <v>202</v>
      </c>
    </row>
    <row r="8" spans="2:43" ht="19.899999999999999" customHeight="1" thickTop="1" thickBot="1" x14ac:dyDescent="0.25">
      <c r="B8" s="449" t="e">
        <f>IF('اختيار المقررات'!F2="مستنفذ",'اختيار المقررات'!C6,IF(AD1&lt;&gt;"",AD1,AI2))</f>
        <v>#N/A</v>
      </c>
      <c r="C8" s="449"/>
      <c r="D8" s="449"/>
      <c r="E8" s="449"/>
      <c r="F8" s="449"/>
      <c r="G8" s="449"/>
      <c r="H8" s="449"/>
      <c r="I8" s="449"/>
      <c r="J8" s="449"/>
      <c r="K8" s="449"/>
      <c r="L8" s="449"/>
      <c r="M8" s="449"/>
      <c r="N8" s="449"/>
      <c r="O8" s="449"/>
      <c r="P8" s="449"/>
      <c r="Q8" s="449"/>
      <c r="R8" s="449"/>
      <c r="X8" s="127">
        <v>6</v>
      </c>
      <c r="Y8" s="127">
        <f>IF(Z8&lt;&gt;"",X8,"")</f>
        <v>6</v>
      </c>
      <c r="Z8" s="127" t="str">
        <f>IF(LEN(D4)&lt;2,B4,"")</f>
        <v>الجنس:</v>
      </c>
      <c r="AA8" s="127" t="str">
        <f t="shared" si="1"/>
        <v/>
      </c>
      <c r="AC8" s="130"/>
      <c r="AD8" s="130"/>
      <c r="AE8" s="471" t="str">
        <f t="shared" si="2"/>
        <v/>
      </c>
      <c r="AF8" s="471"/>
      <c r="AG8" s="471"/>
      <c r="AH8" s="130"/>
      <c r="AQ8" s="132" t="s">
        <v>8</v>
      </c>
    </row>
    <row r="9" spans="2:43" ht="19.899999999999999" customHeight="1" thickTop="1" thickBot="1" x14ac:dyDescent="0.25">
      <c r="B9" s="450"/>
      <c r="C9" s="450"/>
      <c r="D9" s="450"/>
      <c r="E9" s="450"/>
      <c r="F9" s="450"/>
      <c r="G9" s="450"/>
      <c r="H9" s="450"/>
      <c r="I9" s="450"/>
      <c r="J9" s="450"/>
      <c r="K9" s="450"/>
      <c r="L9" s="450"/>
      <c r="M9" s="450"/>
      <c r="N9" s="450"/>
      <c r="O9" s="450"/>
      <c r="P9" s="450"/>
      <c r="Q9" s="450"/>
      <c r="R9" s="450"/>
      <c r="S9" s="133"/>
      <c r="T9" s="133"/>
      <c r="U9" s="133"/>
      <c r="X9" s="127">
        <v>7</v>
      </c>
      <c r="Y9" s="127" t="e">
        <f t="shared" si="0"/>
        <v>#N/A</v>
      </c>
      <c r="Z9" s="127" t="e">
        <f>IF(LEN(H4)&lt;2,F4,"")</f>
        <v>#N/A</v>
      </c>
      <c r="AA9" s="127" t="str">
        <f t="shared" si="1"/>
        <v/>
      </c>
      <c r="AC9" s="130"/>
      <c r="AD9" s="130"/>
      <c r="AE9" s="471" t="str">
        <f t="shared" si="2"/>
        <v/>
      </c>
      <c r="AF9" s="471"/>
      <c r="AG9" s="471"/>
      <c r="AH9" s="130"/>
      <c r="AQ9" s="127" t="s">
        <v>15</v>
      </c>
    </row>
    <row r="10" spans="2:43" ht="19.899999999999999" customHeight="1" thickTop="1" thickBot="1" x14ac:dyDescent="0.25">
      <c r="B10" s="450"/>
      <c r="C10" s="450"/>
      <c r="D10" s="450"/>
      <c r="E10" s="450"/>
      <c r="F10" s="450"/>
      <c r="G10" s="450"/>
      <c r="H10" s="450"/>
      <c r="I10" s="450"/>
      <c r="J10" s="450"/>
      <c r="K10" s="450"/>
      <c r="L10" s="450"/>
      <c r="M10" s="450"/>
      <c r="N10" s="450"/>
      <c r="O10" s="450"/>
      <c r="P10" s="450"/>
      <c r="Q10" s="450"/>
      <c r="R10" s="450"/>
      <c r="S10" s="133"/>
      <c r="T10" s="133"/>
      <c r="U10" s="133"/>
      <c r="X10" s="127">
        <v>8</v>
      </c>
      <c r="Y10" s="127" t="e">
        <f t="shared" si="0"/>
        <v>#N/A</v>
      </c>
      <c r="Z10" s="127" t="e">
        <f>IF(LEN(K4)&lt;2,J4,"")</f>
        <v>#N/A</v>
      </c>
      <c r="AA10" s="127" t="str">
        <f t="shared" si="1"/>
        <v/>
      </c>
      <c r="AC10" s="130"/>
      <c r="AD10" s="130"/>
      <c r="AE10" s="471" t="str">
        <f t="shared" si="2"/>
        <v/>
      </c>
      <c r="AF10" s="471"/>
      <c r="AG10" s="471"/>
      <c r="AH10" s="130"/>
    </row>
    <row r="11" spans="2:43" ht="24" customHeight="1" thickTop="1" thickBot="1" x14ac:dyDescent="0.25">
      <c r="B11" s="134"/>
      <c r="C11" s="126" t="s">
        <v>28</v>
      </c>
      <c r="D11" s="440" t="s">
        <v>29</v>
      </c>
      <c r="E11" s="441"/>
      <c r="F11" s="441"/>
      <c r="G11" s="442"/>
      <c r="H11" s="136"/>
      <c r="I11" s="137"/>
      <c r="J11" s="134"/>
      <c r="K11" s="135" t="s">
        <v>28</v>
      </c>
      <c r="L11" s="440" t="s">
        <v>29</v>
      </c>
      <c r="M11" s="441"/>
      <c r="N11" s="441"/>
      <c r="O11" s="442"/>
      <c r="P11" s="136"/>
      <c r="Q11" s="138"/>
      <c r="R11" s="139"/>
      <c r="S11" s="140"/>
      <c r="T11" s="140"/>
      <c r="U11" s="141"/>
      <c r="V11" s="127" t="str">
        <f>IFERROR(SMALL('اختيار المقررات'!$AM$8:$AM$56,'اختيار المقررات'!AN8),"")</f>
        <v/>
      </c>
      <c r="X11" s="127">
        <v>9</v>
      </c>
      <c r="Y11" s="127">
        <f t="shared" si="0"/>
        <v>9</v>
      </c>
      <c r="Z11" s="127">
        <f>IF(LEN(N4)&lt;2,Q4,"")</f>
        <v>0</v>
      </c>
      <c r="AA11" s="127" t="str">
        <f t="shared" si="1"/>
        <v/>
      </c>
      <c r="AC11" s="130"/>
      <c r="AD11" s="130"/>
      <c r="AE11" s="471" t="str">
        <f t="shared" si="2"/>
        <v/>
      </c>
      <c r="AF11" s="471"/>
      <c r="AG11" s="471"/>
      <c r="AH11" s="130"/>
    </row>
    <row r="12" spans="2:43" ht="15.6" customHeight="1" thickTop="1" thickBot="1" x14ac:dyDescent="0.25">
      <c r="B12" s="142" t="str">
        <f t="shared" ref="B12:B18" si="3">IF($AJ$1&gt;0,"",V11)</f>
        <v/>
      </c>
      <c r="C12" s="158" t="str">
        <f>IFERROR(VLOOKUP(B12,'اختيار المقررات'!AV5:BQ53,2,0),"")</f>
        <v/>
      </c>
      <c r="D12" s="439" t="str">
        <f>IFERROR(VLOOKUP(B12,'اختيار المقررات'!AV5:BQ53,3,0),"")</f>
        <v/>
      </c>
      <c r="E12" s="439"/>
      <c r="F12" s="439"/>
      <c r="G12" s="439"/>
      <c r="H12" s="143" t="str">
        <f>IFERROR(VLOOKUP(B12,'اختيار المقررات'!AV5:BQ53,4,0),"")</f>
        <v/>
      </c>
      <c r="I12" s="144" t="str">
        <f>IFERROR(VLOOKUP(B12,'اختيار المقررات'!AV5:BQ53,5,0),"")</f>
        <v/>
      </c>
      <c r="J12" s="142" t="str">
        <f>IF($AJ$1&gt;0,"",V18)</f>
        <v/>
      </c>
      <c r="K12" s="158" t="str">
        <f>IFERROR(VLOOKUP(J12,'اختيار المقررات'!AV5:BQ53,2,0),"")</f>
        <v/>
      </c>
      <c r="L12" s="439" t="str">
        <f>IFERROR(VLOOKUP(J12,'اختيار المقررات'!AV5:BQ53,3,0),"")</f>
        <v/>
      </c>
      <c r="M12" s="439"/>
      <c r="N12" s="439"/>
      <c r="O12" s="439"/>
      <c r="P12" s="143" t="str">
        <f>IFERROR(VLOOKUP(J12,'اختيار المقررات'!AV5:BQ53,4,0),"")</f>
        <v/>
      </c>
      <c r="Q12" s="144" t="str">
        <f>IFERROR(VLOOKUP(J12,'اختيار المقررات'!AV5:BQ53,5,0),"")</f>
        <v/>
      </c>
      <c r="R12" s="145"/>
      <c r="T12" s="146"/>
      <c r="V12" s="127" t="str">
        <f>IFERROR(SMALL('اختيار المقررات'!$AM$8:$AM$56,'اختيار المقررات'!AN9),"")</f>
        <v/>
      </c>
      <c r="X12" s="127">
        <v>10</v>
      </c>
      <c r="Y12" s="127">
        <f t="shared" si="0"/>
        <v>10</v>
      </c>
      <c r="Z12" s="127" t="str">
        <f>IF(LEN(D5)&lt;2,B5,"")</f>
        <v>الجنسية:</v>
      </c>
      <c r="AA12" s="127" t="str">
        <f t="shared" si="1"/>
        <v/>
      </c>
      <c r="AC12" s="130"/>
      <c r="AD12" s="130"/>
      <c r="AE12" s="471" t="str">
        <f t="shared" si="2"/>
        <v/>
      </c>
      <c r="AF12" s="471"/>
      <c r="AG12" s="471"/>
      <c r="AH12" s="130"/>
    </row>
    <row r="13" spans="2:43" ht="15.6" customHeight="1" thickTop="1" thickBot="1" x14ac:dyDescent="0.25">
      <c r="B13" s="142" t="str">
        <f t="shared" si="3"/>
        <v/>
      </c>
      <c r="C13" s="158" t="str">
        <f>IFERROR(VLOOKUP(B13,'اختيار المقررات'!AV6:BQ54,2,0),"")</f>
        <v/>
      </c>
      <c r="D13" s="439" t="str">
        <f>IFERROR(VLOOKUP(B13,'اختيار المقررات'!AV6:BQ54,3,0),"")</f>
        <v/>
      </c>
      <c r="E13" s="439"/>
      <c r="F13" s="439"/>
      <c r="G13" s="439"/>
      <c r="H13" s="143" t="str">
        <f>IFERROR(VLOOKUP(B13,'اختيار المقررات'!AV6:BQ54,4,0),"")</f>
        <v/>
      </c>
      <c r="I13" s="144" t="str">
        <f>IFERROR(VLOOKUP(B13,'اختيار المقررات'!AV6:BQ54,5,0),"")</f>
        <v/>
      </c>
      <c r="J13" s="142" t="str">
        <f t="shared" ref="J13:J18" si="4">IF($AJ$1&gt;0,"",V19)</f>
        <v/>
      </c>
      <c r="K13" s="158" t="str">
        <f>IFERROR(VLOOKUP(J13,'اختيار المقررات'!AV6:BQ54,2,0),"")</f>
        <v/>
      </c>
      <c r="L13" s="439" t="str">
        <f>IFERROR(VLOOKUP(J13,'اختيار المقررات'!AV6:BQ54,3,0),"")</f>
        <v/>
      </c>
      <c r="M13" s="439"/>
      <c r="N13" s="439"/>
      <c r="O13" s="439"/>
      <c r="P13" s="143" t="str">
        <f>IFERROR(VLOOKUP(J13,'اختيار المقررات'!AV6:BQ54,4,0),"")</f>
        <v/>
      </c>
      <c r="Q13" s="144" t="str">
        <f>IFERROR(VLOOKUP(J13,'اختيار المقررات'!AV6:BQ54,5,0),"")</f>
        <v/>
      </c>
      <c r="R13" s="145"/>
      <c r="S13" s="146"/>
      <c r="T13" s="146"/>
      <c r="U13" s="134"/>
      <c r="V13" s="127" t="str">
        <f>IFERROR(SMALL('اختيار المقررات'!$AM$8:$AM$56,'اختيار المقررات'!AN10),"")</f>
        <v/>
      </c>
      <c r="X13" s="127">
        <v>11</v>
      </c>
      <c r="Y13" s="127">
        <f t="shared" si="0"/>
        <v>11</v>
      </c>
      <c r="Z13" s="127" t="str">
        <f>IF(LEN(H5)&lt;2,F5,"")</f>
        <v>الرقم الوطني:</v>
      </c>
      <c r="AA13" s="127" t="str">
        <f t="shared" si="1"/>
        <v/>
      </c>
      <c r="AC13" s="130"/>
      <c r="AD13" s="130"/>
      <c r="AE13" s="471" t="str">
        <f t="shared" si="2"/>
        <v/>
      </c>
      <c r="AF13" s="471"/>
      <c r="AG13" s="471"/>
      <c r="AH13" s="130"/>
    </row>
    <row r="14" spans="2:43" ht="15.6" customHeight="1" thickTop="1" thickBot="1" x14ac:dyDescent="0.25">
      <c r="B14" s="142" t="str">
        <f t="shared" si="3"/>
        <v/>
      </c>
      <c r="C14" s="158" t="str">
        <f>IFERROR(VLOOKUP(B14,'اختيار المقررات'!AV7:BQ55,2,0),"")</f>
        <v/>
      </c>
      <c r="D14" s="439" t="str">
        <f>IFERROR(VLOOKUP(B14,'اختيار المقررات'!AV7:BQ55,3,0),"")</f>
        <v/>
      </c>
      <c r="E14" s="439"/>
      <c r="F14" s="439"/>
      <c r="G14" s="439"/>
      <c r="H14" s="143" t="str">
        <f>IFERROR(VLOOKUP(B14,'اختيار المقررات'!AV7:BQ55,4,0),"")</f>
        <v/>
      </c>
      <c r="I14" s="144" t="str">
        <f>IFERROR(VLOOKUP(B14,'اختيار المقررات'!AV7:BQ55,5,0),"")</f>
        <v/>
      </c>
      <c r="J14" s="142" t="str">
        <f t="shared" si="4"/>
        <v/>
      </c>
      <c r="K14" s="158" t="str">
        <f>IFERROR(VLOOKUP(J14,'اختيار المقررات'!AV7:BQ55,2,0),"")</f>
        <v/>
      </c>
      <c r="L14" s="439" t="str">
        <f>IFERROR(VLOOKUP(J14,'اختيار المقررات'!AV7:BQ55,3,0),"")</f>
        <v/>
      </c>
      <c r="M14" s="439"/>
      <c r="N14" s="439"/>
      <c r="O14" s="439"/>
      <c r="P14" s="143" t="str">
        <f>IFERROR(VLOOKUP(J14,'اختيار المقررات'!AV7:BQ55,4,0),"")</f>
        <v/>
      </c>
      <c r="Q14" s="144" t="str">
        <f>IFERROR(VLOOKUP(J14,'اختيار المقررات'!AV7:BQ55,5,0),"")</f>
        <v/>
      </c>
      <c r="R14" s="145"/>
      <c r="S14" s="146"/>
      <c r="T14" s="146"/>
      <c r="U14" s="134"/>
      <c r="V14" s="127" t="str">
        <f>IFERROR(SMALL('اختيار المقررات'!$AM$8:$AM$56,'اختيار المقررات'!AN11),"")</f>
        <v/>
      </c>
      <c r="X14" s="127">
        <v>12</v>
      </c>
      <c r="Y14" s="127" t="str">
        <f t="shared" si="0"/>
        <v/>
      </c>
      <c r="Z14" s="127" t="str">
        <f>IF(LEN(K5)&lt;2,J5,"")</f>
        <v/>
      </c>
      <c r="AA14" s="127" t="str">
        <f t="shared" si="1"/>
        <v/>
      </c>
      <c r="AC14" s="130"/>
      <c r="AD14" s="130"/>
      <c r="AE14" s="471" t="str">
        <f t="shared" si="2"/>
        <v/>
      </c>
      <c r="AF14" s="471"/>
      <c r="AG14" s="471"/>
      <c r="AH14" s="130"/>
    </row>
    <row r="15" spans="2:43" ht="15.6" customHeight="1" thickTop="1" thickBot="1" x14ac:dyDescent="0.25">
      <c r="B15" s="142" t="str">
        <f t="shared" si="3"/>
        <v/>
      </c>
      <c r="C15" s="158" t="str">
        <f>IFERROR(VLOOKUP(B15,'اختيار المقررات'!AV8:BQ56,2,0),"")</f>
        <v/>
      </c>
      <c r="D15" s="439" t="str">
        <f>IFERROR(VLOOKUP(B15,'اختيار المقررات'!AV8:BQ56,3,0),"")</f>
        <v/>
      </c>
      <c r="E15" s="439"/>
      <c r="F15" s="439"/>
      <c r="G15" s="439"/>
      <c r="H15" s="143" t="str">
        <f>IFERROR(VLOOKUP(B15,'اختيار المقررات'!AV8:BQ56,4,0),"")</f>
        <v/>
      </c>
      <c r="I15" s="144" t="str">
        <f>IFERROR(VLOOKUP(B15,'اختيار المقررات'!AV8:BQ56,5,0),"")</f>
        <v/>
      </c>
      <c r="J15" s="142" t="str">
        <f t="shared" si="4"/>
        <v/>
      </c>
      <c r="K15" s="158" t="str">
        <f>IFERROR(VLOOKUP(J15,'اختيار المقررات'!AV8:BQ56,2,0),"")</f>
        <v/>
      </c>
      <c r="L15" s="439" t="str">
        <f>IFERROR(VLOOKUP(J15,'اختيار المقررات'!AV8:BQ56,3,0),"")</f>
        <v/>
      </c>
      <c r="M15" s="439"/>
      <c r="N15" s="439"/>
      <c r="O15" s="439"/>
      <c r="P15" s="143" t="str">
        <f>IFERROR(VLOOKUP(J15,'اختيار المقررات'!AV8:BQ56,4,0),"")</f>
        <v/>
      </c>
      <c r="Q15" s="144" t="str">
        <f>IFERROR(VLOOKUP(J15,'اختيار المقررات'!AV8:BQ56,5,0),"")</f>
        <v/>
      </c>
      <c r="R15" s="145"/>
      <c r="S15" s="146"/>
      <c r="T15" s="146"/>
      <c r="U15" s="134"/>
      <c r="V15" s="127" t="str">
        <f>IFERROR(SMALL('اختيار المقررات'!$AM$8:$AM$56,'اختيار المقررات'!AN12),"")</f>
        <v/>
      </c>
      <c r="X15" s="127">
        <v>13</v>
      </c>
      <c r="Y15" s="127" t="str">
        <f t="shared" si="0"/>
        <v/>
      </c>
      <c r="Z15" s="127" t="str">
        <f>IF(LEN(P5)&lt;2,N5,"")</f>
        <v/>
      </c>
      <c r="AA15" s="127" t="str">
        <f t="shared" si="1"/>
        <v/>
      </c>
      <c r="AC15" s="130"/>
      <c r="AD15" s="130"/>
      <c r="AE15" s="471" t="str">
        <f t="shared" si="2"/>
        <v/>
      </c>
      <c r="AF15" s="471"/>
      <c r="AG15" s="471"/>
      <c r="AH15" s="130"/>
    </row>
    <row r="16" spans="2:43" ht="15.6" customHeight="1" thickTop="1" thickBot="1" x14ac:dyDescent="0.25">
      <c r="B16" s="142" t="str">
        <f t="shared" si="3"/>
        <v/>
      </c>
      <c r="C16" s="158" t="str">
        <f>IFERROR(VLOOKUP(B16,'اختيار المقررات'!AV9:BQ57,2,0),"")</f>
        <v/>
      </c>
      <c r="D16" s="439" t="str">
        <f>IFERROR(VLOOKUP(B16,'اختيار المقررات'!AV9:BQ57,3,0),"")</f>
        <v/>
      </c>
      <c r="E16" s="439"/>
      <c r="F16" s="439"/>
      <c r="G16" s="439"/>
      <c r="H16" s="143" t="str">
        <f>IFERROR(VLOOKUP(B16,'اختيار المقررات'!AV9:BQ57,4,0),"")</f>
        <v/>
      </c>
      <c r="I16" s="144" t="str">
        <f>IFERROR(VLOOKUP(B16,'اختيار المقررات'!AV9:BQ57,5,0),"")</f>
        <v/>
      </c>
      <c r="J16" s="142" t="str">
        <f t="shared" si="4"/>
        <v/>
      </c>
      <c r="K16" s="158" t="str">
        <f>IFERROR(VLOOKUP(J16,'اختيار المقررات'!AV9:BQ57,2,0),"")</f>
        <v/>
      </c>
      <c r="L16" s="439" t="str">
        <f>IFERROR(VLOOKUP(J16,'اختيار المقررات'!AV9:BQ57,3,0),"")</f>
        <v/>
      </c>
      <c r="M16" s="439"/>
      <c r="N16" s="439"/>
      <c r="O16" s="439"/>
      <c r="P16" s="143" t="str">
        <f>IFERROR(VLOOKUP(J16,'اختيار المقررات'!AV9:BQ57,4,0),"")</f>
        <v/>
      </c>
      <c r="Q16" s="144" t="str">
        <f>IFERROR(VLOOKUP(J16,'اختيار المقررات'!AV9:BQ57,5,0),"")</f>
        <v/>
      </c>
      <c r="R16" s="145"/>
      <c r="S16" s="146"/>
      <c r="T16" s="146"/>
      <c r="U16" s="134"/>
      <c r="V16" s="127" t="str">
        <f>IFERROR(SMALL('اختيار المقررات'!$AM$8:$AM$56,'اختيار المقررات'!AN13),"")</f>
        <v/>
      </c>
      <c r="X16" s="127">
        <v>14</v>
      </c>
      <c r="Y16" s="127" t="str">
        <f t="shared" si="0"/>
        <v/>
      </c>
      <c r="Z16" s="127" t="str">
        <f>IF(LEN(D6)&lt;2,B6,"")</f>
        <v/>
      </c>
      <c r="AA16" s="127" t="str">
        <f t="shared" si="1"/>
        <v/>
      </c>
      <c r="AC16" s="130"/>
      <c r="AD16" s="130"/>
      <c r="AE16" s="471" t="str">
        <f t="shared" si="2"/>
        <v/>
      </c>
      <c r="AF16" s="471"/>
      <c r="AG16" s="471"/>
      <c r="AH16" s="130"/>
    </row>
    <row r="17" spans="2:34" ht="15.6" customHeight="1" thickTop="1" thickBot="1" x14ac:dyDescent="0.25">
      <c r="B17" s="142" t="str">
        <f t="shared" si="3"/>
        <v/>
      </c>
      <c r="C17" s="158" t="str">
        <f>IFERROR(VLOOKUP(B17,'اختيار المقررات'!AV10:BQ58,2,0),"")</f>
        <v/>
      </c>
      <c r="D17" s="439" t="str">
        <f>IFERROR(VLOOKUP(B17,'اختيار المقررات'!AV10:BQ58,3,0),"")</f>
        <v/>
      </c>
      <c r="E17" s="439"/>
      <c r="F17" s="439"/>
      <c r="G17" s="439"/>
      <c r="H17" s="143" t="str">
        <f>IFERROR(VLOOKUP(B17,'اختيار المقررات'!AV10:BQ58,4,0),"")</f>
        <v/>
      </c>
      <c r="I17" s="144" t="str">
        <f>IFERROR(VLOOKUP(B17,'اختيار المقررات'!AV10:BQ58,5,0),"")</f>
        <v/>
      </c>
      <c r="J17" s="142" t="str">
        <f t="shared" si="4"/>
        <v/>
      </c>
      <c r="K17" s="158" t="str">
        <f>IFERROR(VLOOKUP(J17,'اختيار المقررات'!AV10:BQ58,2,0),"")</f>
        <v/>
      </c>
      <c r="L17" s="439" t="str">
        <f>IFERROR(VLOOKUP(J17,'اختيار المقررات'!AV10:BQ58,3,0),"")</f>
        <v/>
      </c>
      <c r="M17" s="439"/>
      <c r="N17" s="439"/>
      <c r="O17" s="439"/>
      <c r="P17" s="143" t="str">
        <f>IFERROR(VLOOKUP(J17,'اختيار المقررات'!AV10:BQ58,4,0),"")</f>
        <v/>
      </c>
      <c r="Q17" s="144" t="str">
        <f>IFERROR(VLOOKUP(J17,'اختيار المقررات'!AV10:BQ58,5,0),"")</f>
        <v/>
      </c>
      <c r="R17" s="145"/>
      <c r="S17" s="146"/>
      <c r="T17" s="146"/>
      <c r="U17" s="134"/>
      <c r="V17" s="127" t="str">
        <f>IFERROR(SMALL('اختيار المقررات'!$AM$8:$AM$56,'اختيار المقررات'!AN14),"")</f>
        <v/>
      </c>
      <c r="X17" s="127">
        <v>15</v>
      </c>
      <c r="Y17" s="127" t="e">
        <f t="shared" si="0"/>
        <v>#N/A</v>
      </c>
      <c r="Z17" s="127" t="e">
        <f>IF(LEN(H6)&lt;2,F6,"")</f>
        <v>#N/A</v>
      </c>
      <c r="AA17" s="127" t="str">
        <f t="shared" si="1"/>
        <v/>
      </c>
      <c r="AC17" s="130"/>
      <c r="AD17" s="130"/>
      <c r="AE17" s="471" t="str">
        <f t="shared" si="2"/>
        <v/>
      </c>
      <c r="AF17" s="471"/>
      <c r="AG17" s="471"/>
      <c r="AH17" s="130"/>
    </row>
    <row r="18" spans="2:34" ht="15.6" customHeight="1" thickTop="1" thickBot="1" x14ac:dyDescent="0.25">
      <c r="B18" s="142" t="str">
        <f t="shared" si="3"/>
        <v/>
      </c>
      <c r="C18" s="158" t="str">
        <f>IFERROR(VLOOKUP(B18,'اختيار المقررات'!AV11:BQ59,2,0),"")</f>
        <v/>
      </c>
      <c r="D18" s="439" t="str">
        <f>IFERROR(VLOOKUP(B18,'اختيار المقررات'!AV11:BQ59,3,0),"")</f>
        <v/>
      </c>
      <c r="E18" s="439"/>
      <c r="F18" s="439"/>
      <c r="G18" s="439"/>
      <c r="H18" s="143" t="str">
        <f>IFERROR(VLOOKUP(B18,'اختيار المقررات'!AV11:BQ59,4,0),"")</f>
        <v/>
      </c>
      <c r="I18" s="144" t="str">
        <f>IFERROR(VLOOKUP(B18,'اختيار المقررات'!AV11:BQ59,5,0),"")</f>
        <v/>
      </c>
      <c r="J18" s="142" t="str">
        <f t="shared" si="4"/>
        <v/>
      </c>
      <c r="K18" s="158" t="str">
        <f>IFERROR(VLOOKUP(J18,'اختيار المقررات'!AV11:BQ59,2,0),"")</f>
        <v/>
      </c>
      <c r="L18" s="439" t="str">
        <f>IFERROR(VLOOKUP(J18,'اختيار المقررات'!AV11:BQ59,3,0),"")</f>
        <v/>
      </c>
      <c r="M18" s="439"/>
      <c r="N18" s="439"/>
      <c r="O18" s="439"/>
      <c r="P18" s="143" t="str">
        <f>IFERROR(VLOOKUP(J18,'اختيار المقررات'!AV11:BQ59,4,0),"")</f>
        <v/>
      </c>
      <c r="Q18" s="144" t="str">
        <f>IFERROR(VLOOKUP(J18,'اختيار المقررات'!AV11:BQ59,5,0),"")</f>
        <v/>
      </c>
      <c r="R18" s="145"/>
      <c r="S18" s="146"/>
      <c r="T18" s="146"/>
      <c r="U18" s="134"/>
      <c r="V18" s="127" t="str">
        <f>IFERROR(SMALL('اختيار المقررات'!$AM$8:$AM$56,'اختيار المقررات'!AN15),"")</f>
        <v/>
      </c>
      <c r="X18" s="127">
        <v>16</v>
      </c>
      <c r="Y18" s="127" t="e">
        <f t="shared" si="0"/>
        <v>#N/A</v>
      </c>
      <c r="Z18" s="127" t="e">
        <f>IF(LEN(K6)&lt;2,J6,"")</f>
        <v>#N/A</v>
      </c>
      <c r="AA18" s="127" t="str">
        <f t="shared" si="1"/>
        <v/>
      </c>
      <c r="AC18" s="130"/>
      <c r="AD18" s="130"/>
      <c r="AE18" s="471" t="str">
        <f t="shared" si="2"/>
        <v/>
      </c>
      <c r="AF18" s="471"/>
      <c r="AG18" s="471"/>
      <c r="AH18" s="130"/>
    </row>
    <row r="19" spans="2:34" ht="15.6" customHeight="1" thickTop="1" thickBot="1" x14ac:dyDescent="0.25">
      <c r="B19" s="479" t="e">
        <f>'إدخال البيانات'!A2</f>
        <v>#N/A</v>
      </c>
      <c r="C19" s="479"/>
      <c r="D19" s="479"/>
      <c r="E19" s="479"/>
      <c r="F19" s="479"/>
      <c r="G19" s="479"/>
      <c r="H19" s="479"/>
      <c r="I19" s="479"/>
      <c r="J19" s="479"/>
      <c r="K19" s="479"/>
      <c r="L19" s="479"/>
      <c r="M19" s="479"/>
      <c r="N19" s="479"/>
      <c r="O19" s="479"/>
      <c r="P19" s="479"/>
      <c r="Q19" s="479"/>
      <c r="R19" s="479"/>
      <c r="S19" s="146"/>
      <c r="T19" s="146"/>
      <c r="U19" s="134"/>
      <c r="V19" s="127" t="str">
        <f>IFERROR(SMALL('اختيار المقررات'!$AM$8:$AM$56,'اختيار المقررات'!AN16),"")</f>
        <v/>
      </c>
      <c r="X19" s="127">
        <v>17</v>
      </c>
      <c r="Y19" s="127" t="e">
        <f t="shared" si="0"/>
        <v>#N/A</v>
      </c>
      <c r="Z19" s="127" t="e">
        <f>IF(LEN(P6)&lt;2,N6,"")</f>
        <v>#N/A</v>
      </c>
      <c r="AA19" s="127" t="str">
        <f t="shared" si="1"/>
        <v/>
      </c>
      <c r="AC19" s="130"/>
      <c r="AD19" s="130"/>
      <c r="AE19" s="471" t="str">
        <f t="shared" si="2"/>
        <v/>
      </c>
      <c r="AF19" s="471"/>
      <c r="AG19" s="471"/>
      <c r="AH19" s="130"/>
    </row>
    <row r="20" spans="2:34" ht="15.6" customHeight="1" thickTop="1" thickBot="1" x14ac:dyDescent="0.25">
      <c r="B20" s="480"/>
      <c r="C20" s="480"/>
      <c r="D20" s="480"/>
      <c r="E20" s="480"/>
      <c r="F20" s="480"/>
      <c r="G20" s="480"/>
      <c r="H20" s="480"/>
      <c r="I20" s="480"/>
      <c r="J20" s="480"/>
      <c r="K20" s="480"/>
      <c r="L20" s="480"/>
      <c r="M20" s="480"/>
      <c r="N20" s="480"/>
      <c r="O20" s="480"/>
      <c r="P20" s="480"/>
      <c r="Q20" s="480"/>
      <c r="R20" s="480"/>
      <c r="S20" s="146"/>
      <c r="T20" s="146"/>
      <c r="U20" s="134"/>
      <c r="V20" s="127" t="str">
        <f>IFERROR(SMALL('اختيار المقررات'!$AM$8:$AM$56,'اختيار المقررات'!AN17),"")</f>
        <v/>
      </c>
      <c r="X20" s="127">
        <v>18</v>
      </c>
      <c r="Y20" s="127">
        <f t="shared" si="0"/>
        <v>18</v>
      </c>
      <c r="Z20" s="127" t="str">
        <f>IF(LEN(D7)&lt;2,B7,"")</f>
        <v>الموبايل:</v>
      </c>
      <c r="AA20" s="127" t="str">
        <f t="shared" si="1"/>
        <v/>
      </c>
      <c r="AC20" s="130"/>
      <c r="AD20" s="130"/>
      <c r="AE20" s="471" t="str">
        <f t="shared" si="2"/>
        <v/>
      </c>
      <c r="AF20" s="471"/>
      <c r="AG20" s="471"/>
      <c r="AH20" s="130"/>
    </row>
    <row r="21" spans="2:34" ht="15.6" customHeight="1" thickTop="1" thickBot="1" x14ac:dyDescent="0.25">
      <c r="B21" s="481" t="s">
        <v>204</v>
      </c>
      <c r="C21" s="482"/>
      <c r="D21" s="482"/>
      <c r="E21" s="482"/>
      <c r="F21" s="121">
        <f>'اختيار المقررات'!AE25</f>
        <v>0</v>
      </c>
      <c r="G21" s="482" t="s">
        <v>205</v>
      </c>
      <c r="H21" s="482"/>
      <c r="I21" s="482"/>
      <c r="J21" s="482"/>
      <c r="K21" s="484">
        <f>'اختيار المقررات'!AE26</f>
        <v>0</v>
      </c>
      <c r="L21" s="484"/>
      <c r="M21" s="482" t="e">
        <f>'اختيار المقررات'!Z27</f>
        <v>#N/A</v>
      </c>
      <c r="N21" s="482"/>
      <c r="O21" s="482"/>
      <c r="P21" s="482"/>
      <c r="Q21" s="484" t="e">
        <f>'اختيار المقررات'!AE27</f>
        <v>#N/A</v>
      </c>
      <c r="R21" s="504"/>
      <c r="S21" s="147"/>
      <c r="V21" s="127" t="str">
        <f>IFERROR(SMALL('اختيار المقررات'!$AM$8:$AM$56,'اختيار المقررات'!AN18),"")</f>
        <v/>
      </c>
      <c r="X21" s="127">
        <v>19</v>
      </c>
      <c r="Y21" s="127">
        <f t="shared" si="0"/>
        <v>19</v>
      </c>
      <c r="Z21" s="127" t="str">
        <f>IF(LEN(H7)&lt;2,F7,"")</f>
        <v>الهاتف:</v>
      </c>
      <c r="AA21" s="127" t="str">
        <f t="shared" si="1"/>
        <v/>
      </c>
      <c r="AC21" s="130"/>
      <c r="AD21" s="130"/>
      <c r="AE21" s="471" t="str">
        <f t="shared" si="2"/>
        <v/>
      </c>
      <c r="AF21" s="471"/>
      <c r="AG21" s="471"/>
      <c r="AH21" s="130"/>
    </row>
    <row r="22" spans="2:34" ht="15.6" customHeight="1" thickTop="1" x14ac:dyDescent="0.2">
      <c r="B22" s="430" t="s">
        <v>199</v>
      </c>
      <c r="C22" s="431"/>
      <c r="D22" s="431"/>
      <c r="E22" s="432">
        <f>'اختيار المقررات'!G5</f>
        <v>0</v>
      </c>
      <c r="F22" s="432"/>
      <c r="G22" s="432"/>
      <c r="H22" s="432"/>
      <c r="I22" s="433"/>
      <c r="J22" s="102" t="s">
        <v>58</v>
      </c>
      <c r="K22" s="434" t="e">
        <f>'اختيار المقررات'!R5</f>
        <v>#N/A</v>
      </c>
      <c r="L22" s="434"/>
      <c r="M22" s="122" t="s">
        <v>0</v>
      </c>
      <c r="N22" s="483" t="e">
        <f>'اختيار المقررات'!X5</f>
        <v>#N/A</v>
      </c>
      <c r="O22" s="483"/>
      <c r="P22" s="435"/>
      <c r="Q22" s="435"/>
      <c r="R22" s="436"/>
      <c r="V22" s="127" t="str">
        <f>IFERROR(SMALL('اختيار المقررات'!$AM$8:$AM$56,'اختيار المقررات'!AN19),"")</f>
        <v/>
      </c>
      <c r="X22" s="127">
        <v>20</v>
      </c>
      <c r="Y22" s="127">
        <f t="shared" si="0"/>
        <v>20</v>
      </c>
      <c r="Z22" s="127" t="str">
        <f>IF(LEN(K7)&lt;2,J7,"")</f>
        <v>العنوان :</v>
      </c>
      <c r="AC22" s="130"/>
      <c r="AD22" s="130"/>
      <c r="AE22" s="471" t="str">
        <f t="shared" si="2"/>
        <v/>
      </c>
      <c r="AF22" s="471"/>
      <c r="AG22" s="471"/>
      <c r="AH22" s="130"/>
    </row>
    <row r="23" spans="2:34" ht="15.6" customHeight="1" x14ac:dyDescent="0.2">
      <c r="B23" s="505" t="s">
        <v>203</v>
      </c>
      <c r="C23" s="506"/>
      <c r="D23" s="506"/>
      <c r="E23" s="507" t="e">
        <f>'اختيار المقررات'!O25</f>
        <v>#N/A</v>
      </c>
      <c r="F23" s="507"/>
      <c r="G23" s="508"/>
      <c r="H23" s="486" t="s">
        <v>630</v>
      </c>
      <c r="I23" s="487"/>
      <c r="J23" s="488" t="e">
        <f>'اختيار المقررات'!W25</f>
        <v>#N/A</v>
      </c>
      <c r="K23" s="488"/>
      <c r="L23" s="489"/>
      <c r="M23" s="478" t="s">
        <v>564</v>
      </c>
      <c r="N23" s="478"/>
      <c r="O23" s="478" t="s">
        <v>565</v>
      </c>
      <c r="P23" s="478"/>
      <c r="Q23" s="478" t="s">
        <v>578</v>
      </c>
      <c r="R23" s="478"/>
      <c r="V23" s="127" t="str">
        <f>IFERROR(SMALL('اختيار المقررات'!$AM$8:$AM$56,'اختيار المقررات'!AN20),"")</f>
        <v/>
      </c>
    </row>
    <row r="24" spans="2:34" ht="15.6" customHeight="1" x14ac:dyDescent="0.2">
      <c r="B24" s="505" t="s">
        <v>566</v>
      </c>
      <c r="C24" s="506"/>
      <c r="D24" s="506"/>
      <c r="E24" s="492" t="e">
        <f>'اختيار المقررات'!O27</f>
        <v>#N/A</v>
      </c>
      <c r="F24" s="492"/>
      <c r="G24" s="493"/>
      <c r="H24" s="490" t="s">
        <v>25</v>
      </c>
      <c r="I24" s="491"/>
      <c r="J24" s="492" t="e">
        <f>'اختيار المقررات'!O26</f>
        <v>#N/A</v>
      </c>
      <c r="K24" s="492"/>
      <c r="L24" s="493"/>
      <c r="M24" s="478"/>
      <c r="N24" s="478"/>
      <c r="O24" s="478"/>
      <c r="P24" s="478"/>
      <c r="Q24" s="478"/>
      <c r="R24" s="478"/>
      <c r="V24" s="127" t="str">
        <f>IFERROR(SMALL('اختيار المقررات'!$AM$8:$AM$56,'اختيار المقررات'!AN21),"")</f>
        <v/>
      </c>
    </row>
    <row r="25" spans="2:34" ht="15.6" customHeight="1" x14ac:dyDescent="0.2">
      <c r="B25" s="505" t="s">
        <v>560</v>
      </c>
      <c r="C25" s="506"/>
      <c r="D25" s="506"/>
      <c r="E25" s="492" t="e">
        <f>'اختيار المقررات'!O28</f>
        <v>#N/A</v>
      </c>
      <c r="F25" s="492"/>
      <c r="G25" s="493"/>
      <c r="H25" s="494" t="s">
        <v>20</v>
      </c>
      <c r="I25" s="495"/>
      <c r="J25" s="434" t="str">
        <f>'اختيار المقررات'!W28</f>
        <v>لا</v>
      </c>
      <c r="K25" s="434"/>
      <c r="L25" s="517"/>
      <c r="M25" s="478"/>
      <c r="N25" s="478"/>
      <c r="O25" s="478"/>
      <c r="P25" s="478"/>
      <c r="Q25" s="478"/>
      <c r="R25" s="478"/>
    </row>
    <row r="26" spans="2:34" ht="15.6" customHeight="1" x14ac:dyDescent="0.2">
      <c r="B26" s="526" t="s">
        <v>23</v>
      </c>
      <c r="C26" s="527"/>
      <c r="D26" s="527"/>
      <c r="E26" s="518" t="e">
        <f>IF(AJ1&gt;0,"",'اختيار المقررات'!O29)</f>
        <v>#N/A</v>
      </c>
      <c r="F26" s="518"/>
      <c r="G26" s="518"/>
      <c r="H26" s="518"/>
      <c r="I26" s="518"/>
      <c r="J26" s="518"/>
      <c r="K26" s="518"/>
      <c r="L26" s="519"/>
      <c r="M26" s="478"/>
      <c r="N26" s="478"/>
      <c r="O26" s="478"/>
      <c r="P26" s="478"/>
      <c r="Q26" s="478"/>
      <c r="R26" s="478"/>
    </row>
    <row r="27" spans="2:34" ht="15.6" customHeight="1" x14ac:dyDescent="0.2">
      <c r="B27" s="496" t="str">
        <f>'اختيار المقررات'!D25</f>
        <v>منقطع عن التسجيل في</v>
      </c>
      <c r="C27" s="497"/>
      <c r="D27" s="497"/>
      <c r="E27" s="497"/>
      <c r="F27" s="497"/>
      <c r="G27" s="497"/>
      <c r="H27" s="497"/>
      <c r="I27" s="497"/>
      <c r="J27" s="497"/>
      <c r="K27" s="497"/>
      <c r="L27" s="498"/>
      <c r="M27" s="478"/>
      <c r="N27" s="478"/>
      <c r="O27" s="478"/>
      <c r="P27" s="478"/>
      <c r="Q27" s="478"/>
      <c r="R27" s="478"/>
    </row>
    <row r="28" spans="2:34" ht="15.6" customHeight="1" x14ac:dyDescent="0.2">
      <c r="B28" s="499" t="str">
        <f>'اختيار المقررات'!D26</f>
        <v/>
      </c>
      <c r="C28" s="500"/>
      <c r="D28" s="500"/>
      <c r="E28" s="500"/>
      <c r="F28" s="500"/>
      <c r="G28" s="500" t="str">
        <f>'اختيار المقررات'!D27</f>
        <v/>
      </c>
      <c r="H28" s="500"/>
      <c r="I28" s="500"/>
      <c r="J28" s="500"/>
      <c r="K28" s="500"/>
      <c r="L28" s="501"/>
      <c r="M28" s="478"/>
      <c r="N28" s="478"/>
      <c r="O28" s="478"/>
      <c r="P28" s="478"/>
      <c r="Q28" s="478"/>
      <c r="R28" s="478"/>
      <c r="V28" s="127" t="str">
        <f>IFERROR(SMALL('اختيار المقررات'!$V$10:$V$30,'اختيار المقررات'!W39),"")</f>
        <v/>
      </c>
    </row>
    <row r="29" spans="2:34" ht="15.6" customHeight="1" x14ac:dyDescent="0.2">
      <c r="B29" s="499" t="str">
        <f>'اختيار المقررات'!D28</f>
        <v/>
      </c>
      <c r="C29" s="500"/>
      <c r="D29" s="500"/>
      <c r="E29" s="500"/>
      <c r="F29" s="500"/>
      <c r="G29" s="500" t="str">
        <f>'اختيار المقررات'!D29</f>
        <v xml:space="preserve"> </v>
      </c>
      <c r="H29" s="500"/>
      <c r="I29" s="500"/>
      <c r="J29" s="500"/>
      <c r="K29" s="500"/>
      <c r="L29" s="501"/>
      <c r="M29" s="478"/>
      <c r="N29" s="478"/>
      <c r="O29" s="478"/>
      <c r="P29" s="478"/>
      <c r="Q29" s="478"/>
      <c r="R29" s="478"/>
      <c r="V29" s="127" t="str">
        <f>IFERROR(SMALL('اختيار المقررات'!$V$10:$V$30,'اختيار المقررات'!W41),"")</f>
        <v/>
      </c>
    </row>
    <row r="30" spans="2:34" ht="15.6" customHeight="1" x14ac:dyDescent="0.2">
      <c r="B30" s="509" t="str">
        <f>'اختيار المقررات'!D30</f>
        <v/>
      </c>
      <c r="C30" s="502"/>
      <c r="D30" s="502"/>
      <c r="E30" s="502"/>
      <c r="F30" s="502"/>
      <c r="G30" s="502" t="str">
        <f>'اختيار المقررات'!D31</f>
        <v/>
      </c>
      <c r="H30" s="502"/>
      <c r="I30" s="502"/>
      <c r="J30" s="502"/>
      <c r="K30" s="502"/>
      <c r="L30" s="503"/>
      <c r="M30" s="478"/>
      <c r="N30" s="478"/>
      <c r="O30" s="478"/>
      <c r="P30" s="478"/>
      <c r="Q30" s="478"/>
      <c r="R30" s="478"/>
      <c r="V30" s="127" t="str">
        <f>IFERROR(SMALL('اختيار المقررات'!$V$10:$V$30,'اختيار المقررات'!W42),"")</f>
        <v/>
      </c>
    </row>
    <row r="31" spans="2:34" ht="15.6" customHeight="1" x14ac:dyDescent="0.2">
      <c r="B31" s="523" t="s">
        <v>579</v>
      </c>
      <c r="C31" s="524"/>
      <c r="D31" s="524"/>
      <c r="E31" s="524"/>
      <c r="F31" s="524"/>
      <c r="G31" s="524"/>
      <c r="H31" s="524"/>
      <c r="I31" s="524"/>
      <c r="J31" s="524"/>
      <c r="K31" s="524"/>
      <c r="L31" s="524"/>
      <c r="M31" s="524"/>
      <c r="N31" s="524"/>
      <c r="O31" s="524"/>
      <c r="P31" s="524"/>
      <c r="Q31" s="524"/>
      <c r="R31" s="525"/>
      <c r="V31" s="127" t="str">
        <f>IFERROR(SMALL('اختيار المقررات'!$V$10:$V$30,'اختيار المقررات'!W30),"")</f>
        <v/>
      </c>
    </row>
    <row r="32" spans="2:34" ht="15.6" customHeight="1" x14ac:dyDescent="0.2">
      <c r="B32" s="485" t="s">
        <v>30</v>
      </c>
      <c r="C32" s="485"/>
      <c r="D32" s="485"/>
      <c r="E32" s="485"/>
      <c r="F32" s="485"/>
      <c r="G32" s="485"/>
      <c r="H32" s="485"/>
      <c r="I32" s="485"/>
      <c r="J32" s="485"/>
      <c r="K32" s="485"/>
      <c r="L32" s="485"/>
      <c r="M32" s="485"/>
      <c r="N32" s="485"/>
      <c r="O32" s="485"/>
      <c r="P32" s="485"/>
      <c r="Q32" s="485"/>
      <c r="R32" s="485"/>
    </row>
    <row r="33" spans="2:18" ht="15.6" customHeight="1" x14ac:dyDescent="0.2">
      <c r="B33" s="510" t="s">
        <v>31</v>
      </c>
      <c r="C33" s="510"/>
      <c r="D33" s="510"/>
      <c r="E33" s="510"/>
      <c r="F33" s="511" t="e">
        <f>IF(AJ1=0,E26,"لم يتم التسجيل")</f>
        <v>#N/A</v>
      </c>
      <c r="G33" s="512"/>
      <c r="H33" s="520" t="str">
        <f>IF(D4="أنثى","ليرة سورية فقط لا غير من الطالبة","ليرة سورية فقط لا غير من الطالب")&amp;" "&amp;H2</f>
        <v xml:space="preserve">ليرة سورية فقط لا غير من الطالب </v>
      </c>
      <c r="I33" s="520"/>
      <c r="J33" s="520"/>
      <c r="K33" s="520"/>
      <c r="L33" s="520"/>
      <c r="M33" s="520"/>
      <c r="N33" s="520"/>
      <c r="O33" s="520"/>
      <c r="P33" s="520"/>
      <c r="Q33" s="520"/>
      <c r="R33" s="520"/>
    </row>
    <row r="34" spans="2:18" ht="15.6" customHeight="1" x14ac:dyDescent="0.2">
      <c r="B34" s="510" t="str">
        <f>IF(D4="أنثى","رقمها الامتحاني","رقمه الامتحاني")</f>
        <v>رقمه الامتحاني</v>
      </c>
      <c r="C34" s="510"/>
      <c r="D34" s="510"/>
      <c r="E34" s="512">
        <f>D2</f>
        <v>0</v>
      </c>
      <c r="F34" s="512"/>
      <c r="G34" s="510" t="s">
        <v>32</v>
      </c>
      <c r="H34" s="510"/>
      <c r="I34" s="510"/>
      <c r="J34" s="510"/>
      <c r="K34" s="510"/>
      <c r="L34" s="510"/>
      <c r="M34" s="510"/>
      <c r="N34" s="510"/>
      <c r="O34" s="510"/>
      <c r="P34" s="510"/>
      <c r="Q34" s="510"/>
      <c r="R34" s="510"/>
    </row>
    <row r="35" spans="2:18" ht="15.6" customHeight="1" x14ac:dyDescent="0.2">
      <c r="B35" s="159"/>
      <c r="C35" s="160"/>
      <c r="D35" s="521"/>
      <c r="E35" s="521"/>
      <c r="F35" s="521"/>
      <c r="G35" s="521"/>
      <c r="H35" s="521"/>
      <c r="I35" s="161"/>
      <c r="J35" s="161"/>
      <c r="K35" s="159"/>
      <c r="L35" s="160"/>
      <c r="M35" s="521"/>
      <c r="N35" s="521"/>
      <c r="O35" s="521"/>
      <c r="P35" s="521"/>
      <c r="Q35" s="161"/>
      <c r="R35" s="161"/>
    </row>
    <row r="36" spans="2:18" ht="24" customHeight="1" x14ac:dyDescent="0.2">
      <c r="B36" s="522" t="s">
        <v>26</v>
      </c>
      <c r="C36" s="522"/>
      <c r="D36" s="522"/>
      <c r="E36" s="522"/>
      <c r="F36" s="522"/>
      <c r="G36" s="522"/>
      <c r="H36" s="522"/>
      <c r="I36" s="522"/>
      <c r="J36" s="522"/>
      <c r="K36" s="522"/>
      <c r="L36" s="522"/>
      <c r="M36" s="522"/>
      <c r="N36" s="522"/>
      <c r="O36" s="522"/>
      <c r="P36" s="522"/>
      <c r="Q36" s="522"/>
      <c r="R36" s="522"/>
    </row>
    <row r="37" spans="2:18" ht="24" customHeight="1" x14ac:dyDescent="0.2">
      <c r="B37" s="485" t="s">
        <v>30</v>
      </c>
      <c r="C37" s="485"/>
      <c r="D37" s="485"/>
      <c r="E37" s="485"/>
      <c r="F37" s="485"/>
      <c r="G37" s="485"/>
      <c r="H37" s="485"/>
      <c r="I37" s="485"/>
      <c r="J37" s="485"/>
      <c r="K37" s="485"/>
      <c r="L37" s="485"/>
      <c r="M37" s="485"/>
      <c r="N37" s="485"/>
      <c r="O37" s="485"/>
      <c r="P37" s="485"/>
      <c r="Q37" s="485"/>
      <c r="R37" s="485"/>
    </row>
    <row r="38" spans="2:18" ht="24" customHeight="1" x14ac:dyDescent="0.2">
      <c r="B38" s="510" t="s">
        <v>31</v>
      </c>
      <c r="C38" s="510"/>
      <c r="D38" s="510"/>
      <c r="E38" s="510"/>
      <c r="F38" s="511" t="e">
        <f>IF(AJ1&lt;&gt;0,F33,'اختيار المقررات'!AD29)</f>
        <v>#N/A</v>
      </c>
      <c r="G38" s="512"/>
      <c r="H38" s="513" t="str">
        <f>H33</f>
        <v xml:space="preserve">ليرة سورية فقط لا غير من الطالب </v>
      </c>
      <c r="I38" s="513"/>
      <c r="J38" s="513"/>
      <c r="K38" s="513"/>
      <c r="L38" s="513"/>
      <c r="M38" s="513"/>
      <c r="N38" s="513"/>
      <c r="O38" s="513"/>
      <c r="P38" s="513"/>
      <c r="Q38" s="513"/>
      <c r="R38" s="513"/>
    </row>
    <row r="39" spans="2:18" ht="24" customHeight="1" x14ac:dyDescent="0.25">
      <c r="B39" s="514" t="str">
        <f>B34</f>
        <v>رقمه الامتحاني</v>
      </c>
      <c r="C39" s="514"/>
      <c r="D39" s="514"/>
      <c r="E39" s="515">
        <f>E34</f>
        <v>0</v>
      </c>
      <c r="F39" s="515"/>
      <c r="G39" s="516" t="str">
        <f>G34</f>
        <v xml:space="preserve">وتحويله إلى حساب التعليم المفتوح رقم ck1-10173186 وتسليم إشعار القبض إلى صاحب العلاقة  </v>
      </c>
      <c r="H39" s="516"/>
      <c r="I39" s="516"/>
      <c r="J39" s="516"/>
      <c r="K39" s="516"/>
      <c r="L39" s="516"/>
      <c r="M39" s="516"/>
      <c r="N39" s="516"/>
      <c r="O39" s="516"/>
      <c r="P39" s="516"/>
      <c r="Q39" s="516"/>
      <c r="R39" s="516"/>
    </row>
    <row r="40" spans="2:18" ht="15.75" customHeight="1" x14ac:dyDescent="0.2"/>
    <row r="41" spans="2:18" ht="22.5" customHeight="1" x14ac:dyDescent="0.2"/>
    <row r="42" spans="2:18" ht="22.5" customHeight="1" x14ac:dyDescent="0.2">
      <c r="C42" s="148"/>
      <c r="D42" s="148"/>
      <c r="E42" s="148"/>
      <c r="F42" s="148"/>
      <c r="G42" s="148"/>
    </row>
    <row r="43" spans="2:18" ht="26.25" customHeight="1" x14ac:dyDescent="0.2">
      <c r="C43" s="148"/>
      <c r="D43" s="148"/>
      <c r="E43" s="148"/>
      <c r="F43" s="148"/>
      <c r="G43" s="148"/>
      <c r="H43" s="149"/>
      <c r="I43" s="149"/>
      <c r="J43" s="149"/>
      <c r="K43" s="149"/>
      <c r="L43" s="149"/>
      <c r="M43" s="149"/>
      <c r="N43" s="149"/>
      <c r="O43" s="149"/>
      <c r="P43" s="149"/>
      <c r="Q43" s="149"/>
      <c r="R43" s="149"/>
    </row>
    <row r="44" spans="2:18" x14ac:dyDescent="0.2">
      <c r="C44" s="148"/>
      <c r="D44" s="148"/>
      <c r="E44" s="148"/>
      <c r="F44" s="148"/>
      <c r="G44" s="148"/>
      <c r="H44" s="149"/>
      <c r="I44" s="149"/>
      <c r="J44" s="149"/>
      <c r="K44" s="149"/>
      <c r="L44" s="149"/>
      <c r="M44" s="149"/>
      <c r="N44" s="149"/>
      <c r="O44" s="149"/>
      <c r="P44" s="149"/>
      <c r="Q44" s="149"/>
      <c r="R44" s="149"/>
    </row>
  </sheetData>
  <sheetProtection algorithmName="SHA-512" hashValue="xmu/+SRK8my69efOD7ozY9TAa1WoXlrXPdLFkkSYXMSCO0FDzZYGN7EKke/XTqE+8DgjgUgxSYEoRfb9XaqBgg==" saltValue="+JqS4I2hvw3GDPerBNjEng==" spinCount="100000" sheet="1" selectLockedCells="1" selectUnlockedCells="1"/>
  <mergeCells count="133">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B22:D22"/>
    <mergeCell ref="E22:I22"/>
    <mergeCell ref="K22:L22"/>
    <mergeCell ref="P22:R22"/>
    <mergeCell ref="F5:G5"/>
    <mergeCell ref="H5:I5"/>
    <mergeCell ref="K5:M5"/>
    <mergeCell ref="D13:G13"/>
    <mergeCell ref="L13:O13"/>
    <mergeCell ref="D11:G11"/>
    <mergeCell ref="L11:O11"/>
    <mergeCell ref="D15:G15"/>
    <mergeCell ref="L15:O15"/>
  </mergeCells>
  <conditionalFormatting sqref="B32:R32">
    <cfRule type="expression" dxfId="52" priority="2">
      <formula>$K$25="لا"</formula>
    </cfRule>
  </conditionalFormatting>
  <conditionalFormatting sqref="B35:R35">
    <cfRule type="expression" dxfId="51" priority="3">
      <formula>#REF!="لا"</formula>
    </cfRule>
  </conditionalFormatting>
  <conditionalFormatting sqref="B36:R37 B38:E38 H38 B39:R39">
    <cfRule type="expression" dxfId="50" priority="4">
      <formula>$K$25="لا"</formula>
    </cfRule>
  </conditionalFormatting>
  <conditionalFormatting sqref="B36:R37 B38:E38 H38:R38 B39:R39">
    <cfRule type="expression" dxfId="49" priority="1">
      <formula>$J$25="لا"</formula>
    </cfRule>
  </conditionalFormatting>
  <conditionalFormatting sqref="C13:I18">
    <cfRule type="expression" dxfId="48" priority="29">
      <formula>$C$13=""</formula>
    </cfRule>
  </conditionalFormatting>
  <conditionalFormatting sqref="C14:I18">
    <cfRule type="expression" dxfId="47" priority="28">
      <formula>$C$14=""</formula>
    </cfRule>
  </conditionalFormatting>
  <conditionalFormatting sqref="C15:I18">
    <cfRule type="expression" dxfId="46" priority="27">
      <formula>$C$15=""</formula>
    </cfRule>
  </conditionalFormatting>
  <conditionalFormatting sqref="C16:I18">
    <cfRule type="expression" dxfId="45" priority="26">
      <formula>$C$16=""</formula>
    </cfRule>
  </conditionalFormatting>
  <conditionalFormatting sqref="C17:I18">
    <cfRule type="expression" dxfId="44" priority="25">
      <formula>$C$17=""</formula>
    </cfRule>
  </conditionalFormatting>
  <conditionalFormatting sqref="C18:I18">
    <cfRule type="expression" dxfId="43" priority="24">
      <formula>$C$18=""</formula>
    </cfRule>
  </conditionalFormatting>
  <conditionalFormatting sqref="C11:Q18">
    <cfRule type="expression" dxfId="42" priority="30">
      <formula>$C$12=""</formula>
    </cfRule>
  </conditionalFormatting>
  <conditionalFormatting sqref="C43:R44">
    <cfRule type="expression" dxfId="41" priority="5">
      <formula>$K$26="لا"</formula>
    </cfRule>
  </conditionalFormatting>
  <conditionalFormatting sqref="K11:Q18">
    <cfRule type="expression" dxfId="40" priority="22">
      <formula>$K$12=""</formula>
    </cfRule>
  </conditionalFormatting>
  <conditionalFormatting sqref="K13:Q18">
    <cfRule type="expression" dxfId="39" priority="21">
      <formula>$K$13=""</formula>
    </cfRule>
  </conditionalFormatting>
  <conditionalFormatting sqref="K14:Q18">
    <cfRule type="expression" dxfId="38" priority="20">
      <formula>$K$14=""</formula>
    </cfRule>
  </conditionalFormatting>
  <conditionalFormatting sqref="K15:Q18">
    <cfRule type="expression" dxfId="37" priority="19">
      <formula>$K$15=""</formula>
    </cfRule>
  </conditionalFormatting>
  <conditionalFormatting sqref="K16:Q18">
    <cfRule type="expression" dxfId="36" priority="18">
      <formula>$K$16=""</formula>
    </cfRule>
  </conditionalFormatting>
  <conditionalFormatting sqref="K17:Q18">
    <cfRule type="expression" dxfId="35" priority="17">
      <formula>$K$17=""</formula>
    </cfRule>
  </conditionalFormatting>
  <conditionalFormatting sqref="K18:Q18">
    <cfRule type="expression" dxfId="34" priority="16">
      <formula>$K$18=""</formula>
    </cfRule>
  </conditionalFormatting>
  <conditionalFormatting sqref="AC1">
    <cfRule type="expression" dxfId="33" priority="7">
      <formula>AC1&lt;&gt;""</formula>
    </cfRule>
  </conditionalFormatting>
  <conditionalFormatting sqref="AD1:AH2">
    <cfRule type="expression" dxfId="32" priority="6">
      <formula>$AD$1&lt;&gt;""</formula>
    </cfRule>
  </conditionalFormatting>
  <conditionalFormatting sqref="AE3:AE22">
    <cfRule type="expression" dxfId="31"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125" style="213" bestFit="1" customWidth="1"/>
    <col min="7" max="7" width="11.125" style="213" customWidth="1"/>
    <col min="8" max="8" width="13.125" style="1" customWidth="1"/>
    <col min="9" max="9" width="10.125" style="1" bestFit="1" customWidth="1"/>
    <col min="10" max="10" width="11.75" style="1" bestFit="1" customWidth="1"/>
    <col min="11" max="11" width="21.875" style="1" customWidth="1"/>
    <col min="12" max="12" width="24.125" style="1" customWidth="1"/>
    <col min="13" max="13" width="17.75" style="1" customWidth="1"/>
    <col min="14" max="14" width="20.125" style="1" customWidth="1"/>
    <col min="15" max="15" width="31.75" style="1" customWidth="1"/>
    <col min="16" max="17" width="14.75" style="1" customWidth="1"/>
    <col min="18" max="18" width="19.125" style="1" customWidth="1"/>
    <col min="19" max="19" width="14.125" style="1" customWidth="1"/>
    <col min="20" max="20" width="6.875" style="1" bestFit="1" customWidth="1"/>
    <col min="21" max="48" width="4.125" style="1" customWidth="1"/>
    <col min="49" max="49" width="4" style="1" customWidth="1"/>
    <col min="50" max="99" width="4.125" style="1" customWidth="1"/>
    <col min="100" max="100" width="9.125" style="1" bestFit="1" customWidth="1"/>
    <col min="101" max="101" width="11.12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125" style="1" bestFit="1" customWidth="1"/>
    <col min="109" max="109" width="10.75" style="1" bestFit="1" customWidth="1"/>
    <col min="110" max="110" width="13.125" style="1" bestFit="1" customWidth="1"/>
    <col min="111" max="111" width="9.125" style="1" bestFit="1" customWidth="1"/>
    <col min="112" max="112" width="9.125" style="1" customWidth="1"/>
    <col min="113" max="113" width="6.125" style="1" bestFit="1" customWidth="1"/>
    <col min="114" max="117" width="9" style="1"/>
    <col min="118" max="118" width="12.125" style="1" bestFit="1" customWidth="1"/>
    <col min="119" max="119" width="13.125" style="1" bestFit="1" customWidth="1"/>
    <col min="120" max="16384" width="9" style="1"/>
  </cols>
  <sheetData>
    <row r="1" spans="1:129" s="182" customFormat="1" ht="18.75" thickBot="1" x14ac:dyDescent="0.25">
      <c r="A1" s="580"/>
      <c r="B1" s="581">
        <v>9999</v>
      </c>
      <c r="C1" s="582" t="s">
        <v>33</v>
      </c>
      <c r="D1" s="582"/>
      <c r="E1" s="582"/>
      <c r="F1" s="582"/>
      <c r="G1" s="582"/>
      <c r="H1" s="582"/>
      <c r="I1" s="582"/>
      <c r="J1" s="582"/>
      <c r="K1" s="583" t="s">
        <v>16</v>
      </c>
      <c r="L1" s="585" t="s">
        <v>194</v>
      </c>
      <c r="M1" s="578" t="s">
        <v>192</v>
      </c>
      <c r="N1" s="578" t="s">
        <v>193</v>
      </c>
      <c r="O1" s="588" t="s">
        <v>55</v>
      </c>
      <c r="P1" s="582" t="s">
        <v>34</v>
      </c>
      <c r="Q1" s="582"/>
      <c r="R1" s="582"/>
      <c r="S1" s="590" t="s">
        <v>9</v>
      </c>
      <c r="T1" s="538" t="s">
        <v>35</v>
      </c>
      <c r="U1" s="539"/>
      <c r="V1" s="539"/>
      <c r="W1" s="539"/>
      <c r="X1" s="539"/>
      <c r="Y1" s="539"/>
      <c r="Z1" s="539"/>
      <c r="AA1" s="539"/>
      <c r="AB1" s="539"/>
      <c r="AC1" s="539"/>
      <c r="AD1" s="539"/>
      <c r="AE1" s="539"/>
      <c r="AF1" s="539"/>
      <c r="AG1" s="539"/>
      <c r="AH1" s="539"/>
      <c r="AI1" s="539"/>
      <c r="AJ1" s="539"/>
      <c r="AK1" s="539"/>
      <c r="AL1" s="539"/>
      <c r="AM1" s="540"/>
      <c r="AN1" s="538" t="s">
        <v>21</v>
      </c>
      <c r="AO1" s="539"/>
      <c r="AP1" s="539"/>
      <c r="AQ1" s="539"/>
      <c r="AR1" s="539"/>
      <c r="AS1" s="539"/>
      <c r="AT1" s="539"/>
      <c r="AU1" s="539"/>
      <c r="AV1" s="539"/>
      <c r="AW1" s="539"/>
      <c r="AX1" s="539"/>
      <c r="AY1" s="539"/>
      <c r="AZ1" s="539"/>
      <c r="BA1" s="539"/>
      <c r="BB1" s="539"/>
      <c r="BC1" s="539"/>
      <c r="BD1" s="539"/>
      <c r="BE1" s="539"/>
      <c r="BF1" s="539"/>
      <c r="BG1" s="540"/>
      <c r="BH1" s="538" t="s">
        <v>36</v>
      </c>
      <c r="BI1" s="539"/>
      <c r="BJ1" s="539"/>
      <c r="BK1" s="539"/>
      <c r="BL1" s="539"/>
      <c r="BM1" s="539"/>
      <c r="BN1" s="539"/>
      <c r="BO1" s="539"/>
      <c r="BP1" s="539"/>
      <c r="BQ1" s="539"/>
      <c r="BR1" s="539"/>
      <c r="BS1" s="539"/>
      <c r="BT1" s="539"/>
      <c r="BU1" s="539"/>
      <c r="BV1" s="539"/>
      <c r="BW1" s="539"/>
      <c r="BX1" s="539"/>
      <c r="BY1" s="539"/>
      <c r="BZ1" s="539"/>
      <c r="CA1" s="540"/>
      <c r="CB1" s="538" t="s">
        <v>37</v>
      </c>
      <c r="CC1" s="539"/>
      <c r="CD1" s="539"/>
      <c r="CE1" s="539"/>
      <c r="CF1" s="539"/>
      <c r="CG1" s="539"/>
      <c r="CH1" s="539"/>
      <c r="CI1" s="539"/>
      <c r="CJ1" s="539"/>
      <c r="CK1" s="539"/>
      <c r="CL1" s="539"/>
      <c r="CM1" s="539"/>
      <c r="CN1" s="539"/>
      <c r="CO1" s="539"/>
      <c r="CP1" s="539"/>
      <c r="CQ1" s="539"/>
      <c r="CR1" s="539"/>
      <c r="CS1" s="539"/>
      <c r="CT1" s="539"/>
      <c r="CU1" s="540"/>
      <c r="CV1" s="528" t="s">
        <v>1</v>
      </c>
      <c r="CW1" s="529"/>
      <c r="CX1" s="530"/>
      <c r="CY1" s="530"/>
      <c r="CZ1" s="534" t="s">
        <v>631</v>
      </c>
      <c r="DA1" s="535"/>
      <c r="DB1" s="535"/>
      <c r="DC1" s="535"/>
      <c r="DD1" s="535"/>
      <c r="DE1" s="535"/>
      <c r="DF1" s="535"/>
      <c r="DG1" s="535"/>
      <c r="DH1" s="534" t="s">
        <v>38</v>
      </c>
      <c r="DI1" s="535"/>
      <c r="DJ1" s="535"/>
      <c r="DK1" s="536"/>
      <c r="DL1" s="534" t="s">
        <v>632</v>
      </c>
      <c r="DM1" s="535"/>
      <c r="DN1" s="535"/>
      <c r="DO1" s="536"/>
      <c r="DP1" s="94"/>
      <c r="DQ1" s="94"/>
      <c r="DR1" s="94"/>
      <c r="DS1" s="94"/>
    </row>
    <row r="2" spans="1:129" s="182" customFormat="1" ht="18.75" thickBot="1" x14ac:dyDescent="0.25">
      <c r="A2" s="580"/>
      <c r="B2" s="581"/>
      <c r="C2" s="582"/>
      <c r="D2" s="582"/>
      <c r="E2" s="582"/>
      <c r="F2" s="582"/>
      <c r="G2" s="582"/>
      <c r="H2" s="582"/>
      <c r="I2" s="582"/>
      <c r="J2" s="582"/>
      <c r="K2" s="584"/>
      <c r="L2" s="586"/>
      <c r="M2" s="579"/>
      <c r="N2" s="579"/>
      <c r="O2" s="589"/>
      <c r="P2" s="582"/>
      <c r="Q2" s="582"/>
      <c r="R2" s="582"/>
      <c r="S2" s="590"/>
      <c r="T2" s="573" t="s">
        <v>17</v>
      </c>
      <c r="U2" s="574"/>
      <c r="V2" s="574"/>
      <c r="W2" s="574"/>
      <c r="X2" s="574"/>
      <c r="Y2" s="574"/>
      <c r="Z2" s="574"/>
      <c r="AA2" s="574"/>
      <c r="AB2" s="574"/>
      <c r="AC2" s="575"/>
      <c r="AD2" s="574" t="s">
        <v>18</v>
      </c>
      <c r="AE2" s="574"/>
      <c r="AF2" s="574"/>
      <c r="AG2" s="574"/>
      <c r="AH2" s="574"/>
      <c r="AI2" s="574"/>
      <c r="AJ2" s="574"/>
      <c r="AK2" s="574"/>
      <c r="AL2" s="574"/>
      <c r="AM2" s="576"/>
      <c r="AN2" s="573" t="s">
        <v>17</v>
      </c>
      <c r="AO2" s="574"/>
      <c r="AP2" s="574"/>
      <c r="AQ2" s="574"/>
      <c r="AR2" s="574"/>
      <c r="AS2" s="574"/>
      <c r="AT2" s="574"/>
      <c r="AU2" s="574"/>
      <c r="AV2" s="574"/>
      <c r="AW2" s="575"/>
      <c r="AX2" s="574" t="s">
        <v>18</v>
      </c>
      <c r="AY2" s="574"/>
      <c r="AZ2" s="574"/>
      <c r="BA2" s="574"/>
      <c r="BB2" s="574"/>
      <c r="BC2" s="574"/>
      <c r="BD2" s="574"/>
      <c r="BE2" s="574"/>
      <c r="BF2" s="574"/>
      <c r="BG2" s="576"/>
      <c r="BH2" s="573" t="s">
        <v>17</v>
      </c>
      <c r="BI2" s="574"/>
      <c r="BJ2" s="574"/>
      <c r="BK2" s="574"/>
      <c r="BL2" s="574"/>
      <c r="BM2" s="574"/>
      <c r="BN2" s="574"/>
      <c r="BO2" s="574"/>
      <c r="BP2" s="574"/>
      <c r="BQ2" s="575"/>
      <c r="BR2" s="574" t="s">
        <v>18</v>
      </c>
      <c r="BS2" s="574"/>
      <c r="BT2" s="574"/>
      <c r="BU2" s="574"/>
      <c r="BV2" s="574"/>
      <c r="BW2" s="574"/>
      <c r="BX2" s="574"/>
      <c r="BY2" s="574"/>
      <c r="BZ2" s="574"/>
      <c r="CA2" s="576"/>
      <c r="CB2" s="573" t="s">
        <v>17</v>
      </c>
      <c r="CC2" s="574"/>
      <c r="CD2" s="574"/>
      <c r="CE2" s="574"/>
      <c r="CF2" s="574"/>
      <c r="CG2" s="574"/>
      <c r="CH2" s="574"/>
      <c r="CI2" s="574"/>
      <c r="CJ2" s="574"/>
      <c r="CK2" s="575"/>
      <c r="CL2" s="574" t="s">
        <v>18</v>
      </c>
      <c r="CM2" s="574"/>
      <c r="CN2" s="574"/>
      <c r="CO2" s="574"/>
      <c r="CP2" s="574"/>
      <c r="CQ2" s="574"/>
      <c r="CR2" s="574"/>
      <c r="CS2" s="574"/>
      <c r="CT2" s="574"/>
      <c r="CU2" s="576"/>
      <c r="CV2" s="531"/>
      <c r="CW2" s="532"/>
      <c r="CX2" s="533"/>
      <c r="CY2" s="533"/>
      <c r="CZ2" s="531"/>
      <c r="DA2" s="532"/>
      <c r="DB2" s="532"/>
      <c r="DC2" s="532"/>
      <c r="DD2" s="532"/>
      <c r="DE2" s="532"/>
      <c r="DF2" s="532"/>
      <c r="DG2" s="532"/>
      <c r="DH2" s="531"/>
      <c r="DI2" s="532"/>
      <c r="DJ2" s="532"/>
      <c r="DK2" s="533"/>
      <c r="DL2" s="531"/>
      <c r="DM2" s="532"/>
      <c r="DN2" s="532"/>
      <c r="DO2" s="533"/>
      <c r="DP2" s="94"/>
      <c r="DQ2" s="94"/>
      <c r="DR2" s="94"/>
      <c r="DS2" s="94"/>
    </row>
    <row r="3" spans="1:129" ht="80.25" customHeight="1" thickBot="1" x14ac:dyDescent="0.25">
      <c r="A3" s="183" t="s">
        <v>2</v>
      </c>
      <c r="B3" s="184" t="s">
        <v>39</v>
      </c>
      <c r="C3" s="184" t="s">
        <v>40</v>
      </c>
      <c r="D3" s="184" t="s">
        <v>41</v>
      </c>
      <c r="E3" s="184" t="s">
        <v>6</v>
      </c>
      <c r="F3" s="185" t="s">
        <v>7</v>
      </c>
      <c r="G3" s="185" t="s">
        <v>342</v>
      </c>
      <c r="H3" s="184" t="s">
        <v>52</v>
      </c>
      <c r="I3" s="184" t="s">
        <v>11</v>
      </c>
      <c r="J3" s="184" t="s">
        <v>10</v>
      </c>
      <c r="K3" s="584"/>
      <c r="L3" s="586"/>
      <c r="M3" s="579"/>
      <c r="N3" s="579"/>
      <c r="O3" s="589"/>
      <c r="P3" s="592" t="s">
        <v>27</v>
      </c>
      <c r="Q3" s="592" t="s">
        <v>42</v>
      </c>
      <c r="R3" s="594" t="s">
        <v>14</v>
      </c>
      <c r="S3" s="590"/>
      <c r="T3" s="559" t="s">
        <v>841</v>
      </c>
      <c r="U3" s="542"/>
      <c r="V3" s="543" t="s">
        <v>842</v>
      </c>
      <c r="W3" s="542"/>
      <c r="X3" s="543" t="s">
        <v>843</v>
      </c>
      <c r="Y3" s="542"/>
      <c r="Z3" s="543" t="s">
        <v>804</v>
      </c>
      <c r="AA3" s="542"/>
      <c r="AB3" s="543" t="s">
        <v>844</v>
      </c>
      <c r="AC3" s="577"/>
      <c r="AD3" s="541" t="s">
        <v>806</v>
      </c>
      <c r="AE3" s="542"/>
      <c r="AF3" s="543" t="s">
        <v>845</v>
      </c>
      <c r="AG3" s="542"/>
      <c r="AH3" s="543" t="s">
        <v>846</v>
      </c>
      <c r="AI3" s="542"/>
      <c r="AJ3" s="543" t="s">
        <v>809</v>
      </c>
      <c r="AK3" s="542"/>
      <c r="AL3" s="543" t="s">
        <v>844</v>
      </c>
      <c r="AM3" s="544"/>
      <c r="AN3" s="559" t="s">
        <v>811</v>
      </c>
      <c r="AO3" s="542"/>
      <c r="AP3" s="543" t="s">
        <v>847</v>
      </c>
      <c r="AQ3" s="542"/>
      <c r="AR3" s="543" t="s">
        <v>848</v>
      </c>
      <c r="AS3" s="542"/>
      <c r="AT3" s="543" t="s">
        <v>849</v>
      </c>
      <c r="AU3" s="542"/>
      <c r="AV3" s="543" t="s">
        <v>815</v>
      </c>
      <c r="AW3" s="577"/>
      <c r="AX3" s="541" t="s">
        <v>850</v>
      </c>
      <c r="AY3" s="542"/>
      <c r="AZ3" s="543" t="s">
        <v>817</v>
      </c>
      <c r="BA3" s="542"/>
      <c r="BB3" s="543" t="s">
        <v>818</v>
      </c>
      <c r="BC3" s="542"/>
      <c r="BD3" s="543" t="s">
        <v>851</v>
      </c>
      <c r="BE3" s="542"/>
      <c r="BF3" s="543" t="s">
        <v>820</v>
      </c>
      <c r="BG3" s="544"/>
      <c r="BH3" s="559" t="s">
        <v>852</v>
      </c>
      <c r="BI3" s="542"/>
      <c r="BJ3" s="543" t="s">
        <v>822</v>
      </c>
      <c r="BK3" s="542"/>
      <c r="BL3" s="543" t="s">
        <v>853</v>
      </c>
      <c r="BM3" s="542"/>
      <c r="BN3" s="543" t="s">
        <v>854</v>
      </c>
      <c r="BO3" s="542"/>
      <c r="BP3" s="543" t="s">
        <v>855</v>
      </c>
      <c r="BQ3" s="577"/>
      <c r="BR3" s="541" t="s">
        <v>856</v>
      </c>
      <c r="BS3" s="542"/>
      <c r="BT3" s="543" t="s">
        <v>832</v>
      </c>
      <c r="BU3" s="542"/>
      <c r="BV3" s="543" t="s">
        <v>857</v>
      </c>
      <c r="BW3" s="542"/>
      <c r="BX3" s="543" t="s">
        <v>854</v>
      </c>
      <c r="BY3" s="542"/>
      <c r="BZ3" s="543" t="s">
        <v>858</v>
      </c>
      <c r="CA3" s="544"/>
      <c r="CB3" s="559" t="s">
        <v>826</v>
      </c>
      <c r="CC3" s="542"/>
      <c r="CD3" s="543" t="s">
        <v>859</v>
      </c>
      <c r="CE3" s="542"/>
      <c r="CF3" s="543" t="s">
        <v>860</v>
      </c>
      <c r="CG3" s="542"/>
      <c r="CH3" s="543" t="s">
        <v>829</v>
      </c>
      <c r="CI3" s="542"/>
      <c r="CJ3" s="543" t="s">
        <v>861</v>
      </c>
      <c r="CK3" s="577"/>
      <c r="CL3" s="541" t="s">
        <v>856</v>
      </c>
      <c r="CM3" s="542"/>
      <c r="CN3" s="543" t="s">
        <v>859</v>
      </c>
      <c r="CO3" s="542"/>
      <c r="CP3" s="543" t="s">
        <v>862</v>
      </c>
      <c r="CQ3" s="542"/>
      <c r="CR3" s="543" t="s">
        <v>839</v>
      </c>
      <c r="CS3" s="542"/>
      <c r="CT3" s="543" t="s">
        <v>863</v>
      </c>
      <c r="CU3" s="544"/>
      <c r="CV3" s="560" t="s">
        <v>43</v>
      </c>
      <c r="CW3" s="570" t="s">
        <v>0</v>
      </c>
      <c r="CX3" s="565" t="s">
        <v>44</v>
      </c>
      <c r="CY3" s="565" t="s">
        <v>199</v>
      </c>
      <c r="CZ3" s="567" t="s">
        <v>633</v>
      </c>
      <c r="DA3" s="568" t="s">
        <v>634</v>
      </c>
      <c r="DB3" s="569" t="s">
        <v>25</v>
      </c>
      <c r="DC3" s="569" t="s">
        <v>560</v>
      </c>
      <c r="DD3" s="569" t="s">
        <v>23</v>
      </c>
      <c r="DE3" s="569" t="s">
        <v>46</v>
      </c>
      <c r="DF3" s="537" t="s">
        <v>24</v>
      </c>
      <c r="DG3" s="537" t="s">
        <v>26</v>
      </c>
      <c r="DH3" s="557" t="s">
        <v>47</v>
      </c>
      <c r="DI3" s="547" t="s">
        <v>206</v>
      </c>
      <c r="DJ3" s="547" t="s">
        <v>207</v>
      </c>
      <c r="DK3" s="549" t="s">
        <v>48</v>
      </c>
      <c r="DL3" s="551" t="s">
        <v>341</v>
      </c>
      <c r="DM3" s="553" t="s">
        <v>340</v>
      </c>
      <c r="DN3" s="553" t="s">
        <v>339</v>
      </c>
      <c r="DO3" s="545" t="s">
        <v>338</v>
      </c>
      <c r="DP3" s="596" t="s">
        <v>568</v>
      </c>
      <c r="DQ3" s="597"/>
      <c r="DR3" s="597"/>
      <c r="DS3" s="597"/>
      <c r="DT3" s="597"/>
      <c r="DU3" s="597"/>
      <c r="DV3" s="598" t="s">
        <v>662</v>
      </c>
      <c r="DW3" s="186"/>
      <c r="DX3" s="186"/>
      <c r="DY3" s="58"/>
    </row>
    <row r="4" spans="1:129" s="59" customFormat="1" ht="24.95" customHeight="1" thickBot="1" x14ac:dyDescent="0.25">
      <c r="A4" s="187" t="s">
        <v>2</v>
      </c>
      <c r="B4" s="188" t="s">
        <v>39</v>
      </c>
      <c r="C4" s="188" t="s">
        <v>40</v>
      </c>
      <c r="D4" s="188" t="s">
        <v>41</v>
      </c>
      <c r="E4" s="188" t="s">
        <v>6</v>
      </c>
      <c r="F4" s="189" t="s">
        <v>7</v>
      </c>
      <c r="G4" s="189"/>
      <c r="H4" s="188"/>
      <c r="I4" s="188" t="s">
        <v>11</v>
      </c>
      <c r="J4" s="188" t="s">
        <v>10</v>
      </c>
      <c r="K4" s="584"/>
      <c r="L4" s="587"/>
      <c r="M4" s="579"/>
      <c r="N4" s="579"/>
      <c r="O4" s="589"/>
      <c r="P4" s="593"/>
      <c r="Q4" s="593"/>
      <c r="R4" s="595"/>
      <c r="S4" s="591"/>
      <c r="T4" s="572">
        <v>111</v>
      </c>
      <c r="U4" s="562"/>
      <c r="V4" s="555">
        <v>112</v>
      </c>
      <c r="W4" s="562"/>
      <c r="X4" s="555">
        <v>113</v>
      </c>
      <c r="Y4" s="562"/>
      <c r="Z4" s="555">
        <v>114</v>
      </c>
      <c r="AA4" s="562"/>
      <c r="AB4" s="555">
        <v>115</v>
      </c>
      <c r="AC4" s="563"/>
      <c r="AD4" s="564">
        <v>121</v>
      </c>
      <c r="AE4" s="562"/>
      <c r="AF4" s="555">
        <v>122</v>
      </c>
      <c r="AG4" s="562"/>
      <c r="AH4" s="555">
        <v>123</v>
      </c>
      <c r="AI4" s="562"/>
      <c r="AJ4" s="555">
        <v>124</v>
      </c>
      <c r="AK4" s="562"/>
      <c r="AL4" s="555">
        <v>125</v>
      </c>
      <c r="AM4" s="556"/>
      <c r="AN4" s="572">
        <v>211</v>
      </c>
      <c r="AO4" s="562"/>
      <c r="AP4" s="555">
        <v>212</v>
      </c>
      <c r="AQ4" s="562"/>
      <c r="AR4" s="555">
        <v>213</v>
      </c>
      <c r="AS4" s="562"/>
      <c r="AT4" s="555">
        <v>214</v>
      </c>
      <c r="AU4" s="562"/>
      <c r="AV4" s="555">
        <v>215</v>
      </c>
      <c r="AW4" s="563"/>
      <c r="AX4" s="564">
        <v>221</v>
      </c>
      <c r="AY4" s="562"/>
      <c r="AZ4" s="555">
        <v>222</v>
      </c>
      <c r="BA4" s="562"/>
      <c r="BB4" s="555">
        <v>223</v>
      </c>
      <c r="BC4" s="562"/>
      <c r="BD4" s="555">
        <v>224</v>
      </c>
      <c r="BE4" s="562"/>
      <c r="BF4" s="555">
        <v>225</v>
      </c>
      <c r="BG4" s="556"/>
      <c r="BH4" s="572">
        <v>311</v>
      </c>
      <c r="BI4" s="562"/>
      <c r="BJ4" s="555">
        <v>312</v>
      </c>
      <c r="BK4" s="562"/>
      <c r="BL4" s="555">
        <v>313</v>
      </c>
      <c r="BM4" s="562"/>
      <c r="BN4" s="555">
        <v>314</v>
      </c>
      <c r="BO4" s="562"/>
      <c r="BP4" s="555">
        <v>315</v>
      </c>
      <c r="BQ4" s="563"/>
      <c r="BR4" s="564">
        <v>321</v>
      </c>
      <c r="BS4" s="562"/>
      <c r="BT4" s="555">
        <v>322</v>
      </c>
      <c r="BU4" s="562"/>
      <c r="BV4" s="555">
        <v>323</v>
      </c>
      <c r="BW4" s="562"/>
      <c r="BX4" s="555">
        <v>324</v>
      </c>
      <c r="BY4" s="562"/>
      <c r="BZ4" s="555">
        <v>325</v>
      </c>
      <c r="CA4" s="556"/>
      <c r="CB4" s="572">
        <v>411</v>
      </c>
      <c r="CC4" s="562"/>
      <c r="CD4" s="555">
        <v>412</v>
      </c>
      <c r="CE4" s="562"/>
      <c r="CF4" s="555">
        <v>413</v>
      </c>
      <c r="CG4" s="562"/>
      <c r="CH4" s="555">
        <v>414</v>
      </c>
      <c r="CI4" s="562"/>
      <c r="CJ4" s="555">
        <v>415</v>
      </c>
      <c r="CK4" s="563"/>
      <c r="CL4" s="564">
        <v>421</v>
      </c>
      <c r="CM4" s="562"/>
      <c r="CN4" s="555">
        <v>422</v>
      </c>
      <c r="CO4" s="562"/>
      <c r="CP4" s="555">
        <v>423</v>
      </c>
      <c r="CQ4" s="562"/>
      <c r="CR4" s="555">
        <v>424</v>
      </c>
      <c r="CS4" s="562"/>
      <c r="CT4" s="555">
        <v>425</v>
      </c>
      <c r="CU4" s="556"/>
      <c r="CV4" s="561"/>
      <c r="CW4" s="571"/>
      <c r="CX4" s="566"/>
      <c r="CY4" s="566"/>
      <c r="CZ4" s="567"/>
      <c r="DA4" s="568"/>
      <c r="DB4" s="569"/>
      <c r="DC4" s="569"/>
      <c r="DD4" s="569"/>
      <c r="DE4" s="569"/>
      <c r="DF4" s="537"/>
      <c r="DG4" s="537"/>
      <c r="DH4" s="558"/>
      <c r="DI4" s="548"/>
      <c r="DJ4" s="548"/>
      <c r="DK4" s="550"/>
      <c r="DL4" s="552"/>
      <c r="DM4" s="554"/>
      <c r="DN4" s="554"/>
      <c r="DO4" s="546"/>
      <c r="DP4" s="596"/>
      <c r="DQ4" s="597"/>
      <c r="DR4" s="597"/>
      <c r="DS4" s="597"/>
      <c r="DT4" s="597"/>
      <c r="DU4" s="597"/>
      <c r="DV4" s="598"/>
    </row>
    <row r="5" spans="1:129" s="88" customFormat="1" ht="24.95" customHeight="1" x14ac:dyDescent="0.5">
      <c r="A5" s="190">
        <f>'اختيار المقررات'!F1</f>
        <v>0</v>
      </c>
      <c r="B5" s="190" t="str">
        <f>'اختيار المقررات'!M1</f>
        <v/>
      </c>
      <c r="C5" s="190" t="e">
        <f>'اختيار المقررات'!R1</f>
        <v>#N/A</v>
      </c>
      <c r="D5" s="190" t="e">
        <f>'اختيار المقررات'!X1</f>
        <v>#N/A</v>
      </c>
      <c r="E5" s="190" t="e">
        <f>'اختيار المقررات'!AF1</f>
        <v>#N/A</v>
      </c>
      <c r="F5" s="191" t="e">
        <f>'اختيار المقررات'!AC1</f>
        <v>#N/A</v>
      </c>
      <c r="G5" s="190" t="str">
        <f>'اختيار المقررات'!AC3</f>
        <v>غير سوري</v>
      </c>
      <c r="H5" s="192">
        <f>'اختيار المقررات'!R3</f>
        <v>0</v>
      </c>
      <c r="I5" s="190" t="str">
        <f>'اختيار المقررات'!F3</f>
        <v/>
      </c>
      <c r="J5" s="193" t="str">
        <f>'اختيار المقررات'!M3</f>
        <v/>
      </c>
      <c r="K5" s="194" t="str">
        <f>'اختيار المقررات'!X3</f>
        <v>غير سوري</v>
      </c>
      <c r="L5" s="194" t="str">
        <f>'اختيار المقررات'!AF3</f>
        <v>لايوجد</v>
      </c>
      <c r="M5" s="194">
        <f>'اختيار المقررات'!X4</f>
        <v>0</v>
      </c>
      <c r="N5" s="194">
        <f>'اختيار المقررات'!AC4</f>
        <v>0</v>
      </c>
      <c r="O5" s="193">
        <f>'اختيار المقررات'!AF4</f>
        <v>0</v>
      </c>
      <c r="P5" s="195" t="e">
        <f>'اختيار المقررات'!F4</f>
        <v>#N/A</v>
      </c>
      <c r="Q5" s="190" t="e">
        <f>'اختيار المقررات'!M4</f>
        <v>#N/A</v>
      </c>
      <c r="R5" s="193" t="e">
        <f>'اختيار المقررات'!R4</f>
        <v>#N/A</v>
      </c>
      <c r="S5" s="196" t="e">
        <f>'اختيار المقررات'!F2</f>
        <v>#N/A</v>
      </c>
      <c r="T5" s="197" t="str">
        <f>IFERROR(IF(OR(T4=الإستمارة!$C$12,T4=الإستمارة!$C$13,T4=الإستمارة!$C$14,T4=الإستمارة!$C$15,T4=الإستمارة!$C$16,T4=الإستمارة!$C$17,T4=الإستمارة!$C$18),VLOOKUP(T4,الإستمارة!$C$12:$H$19,6,0),VLOOKUP(T4,الإستمارة!$K$12:$P$19,6,0)),"")</f>
        <v/>
      </c>
      <c r="U5" s="198" t="e">
        <f>'اختيار المقررات'!J8</f>
        <v>#N/A</v>
      </c>
      <c r="V5" s="197" t="str">
        <f>IFERROR(IF(OR(V4=الإستمارة!$C$12,V4=الإستمارة!$C$13,V4=الإستمارة!$C$14,V4=الإستمارة!$C$15,V4=الإستمارة!$C$16,V4=الإستمارة!$C$17,V4=الإستمارة!$C$18),VLOOKUP(V4,الإستمارة!$C$12:$H$19,6,0),VLOOKUP(V4,الإستمارة!$K$12:$P$19,6,0)),"")</f>
        <v/>
      </c>
      <c r="W5" s="198" t="e">
        <f>'اختيار المقررات'!J9</f>
        <v>#N/A</v>
      </c>
      <c r="X5" s="197" t="str">
        <f>IFERROR(IF(OR(X4=الإستمارة!$C$12,X4=الإستمارة!$C$13,X4=الإستمارة!$C$14,X4=الإستمارة!$C$15,X4=الإستمارة!$C$16,X4=الإستمارة!$C$17,X4=الإستمارة!$C$18),VLOOKUP(X4,الإستمارة!$C$12:$H$19,6,0),VLOOKUP(X4,الإستمارة!$K$12:$P$19,6,0)),"")</f>
        <v/>
      </c>
      <c r="Y5" s="198" t="e">
        <f>'اختيار المقررات'!J10</f>
        <v>#N/A</v>
      </c>
      <c r="Z5" s="197" t="str">
        <f>IFERROR(IF(OR(Z4=الإستمارة!$C$12,Z4=الإستمارة!$C$13,Z4=الإستمارة!$C$14,Z4=الإستمارة!$C$15,Z4=الإستمارة!$C$16,Z4=الإستمارة!$C$17,Z4=الإستمارة!$C$18),VLOOKUP(Z4,الإستمارة!$C$12:$H$19,6,0),VLOOKUP(Z4,الإستمارة!$K$12:$P$19,6,0)),"")</f>
        <v/>
      </c>
      <c r="AA5" s="198" t="e">
        <f>'اختيار المقررات'!J11</f>
        <v>#N/A</v>
      </c>
      <c r="AB5" s="197" t="str">
        <f>IFERROR(IF(OR(AB4=الإستمارة!$C$12,AB4=الإستمارة!$C$13,AB4=الإستمارة!$C$14,AB4=الإستمارة!$C$15,AB4=الإستمارة!$C$16,AB4=الإستمارة!$C$17,AB4=الإستمارة!$C$18),VLOOKUP(AB4,الإستمارة!$C$12:$H$19,6,0),VLOOKUP(AB4,الإستمارة!$K$12:$P$19,6,0)),"")</f>
        <v/>
      </c>
      <c r="AC5" s="198" t="e">
        <f>'اختيار المقررات'!J12</f>
        <v>#N/A</v>
      </c>
      <c r="AD5" s="199" t="str">
        <f>IFERROR(IF(OR(AD4=الإستمارة!$C$12,AD4=الإستمارة!$C$13,AD4=الإستمارة!$C$14,AD4=الإستمارة!$C$15,AD4=الإستمارة!$C$16,AD4=الإستمارة!$C$17,AD4=الإستمارة!$C$18),VLOOKUP(AD4,الإستمارة!$C$12:$H$19,6,0),VLOOKUP(AD4,الإستمارة!$K$12:$P$19,6,0)),"")</f>
        <v/>
      </c>
      <c r="AE5" s="200" t="e">
        <f>'اختيار المقررات'!R8</f>
        <v>#N/A</v>
      </c>
      <c r="AF5" s="201" t="str">
        <f>IFERROR(IF(OR(AF4=الإستمارة!$C$12,AF4=الإستمارة!$C$13,AF4=الإستمارة!$C$14,AF4=الإستمارة!$C$15,AF4=الإستمارة!$C$16,AF4=الإستمارة!$C$17,AF4=الإستمارة!$C$18),VLOOKUP(AF4,الإستمارة!$C$12:$H$19,6,0),VLOOKUP(AF4,الإستمارة!$K$12:$P$19,6,0)),"")</f>
        <v/>
      </c>
      <c r="AG5" s="198" t="e">
        <f>'اختيار المقررات'!R9</f>
        <v>#N/A</v>
      </c>
      <c r="AH5" s="199" t="str">
        <f>IFERROR(IF(OR(AH4=الإستمارة!$C$12,AH4=الإستمارة!$C$13,AH4=الإستمارة!$C$14,AH4=الإستمارة!$C$15,AH4=الإستمارة!$C$16,AH4=الإستمارة!$C$17,AH4=الإستمارة!$C$18),VLOOKUP(AH4,الإستمارة!$C$12:$H$19,6,0),VLOOKUP(AH4,الإستمارة!$K$12:$P$19,6,0)),"")</f>
        <v/>
      </c>
      <c r="AI5" s="198" t="e">
        <f>'اختيار المقررات'!R10</f>
        <v>#N/A</v>
      </c>
      <c r="AJ5" s="199" t="str">
        <f>IFERROR(IF(OR(AJ4=الإستمارة!$C$12,AJ4=الإستمارة!$C$13,AJ4=الإستمارة!$C$14,AJ4=الإستمارة!$C$15,AJ4=الإستمارة!$C$16,AJ4=الإستمارة!$C$17,AJ4=الإستمارة!$C$18),VLOOKUP(AJ4,الإستمارة!$C$12:$H$19,6,0),VLOOKUP(AJ4,الإستمارة!$K$12:$P$19,6,0)),"")</f>
        <v/>
      </c>
      <c r="AK5" s="198" t="e">
        <f>'اختيار المقررات'!R11</f>
        <v>#N/A</v>
      </c>
      <c r="AL5" s="199" t="str">
        <f>IFERROR(IF(OR(AL4=الإستمارة!$C$12,AL4=الإستمارة!$C$13,AL4=الإستمارة!$C$14,AL4=الإستمارة!$C$15,AL4=الإستمارة!$C$16,AL4=الإستمارة!$C$17,AL4=الإستمارة!$C$18),VLOOKUP(AL4,الإستمارة!$C$12:$H$19,6,0),VLOOKUP(AL4,الإستمارة!$K$12:$P$19,6,0)),"")</f>
        <v/>
      </c>
      <c r="AM5" s="198" t="e">
        <f>'اختيار المقررات'!R12</f>
        <v>#N/A</v>
      </c>
      <c r="AN5" s="199" t="str">
        <f>IFERROR(IF(OR(AN4=الإستمارة!$C$12,AN4=الإستمارة!$C$13,AN4=الإستمارة!$C$14,AN4=الإستمارة!$C$15,AN4=الإستمارة!$C$16,AN4=الإستمارة!$C$17,AN4=الإستمارة!$C$18),VLOOKUP(AN4,الإستمارة!$C$12:$H$19,6,0),VLOOKUP(AN4,الإستمارة!$K$12:$P$19,6,0)),"")</f>
        <v/>
      </c>
      <c r="AO5" s="198" t="e">
        <f>'اختيار المقررات'!J15</f>
        <v>#N/A</v>
      </c>
      <c r="AP5" s="199" t="str">
        <f>IFERROR(IF(OR(AP4=الإستمارة!$C$12,AP4=الإستمارة!$C$13,AP4=الإستمارة!$C$14,AP4=الإستمارة!$C$15,AP4=الإستمارة!$C$16,AP4=الإستمارة!$C$17,AP4=الإستمارة!$C$18),VLOOKUP(AP4,الإستمارة!$C$12:$H$19,6,0),VLOOKUP(AP4,الإستمارة!$K$12:$P$19,6,0)),"")</f>
        <v/>
      </c>
      <c r="AQ5" s="202" t="e">
        <f>'اختيار المقررات'!J16</f>
        <v>#N/A</v>
      </c>
      <c r="AR5" s="197" t="str">
        <f>IFERROR(IF(OR(AR4=الإستمارة!$C$12,AR4=الإستمارة!$C$13,AR4=الإستمارة!$C$14,AR4=الإستمارة!$C$15,AR4=الإستمارة!$C$16,AR4=الإستمارة!$C$17,AR4=الإستمارة!$C$18),VLOOKUP(AR4,الإستمارة!$C$12:$H$19,6,0),VLOOKUP(AR4,الإستمارة!$K$12:$P$19,6,0)),"")</f>
        <v/>
      </c>
      <c r="AS5" s="198" t="e">
        <f>'اختيار المقررات'!J17</f>
        <v>#N/A</v>
      </c>
      <c r="AT5" s="199" t="str">
        <f>IFERROR(IF(OR(AT4=الإستمارة!$C$12,AT4=الإستمارة!$C$13,AT4=الإستمارة!$C$14,AT4=الإستمارة!$C$15,AT4=الإستمارة!$C$16,AT4=الإستمارة!$C$17,AT4=الإستمارة!$C$18),VLOOKUP(AT4,الإستمارة!$C$12:$H$19,6,0),VLOOKUP(AT4,الإستمارة!$K$12:$P$19,6,0)),"")</f>
        <v/>
      </c>
      <c r="AU5" s="198" t="e">
        <f>'اختيار المقررات'!J18</f>
        <v>#N/A</v>
      </c>
      <c r="AV5" s="199" t="str">
        <f>IFERROR(IF(OR(AV4=الإستمارة!$C$12,AV4=الإستمارة!$C$13,AV4=الإستمارة!$C$14,AV4=الإستمارة!$C$15,AV4=الإستمارة!$C$16,AV4=الإستمارة!$C$17,AV4=الإستمارة!$C$18),VLOOKUP(AV4,الإستمارة!$C$12:$H$19,6,0),VLOOKUP(AV4,الإستمارة!$K$12:$P$19,6,0)),"")</f>
        <v/>
      </c>
      <c r="AW5" s="198" t="e">
        <f>'اختيار المقررات'!J19</f>
        <v>#N/A</v>
      </c>
      <c r="AX5" s="199" t="str">
        <f>IFERROR(IF(OR(AX4=الإستمارة!$C$12,AX4=الإستمارة!$C$13,AX4=الإستمارة!$C$14,AX4=الإستمارة!$C$15,AX4=الإستمارة!$C$16,AX4=الإستمارة!$C$17,AX4=الإستمارة!$C$18),VLOOKUP(AX4,الإستمارة!$C$12:$H$19,6,0),VLOOKUP(AX4,الإستمارة!$K$12:$P$19,6,0)),"")</f>
        <v/>
      </c>
      <c r="AY5" s="198" t="e">
        <f>'اختيار المقررات'!R15</f>
        <v>#N/A</v>
      </c>
      <c r="AZ5" s="199" t="str">
        <f>IFERROR(IF(OR(AZ4=الإستمارة!$C$12,AZ4=الإستمارة!$C$13,AZ4=الإستمارة!$C$14,AZ4=الإستمارة!$C$15,AZ4=الإستمارة!$C$16,AZ4=الإستمارة!$C$17,AZ4=الإستمارة!$C$18),VLOOKUP(AZ4,الإستمارة!$C$12:$H$19,6,0),VLOOKUP(AZ4,الإستمارة!$K$12:$P$19,6,0)),"")</f>
        <v/>
      </c>
      <c r="BA5" s="198" t="e">
        <f>'اختيار المقررات'!R16</f>
        <v>#N/A</v>
      </c>
      <c r="BB5" s="199" t="str">
        <f>IFERROR(IF(OR(BB4=الإستمارة!$C$12,BB4=الإستمارة!$C$13,BB4=الإستمارة!$C$14,BB4=الإستمارة!$C$15,BB4=الإستمارة!$C$16,BB4=الإستمارة!$C$17,BB4=الإستمارة!$C$18),VLOOKUP(BB4,الإستمارة!$C$12:$H$19,6,0),VLOOKUP(BB4,الإستمارة!$K$12:$P$19,6,0)),"")</f>
        <v/>
      </c>
      <c r="BC5" s="200" t="e">
        <f>'اختيار المقررات'!R17</f>
        <v>#N/A</v>
      </c>
      <c r="BD5" s="201" t="str">
        <f>IFERROR(IF(OR(BD4=الإستمارة!$C$12,BD4=الإستمارة!$C$13,BD4=الإستمارة!$C$14,BD4=الإستمارة!$C$15,BD4=الإستمارة!$C$16,BD4=الإستمارة!$C$17,BD4=الإستمارة!$C$18),VLOOKUP(BD4,الإستمارة!$C$12:$H$19,6,0),VLOOKUP(BD4,الإستمارة!$K$12:$P$19,6,0)),"")</f>
        <v/>
      </c>
      <c r="BE5" s="198" t="e">
        <f>'اختيار المقررات'!R18</f>
        <v>#N/A</v>
      </c>
      <c r="BF5" s="199" t="str">
        <f>IFERROR(IF(OR(BF4=الإستمارة!$C$12,BF4=الإستمارة!$C$13,BF4=الإستمارة!$C$14,BF4=الإستمارة!$C$15,BF4=الإستمارة!$C$16,BF4=الإستمارة!$C$17,BF4=الإستمارة!$C$18),VLOOKUP(BF4,الإستمارة!$C$12:$H$19,6,0),VLOOKUP(BF4,الإستمارة!$K$12:$P$19,6,0)),"")</f>
        <v/>
      </c>
      <c r="BG5" s="198" t="e">
        <f>'اختيار المقررات'!R19</f>
        <v>#N/A</v>
      </c>
      <c r="BH5" s="199" t="str">
        <f>IFERROR(IF(OR(BH4=الإستمارة!$C$12,BH4=الإستمارة!$C$13,BH4=الإستمارة!$C$14,BH4=الإستمارة!$C$15,BH4=الإستمارة!$C$16,BH4=الإستمارة!$C$17,BH4=الإستمارة!$C$18),VLOOKUP(BH4,الإستمارة!$C$12:$H$19,6,0),VLOOKUP(BH4,الإستمارة!$K$12:$P$19,6,0)),"")</f>
        <v/>
      </c>
      <c r="BI5" s="198" t="e">
        <f>'اختيار المقررات'!Z8</f>
        <v>#N/A</v>
      </c>
      <c r="BJ5" s="199" t="str">
        <f>IFERROR(IF(OR(BJ4=الإستمارة!$C$12,BJ4=الإستمارة!$C$13,BJ4=الإستمارة!$C$14,BJ4=الإستمارة!$C$15,BJ4=الإستمارة!$C$16,BJ4=الإستمارة!$C$17,BJ4=الإستمارة!$C$18),VLOOKUP(BJ4,الإستمارة!$C$12:$H$19,6,0),VLOOKUP(BJ4,الإستمارة!$K$12:$P$19,6,0)),"")</f>
        <v/>
      </c>
      <c r="BK5" s="198" t="e">
        <f>'اختيار المقررات'!Z9</f>
        <v>#N/A</v>
      </c>
      <c r="BL5" s="199" t="str">
        <f>IFERROR(IF(OR(BL4=الإستمارة!$C$12,BL4=الإستمارة!$C$13,BL4=الإستمارة!$C$14,BL4=الإستمارة!$C$15,BL4=الإستمارة!$C$16,BL4=الإستمارة!$C$17,BL4=الإستمارة!$C$18),VLOOKUP(BL4,الإستمارة!$C$12:$H$19,6,0),VLOOKUP(BL4,الإستمارة!$K$12:$P$19,6,0)),"")</f>
        <v/>
      </c>
      <c r="BM5" s="198" t="e">
        <f>'اختيار المقررات'!Z10</f>
        <v>#N/A</v>
      </c>
      <c r="BN5" s="199" t="str">
        <f>IFERROR(IF(OR(BN4=الإستمارة!$C$12,BN4=الإستمارة!$C$13,BN4=الإستمارة!$C$14,BN4=الإستمارة!$C$15,BN4=الإستمارة!$C$16,BN4=الإستمارة!$C$17,BN4=الإستمارة!$C$18),VLOOKUP(BN4,الإستمارة!$C$12:$H$19,6,0),VLOOKUP(BN4,الإستمارة!$K$12:$P$19,6,0)),"")</f>
        <v/>
      </c>
      <c r="BO5" s="202" t="e">
        <f>'اختيار المقررات'!Z11</f>
        <v>#N/A</v>
      </c>
      <c r="BP5" s="197" t="str">
        <f>IFERROR(IF(OR(BP4=الإستمارة!$C$12,BP4=الإستمارة!$C$13,BP4=الإستمارة!$C$14,BP4=الإستمارة!$C$15,BP4=الإستمارة!$C$16,BP4=الإستمارة!$C$17,BP4=الإستمارة!$C$18),VLOOKUP(BP4,الإستمارة!$C$12:$H$19,6,0),VLOOKUP(BP4,الإستمارة!$K$12:$P$19,6,0)),"")</f>
        <v/>
      </c>
      <c r="BQ5" s="198" t="e">
        <f>'اختيار المقررات'!Z12</f>
        <v>#N/A</v>
      </c>
      <c r="BR5" s="199" t="str">
        <f>IFERROR(IF(OR(BR4=الإستمارة!$C$12,BR4=الإستمارة!$C$13,BR4=الإستمارة!$C$14,BR4=الإستمارة!$C$15,BR4=الإستمارة!$C$16,BR4=الإستمارة!$C$17,BR4=الإستمارة!$C$18),VLOOKUP(BR4,الإستمارة!$C$12:$H$19,6,0),VLOOKUP(BR4,الإستمارة!$K$12:$P$19,6,0)),"")</f>
        <v/>
      </c>
      <c r="BS5" s="198" t="e">
        <f>'اختيار المقررات'!AH8</f>
        <v>#N/A</v>
      </c>
      <c r="BT5" s="199" t="str">
        <f>IFERROR(IF(OR(BT4=الإستمارة!$C$12,BT4=الإستمارة!$C$13,BT4=الإستمارة!$C$14,BT4=الإستمارة!$C$15,BT4=الإستمارة!$C$16,BT4=الإستمارة!$C$17,BT4=الإستمارة!$C$18),VLOOKUP(BT4,الإستمارة!$C$12:$H$19,6,0),VLOOKUP(BT4,الإستمارة!$K$12:$P$19,6,0)),"")</f>
        <v/>
      </c>
      <c r="BU5" s="198" t="e">
        <f>'اختيار المقررات'!AH9</f>
        <v>#N/A</v>
      </c>
      <c r="BV5" s="199" t="str">
        <f>IFERROR(IF(OR(BV4=الإستمارة!$C$12,BV4=الإستمارة!$C$13,BV4=الإستمارة!$C$14,BV4=الإستمارة!$C$15,BV4=الإستمارة!$C$16,BV4=الإستمارة!$C$17,BV4=الإستمارة!$C$18),VLOOKUP(BV4,الإستمارة!$C$12:$H$19,6,0),VLOOKUP(BV4,الإستمارة!$K$12:$P$19,6,0)),"")</f>
        <v/>
      </c>
      <c r="BW5" s="198" t="e">
        <f>'اختيار المقررات'!AH10</f>
        <v>#N/A</v>
      </c>
      <c r="BX5" s="199" t="str">
        <f>IFERROR(IF(OR(BX4=الإستمارة!$C$12,BX4=الإستمارة!$C$13,BX4=الإستمارة!$C$14,BX4=الإستمارة!$C$15,BX4=الإستمارة!$C$16,BX4=الإستمارة!$C$17,BX4=الإستمارة!$C$18),VLOOKUP(BX4,الإستمارة!$C$12:$H$19,6,0),VLOOKUP(BX4,الإستمارة!$K$12:$P$19,6,0)),"")</f>
        <v/>
      </c>
      <c r="BY5" s="198" t="e">
        <f>'اختيار المقررات'!AH11</f>
        <v>#N/A</v>
      </c>
      <c r="BZ5" s="199" t="str">
        <f>IFERROR(IF(OR(BZ4=الإستمارة!$C$12,BZ4=الإستمارة!$C$13,BZ4=الإستمارة!$C$14,BZ4=الإستمارة!$C$15,BZ4=الإستمارة!$C$16,BZ4=الإستمارة!$C$17,BZ4=الإستمارة!$C$18),VLOOKUP(BZ4,الإستمارة!$C$12:$H$19,6,0),VLOOKUP(BZ4,الإستمارة!$K$12:$P$19,6,0)),"")</f>
        <v/>
      </c>
      <c r="CA5" s="200" t="e">
        <f>'اختيار المقررات'!AH12</f>
        <v>#N/A</v>
      </c>
      <c r="CB5" s="201" t="str">
        <f>IFERROR(IF(OR(CB4=الإستمارة!$C$12,CB4=الإستمارة!$C$13,CB4=الإستمارة!$C$14,CB4=الإستمارة!$C$15,CB4=الإستمارة!$C$16,CB4=الإستمارة!$C$17,CB4=الإستمارة!$C$18),VLOOKUP(CB4,الإستمارة!$C$12:$H$19,6,0),VLOOKUP(CB4,الإستمارة!$K$12:$P$19,6,0)),"")</f>
        <v/>
      </c>
      <c r="CC5" s="198" t="e">
        <f>'اختيار المقررات'!Z15</f>
        <v>#N/A</v>
      </c>
      <c r="CD5" s="199" t="str">
        <f>IFERROR(IF(OR(CD4=الإستمارة!$C$12,CD4=الإستمارة!$C$13,CD4=الإستمارة!$C$14,CD4=الإستمارة!$C$15,CD4=الإستمارة!$C$16,CD4=الإستمارة!$C$17,CD4=الإستمارة!$C$18),VLOOKUP(CD4,الإستمارة!$C$12:$H$19,6,0),VLOOKUP(CD4,الإستمارة!$K$12:$P$19,6,0)),"")</f>
        <v/>
      </c>
      <c r="CE5" s="198" t="e">
        <f>'اختيار المقررات'!Z16</f>
        <v>#N/A</v>
      </c>
      <c r="CF5" s="199" t="str">
        <f>IFERROR(IF(OR(CF4=الإستمارة!$C$12,CF4=الإستمارة!$C$13,CF4=الإستمارة!$C$14,CF4=الإستمارة!$C$15,CF4=الإستمارة!$C$16,CF4=الإستمارة!$C$17,CF4=الإستمارة!$C$18),VLOOKUP(CF4,الإستمارة!$C$12:$H$19,6,0),VLOOKUP(CF4,الإستمارة!$K$12:$P$19,6,0)),"")</f>
        <v/>
      </c>
      <c r="CG5" s="198" t="e">
        <f>'اختيار المقررات'!Z17</f>
        <v>#N/A</v>
      </c>
      <c r="CH5" s="199" t="str">
        <f>IFERROR(IF(OR(CH4=الإستمارة!$C$12,CH4=الإستمارة!$C$13,CH4=الإستمارة!$C$14,CH4=الإستمارة!$C$15,CH4=الإستمارة!$C$16,CH4=الإستمارة!$C$17,CH4=الإستمارة!$C$18),VLOOKUP(CH4,الإستمارة!$C$12:$H$19,6,0),VLOOKUP(CH4,الإستمارة!$K$12:$P$19,6,0)),"")</f>
        <v/>
      </c>
      <c r="CI5" s="198" t="e">
        <f>'اختيار المقررات'!Z18</f>
        <v>#N/A</v>
      </c>
      <c r="CJ5" s="199" t="str">
        <f>IFERROR(IF(OR(CJ4=الإستمارة!$C$12,CJ4=الإستمارة!$C$13,CJ4=الإستمارة!$C$14,CJ4=الإستمارة!$C$15,CJ4=الإستمارة!$C$16,CJ4=الإستمارة!$C$17,CJ4=الإستمارة!$C$18),VLOOKUP(CJ4,الإستمارة!$C$12:$H$19,6,0),VLOOKUP(CJ4,الإستمارة!$K$12:$P$19,6,0)),"")</f>
        <v/>
      </c>
      <c r="CK5" s="198" t="e">
        <f>'اختيار المقررات'!Z19</f>
        <v>#N/A</v>
      </c>
      <c r="CL5" s="199" t="str">
        <f>IFERROR(IF(OR(CL4=الإستمارة!$C$12,CL4=الإستمارة!$C$13,CL4=الإستمارة!$C$14,CL4=الإستمارة!$C$15,CL4=الإستمارة!$C$16,CL4=الإستمارة!$C$17,CL4=الإستمارة!$C$18),VLOOKUP(CL4,الإستمارة!$C$12:$H$19,6,0),VLOOKUP(CL4,الإستمارة!$K$12:$P$19,6,0)),"")</f>
        <v/>
      </c>
      <c r="CM5" s="202" t="e">
        <f>'اختيار المقررات'!AH15</f>
        <v>#N/A</v>
      </c>
      <c r="CN5" s="197" t="str">
        <f>IFERROR(IF(OR(CN4=الإستمارة!$C$12,CN4=الإستمارة!$C$13,CN4=الإستمارة!$C$14,CN4=الإستمارة!$C$15,CN4=الإستمارة!$C$16,CN4=الإستمارة!$C$17,CN4=الإستمارة!$C$18),VLOOKUP(CN4,الإستمارة!$C$12:$H$19,6,0),VLOOKUP(CN4,الإستمارة!$K$12:$P$19,6,0)),"")</f>
        <v/>
      </c>
      <c r="CO5" s="198" t="e">
        <f>'اختيار المقررات'!AH16</f>
        <v>#N/A</v>
      </c>
      <c r="CP5" s="199" t="str">
        <f>IFERROR(IF(OR(CP4=الإستمارة!$C$12,CP4=الإستمارة!$C$13,CP4=الإستمارة!$C$14,CP4=الإستمارة!$C$15,CP4=الإستمارة!$C$16,CP4=الإستمارة!$C$17,CP4=الإستمارة!$C$18),VLOOKUP(CP4,الإستمارة!$C$12:$H$19,6,0),VLOOKUP(CP4,الإستمارة!$K$12:$P$19,6,0)),"")</f>
        <v/>
      </c>
      <c r="CQ5" s="198" t="e">
        <f>'اختيار المقررات'!AH17</f>
        <v>#N/A</v>
      </c>
      <c r="CR5" s="199" t="str">
        <f>IFERROR(IF(OR(CR4=الإستمارة!$C$12,CR4=الإستمارة!$C$13,CR4=الإستمارة!$C$14,CR4=الإستمارة!$C$15,CR4=الإستمارة!$C$16,CR4=الإستمارة!$C$17,CR4=الإستمارة!$C$18),VLOOKUP(CR4,الإستمارة!$C$12:$H$19,6,0),VLOOKUP(CR4,الإستمارة!$K$12:$P$19,6,0)),"")</f>
        <v/>
      </c>
      <c r="CS5" s="198" t="e">
        <f>'اختيار المقررات'!AH18</f>
        <v>#N/A</v>
      </c>
      <c r="CT5" s="199" t="str">
        <f>IFERROR(IF(OR(CT4=الإستمارة!$C$12,CT4=الإستمارة!$C$13,CT4=الإستمارة!$C$14,CT4=الإستمارة!$C$15,CT4=الإستمارة!$C$16,CT4=الإستمارة!$C$17,CT4=الإستمارة!$C$18),VLOOKUP(CT4,الإستمارة!$C$12:$H$19,6,0),VLOOKUP(CT4,الإستمارة!$K$12:$P$19,6,0)),"")</f>
        <v/>
      </c>
      <c r="CU5" s="198" t="e">
        <f>'اختيار المقررات'!AH19</f>
        <v>#N/A</v>
      </c>
      <c r="CV5" s="203" t="e">
        <f>'اختيار المقررات'!R5</f>
        <v>#N/A</v>
      </c>
      <c r="CW5" s="204" t="e">
        <f>'اختيار المقررات'!X5</f>
        <v>#N/A</v>
      </c>
      <c r="CX5" s="205" t="e">
        <f>'اختيار المقررات'!AC5</f>
        <v>#N/A</v>
      </c>
      <c r="CY5" s="206">
        <f>'اختيار المقررات'!G5</f>
        <v>0</v>
      </c>
      <c r="CZ5" s="207" t="e">
        <f>'اختيار المقررات'!O27</f>
        <v>#N/A</v>
      </c>
      <c r="DA5" s="208" t="e">
        <f>'اختيار المقررات'!O25</f>
        <v>#N/A</v>
      </c>
      <c r="DB5" s="208" t="e">
        <f>'اختيار المقررات'!O26</f>
        <v>#N/A</v>
      </c>
      <c r="DC5" s="208" t="e">
        <f>'اختيار المقررات'!O28</f>
        <v>#N/A</v>
      </c>
      <c r="DD5" s="209" t="e">
        <f>'اختيار المقررات'!O29</f>
        <v>#N/A</v>
      </c>
      <c r="DE5" s="208" t="str">
        <f>'اختيار المقررات'!W28</f>
        <v>لا</v>
      </c>
      <c r="DF5" s="208" t="e">
        <f>'اختيار المقررات'!W29</f>
        <v>#N/A</v>
      </c>
      <c r="DG5" s="208" t="e">
        <f>'اختيار المقررات'!AD29</f>
        <v>#N/A</v>
      </c>
      <c r="DH5" s="203">
        <f>'اختيار المقررات'!AE25</f>
        <v>0</v>
      </c>
      <c r="DI5" s="210">
        <f>'اختيار المقررات'!AE26</f>
        <v>0</v>
      </c>
      <c r="DJ5" s="208" t="e">
        <f>'اختيار المقررات'!AE27</f>
        <v>#N/A</v>
      </c>
      <c r="DK5" s="211" t="e">
        <f>SUM(DH5:DJ5)</f>
        <v>#N/A</v>
      </c>
      <c r="DL5" s="203">
        <f>'اختيار المقررات'!AC2</f>
        <v>0</v>
      </c>
      <c r="DM5" s="204">
        <f>'اختيار المقررات'!X2</f>
        <v>0</v>
      </c>
      <c r="DN5" s="204">
        <f>'اختيار المقررات'!R2</f>
        <v>0</v>
      </c>
      <c r="DO5" s="211">
        <f>'اختيار المقررات'!M2</f>
        <v>0</v>
      </c>
      <c r="DP5" s="212" t="str">
        <f>'اختيار المقررات'!D26</f>
        <v/>
      </c>
      <c r="DQ5" s="212" t="str">
        <f>'اختيار المقررات'!D27</f>
        <v/>
      </c>
      <c r="DR5" s="212" t="str">
        <f>'اختيار المقررات'!D28</f>
        <v/>
      </c>
      <c r="DS5" s="212" t="str">
        <f>'اختيار المقررات'!D29</f>
        <v xml:space="preserve"> </v>
      </c>
      <c r="DT5" s="212" t="str">
        <f>'اختيار المقررات'!D30</f>
        <v/>
      </c>
      <c r="DU5" s="212" t="str">
        <f>'اختيار المقررات'!D31</f>
        <v/>
      </c>
      <c r="DV5" s="88" t="str">
        <f>'اختيار المقررات'!D32</f>
        <v/>
      </c>
      <c r="DW5" s="88" t="str">
        <f>'اختيار المقررات'!D33</f>
        <v/>
      </c>
      <c r="DX5" s="212" t="e">
        <f>'اختيار المقررات'!Z28</f>
        <v>#N/A</v>
      </c>
    </row>
  </sheetData>
  <sheetProtection algorithmName="SHA-512" hashValue="k1aBvdZwK9mw9Fq9N7AtQ5W7oSQGASPwG41qeBNsJj05xkNc30p1I6I3k2tjdksH5626+s0XbtZs6ZIz+zL/8Q==" saltValue="9Qo0YW9Nmi3g0w2IE8J+OQ==" spinCount="100000" sheet="1" objects="1" scenarios="1"/>
  <mergeCells count="132">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30" priority="1"/>
    <cfRule type="duplicateValues" dxfId="29"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X1791"/>
  <sheetViews>
    <sheetView rightToLeft="1" workbookViewId="0">
      <pane xSplit="9" ySplit="11" topLeftCell="J36" activePane="bottomRight" state="frozen"/>
      <selection pane="topRight" activeCell="J1" sqref="J1"/>
      <selection pane="bottomLeft" activeCell="A12" sqref="A12"/>
      <selection pane="bottomRight" activeCell="A40" sqref="A40"/>
    </sheetView>
  </sheetViews>
  <sheetFormatPr defaultRowHeight="14.25" x14ac:dyDescent="0.2"/>
  <cols>
    <col min="2" max="2" width="19.625" customWidth="1"/>
    <col min="6" max="6" width="13.125" customWidth="1"/>
    <col min="15" max="15" width="19.875" style="230" customWidth="1"/>
    <col min="16" max="16" width="11.125" style="230" customWidth="1"/>
  </cols>
  <sheetData>
    <row r="1" spans="1:50" ht="19.5" customHeight="1" x14ac:dyDescent="0.2">
      <c r="B1">
        <v>2</v>
      </c>
      <c r="C1">
        <v>3</v>
      </c>
      <c r="D1">
        <v>4</v>
      </c>
      <c r="E1">
        <v>5</v>
      </c>
      <c r="F1">
        <v>6</v>
      </c>
      <c r="G1">
        <v>7</v>
      </c>
      <c r="H1">
        <v>8</v>
      </c>
      <c r="I1">
        <v>9</v>
      </c>
      <c r="J1">
        <v>10</v>
      </c>
      <c r="K1">
        <v>11</v>
      </c>
      <c r="L1">
        <v>12</v>
      </c>
      <c r="M1">
        <v>13</v>
      </c>
      <c r="N1">
        <v>14</v>
      </c>
      <c r="O1" s="230">
        <v>15</v>
      </c>
      <c r="P1" s="230">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47</v>
      </c>
      <c r="AR1">
        <v>48</v>
      </c>
      <c r="AS1">
        <v>49</v>
      </c>
      <c r="AT1">
        <v>50</v>
      </c>
      <c r="AU1">
        <v>51</v>
      </c>
      <c r="AV1">
        <v>52</v>
      </c>
      <c r="AW1">
        <v>53</v>
      </c>
      <c r="AX1">
        <v>54</v>
      </c>
    </row>
    <row r="2" spans="1:50" ht="18" x14ac:dyDescent="0.25">
      <c r="A2" s="247" t="s">
        <v>945</v>
      </c>
      <c r="B2" s="247" t="s">
        <v>39</v>
      </c>
      <c r="C2" s="247" t="s">
        <v>929</v>
      </c>
      <c r="D2" s="247" t="s">
        <v>930</v>
      </c>
      <c r="E2" s="248" t="s">
        <v>11</v>
      </c>
      <c r="F2" s="248" t="s">
        <v>51</v>
      </c>
      <c r="G2" s="248" t="s">
        <v>6</v>
      </c>
      <c r="H2" s="248" t="s">
        <v>10</v>
      </c>
      <c r="I2" s="248" t="s">
        <v>9</v>
      </c>
      <c r="J2" s="248"/>
      <c r="K2" s="249" t="s">
        <v>27</v>
      </c>
      <c r="L2" s="250" t="s">
        <v>42</v>
      </c>
      <c r="M2" s="248" t="s">
        <v>14</v>
      </c>
      <c r="N2" s="248" t="s">
        <v>16</v>
      </c>
      <c r="O2" s="248" t="s">
        <v>946</v>
      </c>
      <c r="P2" s="261" t="s">
        <v>947</v>
      </c>
      <c r="Q2" s="248" t="s">
        <v>607</v>
      </c>
      <c r="R2" s="248" t="s">
        <v>203</v>
      </c>
      <c r="S2" s="248" t="s">
        <v>341</v>
      </c>
      <c r="T2" s="248" t="s">
        <v>340</v>
      </c>
      <c r="U2" s="248" t="s">
        <v>339</v>
      </c>
      <c r="V2" s="248" t="s">
        <v>338</v>
      </c>
      <c r="W2" s="248" t="s">
        <v>948</v>
      </c>
      <c r="X2" s="248" t="s">
        <v>949</v>
      </c>
      <c r="Y2" s="248" t="s">
        <v>950</v>
      </c>
      <c r="Z2" s="248" t="s">
        <v>951</v>
      </c>
      <c r="AA2" s="248" t="s">
        <v>952</v>
      </c>
      <c r="AB2" s="248" t="s">
        <v>953</v>
      </c>
      <c r="AC2" s="248" t="s">
        <v>954</v>
      </c>
      <c r="AD2" s="251" t="s">
        <v>955</v>
      </c>
      <c r="AE2" s="252" t="s">
        <v>956</v>
      </c>
      <c r="AG2" s="248" t="s">
        <v>662</v>
      </c>
      <c r="AH2" s="248"/>
      <c r="AI2" s="251" t="s">
        <v>1134</v>
      </c>
      <c r="AJ2">
        <v>0</v>
      </c>
      <c r="AL2" s="252" t="s">
        <v>956</v>
      </c>
      <c r="AM2" t="s">
        <v>957</v>
      </c>
      <c r="AN2" t="s">
        <v>958</v>
      </c>
      <c r="AO2" t="s">
        <v>960</v>
      </c>
      <c r="AP2" t="s">
        <v>1136</v>
      </c>
    </row>
    <row r="3" spans="1:50" ht="18" x14ac:dyDescent="0.2">
      <c r="A3" s="264">
        <v>100055</v>
      </c>
      <c r="B3" s="264" t="s">
        <v>1150</v>
      </c>
      <c r="C3" s="264" t="s">
        <v>106</v>
      </c>
      <c r="D3" s="264" t="s">
        <v>265</v>
      </c>
      <c r="E3" s="264"/>
      <c r="F3" s="264"/>
      <c r="G3" s="266"/>
      <c r="H3" s="266"/>
      <c r="I3" t="s">
        <v>59</v>
      </c>
      <c r="O3"/>
      <c r="AI3" t="s">
        <v>935</v>
      </c>
      <c r="AO3" t="s">
        <v>928</v>
      </c>
      <c r="AP3">
        <v>0</v>
      </c>
    </row>
    <row r="4" spans="1:50" ht="18" x14ac:dyDescent="0.25">
      <c r="A4" s="264">
        <v>100175</v>
      </c>
      <c r="B4" s="264" t="s">
        <v>1151</v>
      </c>
      <c r="C4" s="264" t="s">
        <v>570</v>
      </c>
      <c r="D4" s="264" t="s">
        <v>290</v>
      </c>
      <c r="E4" s="264"/>
      <c r="F4" s="264"/>
      <c r="G4" s="266"/>
      <c r="H4" s="266"/>
      <c r="I4" t="s">
        <v>59</v>
      </c>
      <c r="J4" s="267"/>
      <c r="K4" s="268"/>
      <c r="L4" s="267"/>
      <c r="N4" s="269"/>
      <c r="O4"/>
      <c r="AC4" s="267"/>
      <c r="AI4" t="s">
        <v>931</v>
      </c>
      <c r="AO4" t="s">
        <v>928</v>
      </c>
      <c r="AP4">
        <v>0</v>
      </c>
    </row>
    <row r="5" spans="1:50" ht="18" x14ac:dyDescent="0.2">
      <c r="A5" s="264">
        <v>100286</v>
      </c>
      <c r="B5" s="264" t="s">
        <v>1152</v>
      </c>
      <c r="C5" s="264" t="s">
        <v>66</v>
      </c>
      <c r="D5" s="264" t="s">
        <v>265</v>
      </c>
      <c r="E5" s="264"/>
      <c r="F5" s="264"/>
      <c r="G5" s="266"/>
      <c r="H5" s="266"/>
      <c r="I5" t="s">
        <v>59</v>
      </c>
      <c r="O5"/>
      <c r="AI5" t="s">
        <v>935</v>
      </c>
      <c r="AO5" t="s">
        <v>928</v>
      </c>
      <c r="AP5">
        <v>0</v>
      </c>
    </row>
    <row r="6" spans="1:50" ht="18" x14ac:dyDescent="0.2">
      <c r="A6" s="264">
        <v>100323</v>
      </c>
      <c r="B6" s="264" t="s">
        <v>1153</v>
      </c>
      <c r="C6" s="264" t="s">
        <v>409</v>
      </c>
      <c r="D6" s="264" t="s">
        <v>1154</v>
      </c>
      <c r="E6" s="264"/>
      <c r="F6" s="264"/>
      <c r="G6" s="266"/>
      <c r="H6" s="266"/>
      <c r="I6" t="s">
        <v>59</v>
      </c>
      <c r="O6"/>
      <c r="AI6" t="s">
        <v>932</v>
      </c>
      <c r="AO6" t="s">
        <v>928</v>
      </c>
      <c r="AP6">
        <v>0</v>
      </c>
    </row>
    <row r="7" spans="1:50" ht="18" x14ac:dyDescent="0.25">
      <c r="A7" s="264">
        <v>100336</v>
      </c>
      <c r="B7" s="264" t="s">
        <v>1155</v>
      </c>
      <c r="C7" s="264" t="s">
        <v>66</v>
      </c>
      <c r="D7" s="264" t="s">
        <v>237</v>
      </c>
      <c r="E7" s="264"/>
      <c r="F7" s="264"/>
      <c r="G7" s="266"/>
      <c r="H7" s="266"/>
      <c r="I7" t="s">
        <v>59</v>
      </c>
      <c r="J7" s="267"/>
      <c r="K7" s="268"/>
      <c r="L7" s="267"/>
      <c r="N7" s="269"/>
      <c r="O7"/>
      <c r="AC7" s="267"/>
      <c r="AI7" t="s">
        <v>931</v>
      </c>
      <c r="AO7" t="s">
        <v>928</v>
      </c>
      <c r="AP7">
        <v>0</v>
      </c>
    </row>
    <row r="8" spans="1:50" ht="18" x14ac:dyDescent="0.25">
      <c r="A8" s="264">
        <v>100387</v>
      </c>
      <c r="B8" s="264" t="s">
        <v>1156</v>
      </c>
      <c r="C8" s="264" t="s">
        <v>1157</v>
      </c>
      <c r="D8" s="264" t="s">
        <v>524</v>
      </c>
      <c r="E8" s="264"/>
      <c r="F8" s="264"/>
      <c r="G8" s="266"/>
      <c r="H8" s="266"/>
      <c r="I8" t="s">
        <v>59</v>
      </c>
      <c r="J8" s="267"/>
      <c r="K8" s="268"/>
      <c r="L8" s="267"/>
      <c r="N8" s="269"/>
      <c r="O8"/>
      <c r="AC8" s="267"/>
      <c r="AI8" t="s">
        <v>931</v>
      </c>
      <c r="AO8" t="s">
        <v>928</v>
      </c>
      <c r="AP8">
        <v>0</v>
      </c>
    </row>
    <row r="9" spans="1:50" ht="18" x14ac:dyDescent="0.2">
      <c r="A9" s="264">
        <v>100400</v>
      </c>
      <c r="B9" s="264" t="s">
        <v>1158</v>
      </c>
      <c r="C9" s="264" t="s">
        <v>127</v>
      </c>
      <c r="D9" s="264" t="s">
        <v>1159</v>
      </c>
      <c r="E9" s="264"/>
      <c r="F9" s="264"/>
      <c r="G9" s="266"/>
      <c r="H9" s="266"/>
      <c r="I9" t="s">
        <v>59</v>
      </c>
      <c r="O9"/>
      <c r="AI9" t="s">
        <v>935</v>
      </c>
      <c r="AO9" t="s">
        <v>928</v>
      </c>
      <c r="AP9">
        <v>0</v>
      </c>
    </row>
    <row r="10" spans="1:50" ht="18" x14ac:dyDescent="0.2">
      <c r="A10" s="264">
        <v>100415</v>
      </c>
      <c r="B10" s="264" t="s">
        <v>1160</v>
      </c>
      <c r="C10" s="264" t="s">
        <v>93</v>
      </c>
      <c r="D10" s="264" t="s">
        <v>437</v>
      </c>
      <c r="E10" s="264"/>
      <c r="F10" s="264"/>
      <c r="G10" s="266"/>
      <c r="H10" s="266"/>
      <c r="I10" t="s">
        <v>59</v>
      </c>
      <c r="O10"/>
      <c r="AI10" t="s">
        <v>935</v>
      </c>
      <c r="AO10" t="s">
        <v>928</v>
      </c>
      <c r="AP10">
        <v>0</v>
      </c>
    </row>
    <row r="11" spans="1:50" x14ac:dyDescent="0.2">
      <c r="A11">
        <v>100446</v>
      </c>
      <c r="B11" t="s">
        <v>1161</v>
      </c>
      <c r="C11" t="s">
        <v>103</v>
      </c>
      <c r="D11" t="s">
        <v>484</v>
      </c>
      <c r="E11" t="s">
        <v>867</v>
      </c>
      <c r="F11" s="230">
        <v>31326</v>
      </c>
      <c r="G11" t="s">
        <v>1162</v>
      </c>
      <c r="H11" t="s">
        <v>364</v>
      </c>
      <c r="I11" t="s">
        <v>59</v>
      </c>
      <c r="K11" t="s">
        <v>346</v>
      </c>
      <c r="L11">
        <v>2002</v>
      </c>
      <c r="M11" t="s">
        <v>1163</v>
      </c>
      <c r="N11" t="s">
        <v>345</v>
      </c>
      <c r="O11"/>
      <c r="AE11" t="str">
        <f>IFERROR(VLOOKUP(#REF!,[1]Sheet2!#REF!,2,0),"")</f>
        <v/>
      </c>
      <c r="AG11" t="s">
        <v>931</v>
      </c>
      <c r="AI11" t="s">
        <v>931</v>
      </c>
      <c r="AL11" t="str">
        <f>IFERROR(VLOOKUP(A11,[1]Sheet2!A$2:C$3613,2,0),"")</f>
        <v/>
      </c>
      <c r="AN11" t="s">
        <v>928</v>
      </c>
      <c r="AO11" t="s">
        <v>928</v>
      </c>
      <c r="AP11">
        <v>0</v>
      </c>
    </row>
    <row r="12" spans="1:50" ht="18" x14ac:dyDescent="0.2">
      <c r="A12" s="266">
        <v>100468</v>
      </c>
      <c r="B12" s="266" t="s">
        <v>962</v>
      </c>
      <c r="C12" s="266" t="s">
        <v>646</v>
      </c>
      <c r="D12" s="266"/>
      <c r="E12" s="266"/>
      <c r="F12" s="264"/>
      <c r="G12" s="266"/>
      <c r="H12" s="266"/>
      <c r="I12" t="s">
        <v>1140</v>
      </c>
      <c r="O12"/>
      <c r="AI12" t="s">
        <v>1140</v>
      </c>
      <c r="AO12" t="s">
        <v>928</v>
      </c>
      <c r="AP12" t="s">
        <v>1137</v>
      </c>
    </row>
    <row r="13" spans="1:50" x14ac:dyDescent="0.2">
      <c r="A13">
        <v>100469</v>
      </c>
      <c r="B13" t="s">
        <v>1164</v>
      </c>
      <c r="C13" t="s">
        <v>1165</v>
      </c>
      <c r="D13" t="s">
        <v>235</v>
      </c>
      <c r="I13" t="s">
        <v>59</v>
      </c>
      <c r="O13">
        <v>452</v>
      </c>
      <c r="P13" s="230">
        <v>45722</v>
      </c>
      <c r="Q13">
        <v>100000</v>
      </c>
      <c r="AG13" t="s">
        <v>931</v>
      </c>
      <c r="AI13" t="s">
        <v>931</v>
      </c>
      <c r="AP13">
        <v>0</v>
      </c>
    </row>
    <row r="14" spans="1:50" ht="18" x14ac:dyDescent="0.25">
      <c r="A14" s="264">
        <v>100507</v>
      </c>
      <c r="B14" s="264" t="s">
        <v>1166</v>
      </c>
      <c r="C14" s="264" t="s">
        <v>1110</v>
      </c>
      <c r="D14" s="264" t="s">
        <v>109</v>
      </c>
      <c r="E14" s="264"/>
      <c r="F14" s="264"/>
      <c r="G14" s="266"/>
      <c r="H14" s="266"/>
      <c r="I14" t="s">
        <v>59</v>
      </c>
      <c r="J14" s="267"/>
      <c r="K14" s="268"/>
      <c r="L14" s="267"/>
      <c r="N14" s="269"/>
      <c r="O14"/>
      <c r="AC14" s="267"/>
      <c r="AI14" t="s">
        <v>931</v>
      </c>
      <c r="AO14" t="s">
        <v>928</v>
      </c>
      <c r="AP14">
        <v>0</v>
      </c>
    </row>
    <row r="15" spans="1:50" ht="18" x14ac:dyDescent="0.2">
      <c r="A15" s="264">
        <v>100527</v>
      </c>
      <c r="B15" s="264" t="s">
        <v>1167</v>
      </c>
      <c r="C15" s="264" t="s">
        <v>138</v>
      </c>
      <c r="D15" s="264" t="s">
        <v>240</v>
      </c>
      <c r="E15" s="264"/>
      <c r="F15" s="264"/>
      <c r="G15" s="266"/>
      <c r="H15" s="266"/>
      <c r="I15" t="s">
        <v>59</v>
      </c>
      <c r="O15"/>
      <c r="AI15" t="s">
        <v>935</v>
      </c>
      <c r="AP15">
        <v>0</v>
      </c>
    </row>
    <row r="16" spans="1:50" x14ac:dyDescent="0.2">
      <c r="A16">
        <v>100571</v>
      </c>
      <c r="B16" t="s">
        <v>1168</v>
      </c>
      <c r="C16" t="s">
        <v>1169</v>
      </c>
      <c r="D16" t="s">
        <v>227</v>
      </c>
      <c r="E16" t="s">
        <v>867</v>
      </c>
      <c r="F16" s="230">
        <v>30317</v>
      </c>
      <c r="G16" t="s">
        <v>345</v>
      </c>
      <c r="H16" t="s">
        <v>364</v>
      </c>
      <c r="I16" t="s">
        <v>59</v>
      </c>
      <c r="O16"/>
      <c r="AI16">
        <v>0</v>
      </c>
      <c r="AO16" t="s">
        <v>928</v>
      </c>
      <c r="AP16">
        <v>0</v>
      </c>
    </row>
    <row r="17" spans="1:42" ht="18" x14ac:dyDescent="0.25">
      <c r="A17" s="264">
        <v>100608</v>
      </c>
      <c r="B17" s="264" t="s">
        <v>1170</v>
      </c>
      <c r="C17" s="264" t="s">
        <v>1171</v>
      </c>
      <c r="D17" s="264" t="s">
        <v>262</v>
      </c>
      <c r="E17" s="264"/>
      <c r="F17" s="264"/>
      <c r="G17" s="266"/>
      <c r="H17" s="266"/>
      <c r="I17" t="s">
        <v>59</v>
      </c>
      <c r="J17" s="267"/>
      <c r="K17" s="268"/>
      <c r="L17" s="267"/>
      <c r="N17" s="269"/>
      <c r="O17"/>
      <c r="AC17" s="267"/>
      <c r="AI17" t="s">
        <v>931</v>
      </c>
      <c r="AO17" t="s">
        <v>928</v>
      </c>
      <c r="AP17">
        <v>0</v>
      </c>
    </row>
    <row r="18" spans="1:42" ht="18" x14ac:dyDescent="0.2">
      <c r="A18" s="264">
        <v>100644</v>
      </c>
      <c r="B18" s="264" t="s">
        <v>1172</v>
      </c>
      <c r="C18" s="264" t="s">
        <v>186</v>
      </c>
      <c r="D18" s="264" t="s">
        <v>656</v>
      </c>
      <c r="E18" s="264"/>
      <c r="F18" s="264"/>
      <c r="G18" s="266"/>
      <c r="H18" s="266"/>
      <c r="I18" t="s">
        <v>59</v>
      </c>
      <c r="O18"/>
      <c r="AI18" t="s">
        <v>935</v>
      </c>
      <c r="AO18" t="s">
        <v>928</v>
      </c>
      <c r="AP18">
        <v>0</v>
      </c>
    </row>
    <row r="19" spans="1:42" x14ac:dyDescent="0.2">
      <c r="A19">
        <v>100663</v>
      </c>
      <c r="B19" t="s">
        <v>1173</v>
      </c>
      <c r="I19" t="s">
        <v>59</v>
      </c>
      <c r="O19"/>
      <c r="AG19" t="s">
        <v>581</v>
      </c>
      <c r="AI19" t="s">
        <v>581</v>
      </c>
      <c r="AO19" t="s">
        <v>928</v>
      </c>
      <c r="AP19">
        <v>0</v>
      </c>
    </row>
    <row r="20" spans="1:42" ht="18" x14ac:dyDescent="0.25">
      <c r="A20" s="264">
        <v>100667</v>
      </c>
      <c r="B20" s="264" t="s">
        <v>1174</v>
      </c>
      <c r="C20" s="264" t="s">
        <v>122</v>
      </c>
      <c r="D20" s="264" t="s">
        <v>1175</v>
      </c>
      <c r="E20" s="264"/>
      <c r="F20" s="264"/>
      <c r="G20" s="266"/>
      <c r="H20" s="266"/>
      <c r="I20" t="s">
        <v>59</v>
      </c>
      <c r="J20" s="267"/>
      <c r="K20" s="268"/>
      <c r="L20" s="267"/>
      <c r="N20" s="269"/>
      <c r="O20"/>
      <c r="AC20" s="267"/>
      <c r="AI20" t="s">
        <v>931</v>
      </c>
      <c r="AO20" t="s">
        <v>928</v>
      </c>
      <c r="AP20">
        <v>0</v>
      </c>
    </row>
    <row r="21" spans="1:42" ht="18" x14ac:dyDescent="0.25">
      <c r="A21" s="264">
        <v>100704</v>
      </c>
      <c r="B21" s="264" t="s">
        <v>1176</v>
      </c>
      <c r="C21" s="264" t="s">
        <v>100</v>
      </c>
      <c r="D21" s="264"/>
      <c r="E21" s="264"/>
      <c r="F21" s="264"/>
      <c r="G21" s="266"/>
      <c r="H21" s="266"/>
      <c r="I21" t="s">
        <v>59</v>
      </c>
      <c r="J21" s="267"/>
      <c r="K21" s="268"/>
      <c r="L21" s="267"/>
      <c r="N21" s="269"/>
      <c r="O21"/>
      <c r="AC21" s="267"/>
      <c r="AI21" t="s">
        <v>931</v>
      </c>
      <c r="AP21">
        <v>0</v>
      </c>
    </row>
    <row r="22" spans="1:42" ht="18" x14ac:dyDescent="0.2">
      <c r="A22" s="264">
        <v>100805</v>
      </c>
      <c r="B22" s="264" t="s">
        <v>1177</v>
      </c>
      <c r="C22" s="264" t="s">
        <v>157</v>
      </c>
      <c r="D22" s="264" t="s">
        <v>1178</v>
      </c>
      <c r="E22" s="264"/>
      <c r="F22" s="264"/>
      <c r="G22" s="266"/>
      <c r="H22" s="266"/>
      <c r="I22" t="s">
        <v>59</v>
      </c>
      <c r="O22"/>
      <c r="AI22" t="s">
        <v>934</v>
      </c>
      <c r="AO22" t="s">
        <v>928</v>
      </c>
      <c r="AP22">
        <v>0</v>
      </c>
    </row>
    <row r="23" spans="1:42" x14ac:dyDescent="0.2">
      <c r="A23">
        <v>100845</v>
      </c>
      <c r="B23" t="s">
        <v>1179</v>
      </c>
      <c r="C23" t="s">
        <v>78</v>
      </c>
      <c r="D23" t="s">
        <v>461</v>
      </c>
      <c r="E23" t="s">
        <v>362</v>
      </c>
      <c r="F23" s="230">
        <v>30710</v>
      </c>
      <c r="G23" t="s">
        <v>1180</v>
      </c>
      <c r="H23" t="s">
        <v>364</v>
      </c>
      <c r="I23" t="s">
        <v>59</v>
      </c>
      <c r="K23" t="s">
        <v>881</v>
      </c>
      <c r="L23">
        <v>2001</v>
      </c>
      <c r="M23" t="s">
        <v>358</v>
      </c>
      <c r="O23"/>
      <c r="AG23" t="s">
        <v>932</v>
      </c>
      <c r="AI23" t="s">
        <v>932</v>
      </c>
      <c r="AO23" t="s">
        <v>928</v>
      </c>
      <c r="AP23">
        <v>0</v>
      </c>
    </row>
    <row r="24" spans="1:42" ht="18" x14ac:dyDescent="0.25">
      <c r="A24" s="264">
        <v>100870</v>
      </c>
      <c r="B24" s="264" t="s">
        <v>1181</v>
      </c>
      <c r="C24" s="264" t="s">
        <v>160</v>
      </c>
      <c r="D24" s="264" t="s">
        <v>273</v>
      </c>
      <c r="E24" s="264"/>
      <c r="F24" s="264"/>
      <c r="G24" s="266"/>
      <c r="H24" s="266"/>
      <c r="I24" t="s">
        <v>59</v>
      </c>
      <c r="J24" s="267"/>
      <c r="K24" s="268"/>
      <c r="L24" s="267"/>
      <c r="N24" s="269"/>
      <c r="O24"/>
      <c r="AC24" s="267"/>
      <c r="AI24" t="s">
        <v>931</v>
      </c>
      <c r="AO24" t="s">
        <v>928</v>
      </c>
      <c r="AP24">
        <v>0</v>
      </c>
    </row>
    <row r="25" spans="1:42" ht="18" x14ac:dyDescent="0.2">
      <c r="A25" s="264">
        <v>100936</v>
      </c>
      <c r="B25" s="264" t="s">
        <v>1182</v>
      </c>
      <c r="C25" s="264" t="s">
        <v>64</v>
      </c>
      <c r="D25" s="264" t="s">
        <v>1183</v>
      </c>
      <c r="E25" s="264"/>
      <c r="F25" s="264"/>
      <c r="G25" s="266"/>
      <c r="H25" s="266"/>
      <c r="I25" t="s">
        <v>59</v>
      </c>
      <c r="O25"/>
      <c r="AI25" t="s">
        <v>935</v>
      </c>
      <c r="AO25" t="s">
        <v>928</v>
      </c>
      <c r="AP25">
        <v>0</v>
      </c>
    </row>
    <row r="26" spans="1:42" ht="18" x14ac:dyDescent="0.25">
      <c r="A26" s="264">
        <v>100957</v>
      </c>
      <c r="B26" s="264" t="s">
        <v>1184</v>
      </c>
      <c r="C26" s="264" t="s">
        <v>152</v>
      </c>
      <c r="D26" s="264" t="s">
        <v>235</v>
      </c>
      <c r="E26" s="264"/>
      <c r="F26" s="264"/>
      <c r="G26" s="266"/>
      <c r="H26" s="266"/>
      <c r="I26" t="s">
        <v>59</v>
      </c>
      <c r="J26" s="267"/>
      <c r="K26" s="268"/>
      <c r="L26" s="267"/>
      <c r="N26" s="269"/>
      <c r="O26"/>
      <c r="AC26" s="267"/>
      <c r="AI26" t="s">
        <v>931</v>
      </c>
      <c r="AO26" t="s">
        <v>928</v>
      </c>
      <c r="AP26">
        <v>0</v>
      </c>
    </row>
    <row r="27" spans="1:42" ht="18" x14ac:dyDescent="0.25">
      <c r="A27" s="264">
        <v>100958</v>
      </c>
      <c r="B27" s="264" t="s">
        <v>1185</v>
      </c>
      <c r="C27" s="264" t="s">
        <v>136</v>
      </c>
      <c r="D27" s="264" t="s">
        <v>213</v>
      </c>
      <c r="E27" s="264"/>
      <c r="F27" s="264"/>
      <c r="G27" s="266"/>
      <c r="H27" s="266"/>
      <c r="I27" t="s">
        <v>59</v>
      </c>
      <c r="J27" s="267"/>
      <c r="K27" s="268"/>
      <c r="L27" s="267"/>
      <c r="N27" s="269"/>
      <c r="O27"/>
      <c r="AC27" s="267"/>
      <c r="AI27" t="s">
        <v>931</v>
      </c>
      <c r="AO27" t="s">
        <v>928</v>
      </c>
      <c r="AP27">
        <v>0</v>
      </c>
    </row>
    <row r="28" spans="1:42" ht="18" x14ac:dyDescent="0.2">
      <c r="A28" s="264">
        <v>100959</v>
      </c>
      <c r="B28" s="264" t="s">
        <v>1186</v>
      </c>
      <c r="C28" s="264" t="s">
        <v>89</v>
      </c>
      <c r="D28" s="264" t="s">
        <v>246</v>
      </c>
      <c r="E28" s="264"/>
      <c r="F28" s="264"/>
      <c r="G28" s="266"/>
      <c r="H28" s="266"/>
      <c r="I28" t="s">
        <v>59</v>
      </c>
      <c r="O28"/>
      <c r="AI28" t="s">
        <v>934</v>
      </c>
      <c r="AO28" t="s">
        <v>928</v>
      </c>
      <c r="AP28">
        <v>0</v>
      </c>
    </row>
    <row r="29" spans="1:42" ht="18" x14ac:dyDescent="0.25">
      <c r="A29" s="264">
        <v>100970</v>
      </c>
      <c r="B29" s="264" t="s">
        <v>880</v>
      </c>
      <c r="C29" s="264" t="s">
        <v>63</v>
      </c>
      <c r="D29" s="264" t="s">
        <v>228</v>
      </c>
      <c r="E29" s="264"/>
      <c r="F29" s="264"/>
      <c r="G29" s="266"/>
      <c r="H29" s="266"/>
      <c r="I29" t="s">
        <v>59</v>
      </c>
      <c r="J29" s="267"/>
      <c r="K29" s="268"/>
      <c r="L29" s="267"/>
      <c r="N29" s="269"/>
      <c r="O29"/>
      <c r="AC29" s="267"/>
      <c r="AI29" t="s">
        <v>931</v>
      </c>
      <c r="AO29" t="s">
        <v>928</v>
      </c>
      <c r="AP29">
        <v>0</v>
      </c>
    </row>
    <row r="30" spans="1:42" ht="18" x14ac:dyDescent="0.25">
      <c r="A30" s="264">
        <v>101010</v>
      </c>
      <c r="B30" s="264" t="s">
        <v>1187</v>
      </c>
      <c r="C30" s="264" t="s">
        <v>63</v>
      </c>
      <c r="D30" s="264" t="s">
        <v>112</v>
      </c>
      <c r="E30" s="264"/>
      <c r="F30" s="264"/>
      <c r="G30" s="266"/>
      <c r="H30" s="266"/>
      <c r="I30" t="s">
        <v>59</v>
      </c>
      <c r="J30" s="267"/>
      <c r="K30" s="268"/>
      <c r="L30" s="267"/>
      <c r="N30" s="269"/>
      <c r="O30"/>
      <c r="AC30" s="267"/>
      <c r="AI30" t="s">
        <v>931</v>
      </c>
      <c r="AO30" t="s">
        <v>928</v>
      </c>
      <c r="AP30">
        <v>0</v>
      </c>
    </row>
    <row r="31" spans="1:42" ht="18" x14ac:dyDescent="0.25">
      <c r="A31" s="264">
        <v>101065</v>
      </c>
      <c r="B31" s="264" t="s">
        <v>1188</v>
      </c>
      <c r="C31" s="264" t="s">
        <v>457</v>
      </c>
      <c r="D31" s="264" t="s">
        <v>211</v>
      </c>
      <c r="E31" s="264"/>
      <c r="F31" s="264"/>
      <c r="G31" s="266"/>
      <c r="H31" s="266"/>
      <c r="I31" t="s">
        <v>59</v>
      </c>
      <c r="J31" s="267"/>
      <c r="K31" s="268"/>
      <c r="L31" s="267"/>
      <c r="N31" s="269"/>
      <c r="O31"/>
      <c r="AC31" s="267"/>
      <c r="AI31" t="s">
        <v>931</v>
      </c>
      <c r="AO31" t="s">
        <v>928</v>
      </c>
      <c r="AP31">
        <v>0</v>
      </c>
    </row>
    <row r="32" spans="1:42" ht="18" x14ac:dyDescent="0.25">
      <c r="A32" s="264">
        <v>101114</v>
      </c>
      <c r="B32" s="264" t="s">
        <v>1189</v>
      </c>
      <c r="C32" s="264"/>
      <c r="D32" s="264"/>
      <c r="E32" s="264"/>
      <c r="F32" s="264"/>
      <c r="G32" s="266"/>
      <c r="H32" s="266"/>
      <c r="I32" t="s">
        <v>59</v>
      </c>
      <c r="J32" s="267"/>
      <c r="K32" s="268"/>
      <c r="L32" s="267"/>
      <c r="N32" s="269"/>
      <c r="O32"/>
      <c r="AC32" s="267"/>
      <c r="AI32" t="s">
        <v>931</v>
      </c>
      <c r="AO32" t="s">
        <v>928</v>
      </c>
      <c r="AP32">
        <v>0</v>
      </c>
    </row>
    <row r="33" spans="1:42" ht="18" x14ac:dyDescent="0.2">
      <c r="A33" s="266">
        <v>101177</v>
      </c>
      <c r="B33" s="266" t="s">
        <v>963</v>
      </c>
      <c r="C33" s="266" t="s">
        <v>937</v>
      </c>
      <c r="D33" s="266"/>
      <c r="E33" s="266"/>
      <c r="F33" s="264"/>
      <c r="G33" s="266"/>
      <c r="H33" s="266"/>
      <c r="I33" t="s">
        <v>1140</v>
      </c>
      <c r="O33"/>
      <c r="AI33" t="s">
        <v>1140</v>
      </c>
      <c r="AO33" t="s">
        <v>928</v>
      </c>
      <c r="AP33" t="s">
        <v>1137</v>
      </c>
    </row>
    <row r="34" spans="1:42" ht="18" x14ac:dyDescent="0.25">
      <c r="A34" s="264">
        <v>101194</v>
      </c>
      <c r="B34" s="264" t="s">
        <v>1190</v>
      </c>
      <c r="C34" s="264" t="s">
        <v>511</v>
      </c>
      <c r="D34" s="264" t="s">
        <v>1117</v>
      </c>
      <c r="E34" s="264"/>
      <c r="F34" s="264"/>
      <c r="G34" s="266"/>
      <c r="H34" s="266"/>
      <c r="I34" t="s">
        <v>59</v>
      </c>
      <c r="J34" s="267"/>
      <c r="K34" s="268"/>
      <c r="L34" s="267"/>
      <c r="N34" s="269"/>
      <c r="O34"/>
      <c r="AC34" s="267"/>
      <c r="AI34" t="s">
        <v>931</v>
      </c>
      <c r="AO34" t="s">
        <v>928</v>
      </c>
      <c r="AP34">
        <v>0</v>
      </c>
    </row>
    <row r="35" spans="1:42" ht="18" x14ac:dyDescent="0.2">
      <c r="A35" s="264">
        <v>101286</v>
      </c>
      <c r="B35" s="264" t="s">
        <v>1192</v>
      </c>
      <c r="C35" s="264" t="s">
        <v>1193</v>
      </c>
      <c r="D35" s="264" t="s">
        <v>237</v>
      </c>
      <c r="E35" s="264"/>
      <c r="F35" s="264"/>
      <c r="G35" s="266"/>
      <c r="H35" s="266"/>
      <c r="I35" t="s">
        <v>59</v>
      </c>
      <c r="O35"/>
      <c r="AI35" t="s">
        <v>932</v>
      </c>
      <c r="AO35" t="s">
        <v>928</v>
      </c>
      <c r="AP35">
        <v>0</v>
      </c>
    </row>
    <row r="36" spans="1:42" ht="18" x14ac:dyDescent="0.25">
      <c r="A36" s="264">
        <v>101322</v>
      </c>
      <c r="B36" s="264" t="s">
        <v>1194</v>
      </c>
      <c r="C36" s="264" t="s">
        <v>521</v>
      </c>
      <c r="D36" s="264" t="s">
        <v>210</v>
      </c>
      <c r="E36" s="264"/>
      <c r="F36" s="264"/>
      <c r="G36" s="266"/>
      <c r="H36" s="266"/>
      <c r="I36" t="s">
        <v>59</v>
      </c>
      <c r="J36" s="267"/>
      <c r="K36" s="268"/>
      <c r="L36" s="267"/>
      <c r="N36" s="269"/>
      <c r="O36"/>
      <c r="AC36" s="267"/>
      <c r="AI36" t="s">
        <v>931</v>
      </c>
      <c r="AO36" t="s">
        <v>928</v>
      </c>
      <c r="AP36">
        <v>0</v>
      </c>
    </row>
    <row r="37" spans="1:42" ht="18" x14ac:dyDescent="0.2">
      <c r="A37" s="266">
        <v>101343</v>
      </c>
      <c r="B37" s="266" t="s">
        <v>964</v>
      </c>
      <c r="C37" s="266" t="s">
        <v>104</v>
      </c>
      <c r="D37" s="266"/>
      <c r="E37" s="266"/>
      <c r="F37" s="264"/>
      <c r="G37" s="266"/>
      <c r="H37" s="266"/>
      <c r="I37" t="s">
        <v>1140</v>
      </c>
      <c r="O37"/>
      <c r="AI37" t="s">
        <v>1140</v>
      </c>
      <c r="AO37" t="s">
        <v>928</v>
      </c>
      <c r="AP37" t="s">
        <v>1137</v>
      </c>
    </row>
    <row r="38" spans="1:42" ht="18" x14ac:dyDescent="0.2">
      <c r="A38" s="264">
        <v>101378</v>
      </c>
      <c r="B38" s="264" t="s">
        <v>1195</v>
      </c>
      <c r="C38" s="264" t="s">
        <v>146</v>
      </c>
      <c r="D38" s="264" t="s">
        <v>228</v>
      </c>
      <c r="E38" s="264"/>
      <c r="F38" s="264"/>
      <c r="G38" s="266"/>
      <c r="H38" s="266"/>
      <c r="I38" t="s">
        <v>59</v>
      </c>
      <c r="O38"/>
      <c r="AI38" t="s">
        <v>935</v>
      </c>
      <c r="AO38" t="s">
        <v>928</v>
      </c>
      <c r="AP38">
        <v>0</v>
      </c>
    </row>
    <row r="39" spans="1:42" ht="18" x14ac:dyDescent="0.2">
      <c r="A39" s="264">
        <v>101379</v>
      </c>
      <c r="B39" s="264" t="s">
        <v>1196</v>
      </c>
      <c r="C39" s="264" t="s">
        <v>66</v>
      </c>
      <c r="D39" s="264" t="s">
        <v>242</v>
      </c>
      <c r="E39" s="264"/>
      <c r="F39" s="264"/>
      <c r="G39" s="266"/>
      <c r="H39" s="266"/>
      <c r="I39" t="s">
        <v>59</v>
      </c>
      <c r="O39"/>
      <c r="AI39" t="s">
        <v>935</v>
      </c>
      <c r="AO39" t="s">
        <v>928</v>
      </c>
      <c r="AP39">
        <v>0</v>
      </c>
    </row>
    <row r="40" spans="1:42" x14ac:dyDescent="0.2">
      <c r="A40">
        <v>101388</v>
      </c>
      <c r="B40" t="s">
        <v>1197</v>
      </c>
      <c r="C40" t="s">
        <v>1198</v>
      </c>
      <c r="D40" t="s">
        <v>416</v>
      </c>
      <c r="E40" t="s">
        <v>362</v>
      </c>
      <c r="F40" s="230">
        <v>30565</v>
      </c>
      <c r="G40" t="s">
        <v>917</v>
      </c>
      <c r="H40" t="s">
        <v>364</v>
      </c>
      <c r="I40" t="s">
        <v>1141</v>
      </c>
      <c r="K40" t="s">
        <v>346</v>
      </c>
      <c r="L40">
        <v>2001</v>
      </c>
      <c r="M40" t="s">
        <v>347</v>
      </c>
      <c r="N40" t="s">
        <v>347</v>
      </c>
      <c r="O40"/>
      <c r="AG40" t="s">
        <v>1142</v>
      </c>
      <c r="AI40" t="s">
        <v>1142</v>
      </c>
      <c r="AP40">
        <v>0</v>
      </c>
    </row>
    <row r="41" spans="1:42" ht="18" x14ac:dyDescent="0.2">
      <c r="A41" s="266">
        <v>101460</v>
      </c>
      <c r="B41" s="266" t="s">
        <v>1199</v>
      </c>
      <c r="C41" s="266" t="s">
        <v>63</v>
      </c>
      <c r="D41" s="266"/>
      <c r="E41" s="266"/>
      <c r="F41" s="264"/>
      <c r="G41" s="266"/>
      <c r="H41" s="266"/>
      <c r="I41" t="s">
        <v>59</v>
      </c>
      <c r="O41"/>
      <c r="AI41">
        <v>0</v>
      </c>
      <c r="AP41" t="s">
        <v>1137</v>
      </c>
    </row>
    <row r="42" spans="1:42" ht="18" x14ac:dyDescent="0.2">
      <c r="A42" s="266">
        <v>101476</v>
      </c>
      <c r="B42" s="266" t="s">
        <v>1067</v>
      </c>
      <c r="C42" s="266" t="s">
        <v>100</v>
      </c>
      <c r="D42" s="266" t="s">
        <v>279</v>
      </c>
      <c r="E42" s="266"/>
      <c r="F42" s="264"/>
      <c r="G42" s="266"/>
      <c r="H42" s="266"/>
      <c r="I42" t="s">
        <v>1140</v>
      </c>
      <c r="O42"/>
      <c r="AI42" t="s">
        <v>1140</v>
      </c>
      <c r="AO42" t="s">
        <v>928</v>
      </c>
      <c r="AP42" t="s">
        <v>1137</v>
      </c>
    </row>
    <row r="43" spans="1:42" ht="18" x14ac:dyDescent="0.25">
      <c r="A43" s="264">
        <v>101493</v>
      </c>
      <c r="B43" s="264" t="s">
        <v>1200</v>
      </c>
      <c r="C43" s="264" t="s">
        <v>1201</v>
      </c>
      <c r="D43" s="264" t="s">
        <v>223</v>
      </c>
      <c r="E43" s="264"/>
      <c r="F43" s="264"/>
      <c r="G43" s="266"/>
      <c r="H43" s="266"/>
      <c r="I43" t="s">
        <v>59</v>
      </c>
      <c r="J43" s="267"/>
      <c r="K43" s="268"/>
      <c r="L43" s="267"/>
      <c r="N43" s="269"/>
      <c r="O43"/>
      <c r="AC43" s="267"/>
      <c r="AI43" t="s">
        <v>931</v>
      </c>
      <c r="AO43" t="s">
        <v>928</v>
      </c>
      <c r="AP43">
        <v>0</v>
      </c>
    </row>
    <row r="44" spans="1:42" ht="18" x14ac:dyDescent="0.25">
      <c r="A44" s="264">
        <v>101546</v>
      </c>
      <c r="B44" s="264" t="s">
        <v>1202</v>
      </c>
      <c r="C44" s="264" t="s">
        <v>137</v>
      </c>
      <c r="D44" s="264" t="s">
        <v>244</v>
      </c>
      <c r="E44" s="264"/>
      <c r="F44" s="264"/>
      <c r="G44" s="266"/>
      <c r="H44" s="266"/>
      <c r="I44" t="s">
        <v>59</v>
      </c>
      <c r="J44" s="267"/>
      <c r="K44" s="268"/>
      <c r="L44" s="267"/>
      <c r="N44" s="269"/>
      <c r="O44"/>
      <c r="AC44" s="267"/>
      <c r="AI44" t="s">
        <v>931</v>
      </c>
      <c r="AO44" t="s">
        <v>928</v>
      </c>
      <c r="AP44">
        <v>0</v>
      </c>
    </row>
    <row r="45" spans="1:42" x14ac:dyDescent="0.2">
      <c r="A45">
        <v>101593</v>
      </c>
      <c r="B45" t="s">
        <v>1203</v>
      </c>
      <c r="C45" t="s">
        <v>97</v>
      </c>
      <c r="D45" t="s">
        <v>1204</v>
      </c>
      <c r="I45" t="s">
        <v>59</v>
      </c>
      <c r="O45"/>
      <c r="AG45" t="s">
        <v>931</v>
      </c>
      <c r="AI45" t="s">
        <v>931</v>
      </c>
      <c r="AO45" t="s">
        <v>928</v>
      </c>
      <c r="AP45">
        <v>0</v>
      </c>
    </row>
    <row r="46" spans="1:42" ht="18" x14ac:dyDescent="0.2">
      <c r="A46" s="264">
        <v>101627</v>
      </c>
      <c r="B46" s="264" t="s">
        <v>1205</v>
      </c>
      <c r="C46" s="264" t="s">
        <v>66</v>
      </c>
      <c r="D46" s="264" t="s">
        <v>217</v>
      </c>
      <c r="E46" s="264"/>
      <c r="F46" s="264"/>
      <c r="G46" s="266"/>
      <c r="H46" s="266"/>
      <c r="I46" t="s">
        <v>59</v>
      </c>
      <c r="O46"/>
      <c r="AI46" t="s">
        <v>932</v>
      </c>
      <c r="AO46" t="s">
        <v>928</v>
      </c>
      <c r="AP46">
        <v>0</v>
      </c>
    </row>
    <row r="47" spans="1:42" ht="18" x14ac:dyDescent="0.25">
      <c r="A47" s="264">
        <v>101628</v>
      </c>
      <c r="B47" s="264" t="s">
        <v>1206</v>
      </c>
      <c r="C47" s="264" t="s">
        <v>89</v>
      </c>
      <c r="D47" s="264" t="s">
        <v>746</v>
      </c>
      <c r="E47" s="264"/>
      <c r="F47" s="264"/>
      <c r="G47" s="266"/>
      <c r="H47" s="266"/>
      <c r="I47" t="s">
        <v>59</v>
      </c>
      <c r="J47" s="267"/>
      <c r="K47" s="268"/>
      <c r="L47" s="267"/>
      <c r="N47" s="269"/>
      <c r="O47"/>
      <c r="AC47" s="267"/>
      <c r="AI47" t="s">
        <v>931</v>
      </c>
      <c r="AP47">
        <v>0</v>
      </c>
    </row>
    <row r="48" spans="1:42" ht="18" x14ac:dyDescent="0.25">
      <c r="A48" s="264">
        <v>101668</v>
      </c>
      <c r="B48" s="264" t="s">
        <v>1207</v>
      </c>
      <c r="C48" s="264" t="s">
        <v>147</v>
      </c>
      <c r="D48" s="264" t="s">
        <v>265</v>
      </c>
      <c r="E48" s="264"/>
      <c r="F48" s="264"/>
      <c r="G48" s="266"/>
      <c r="H48" s="266"/>
      <c r="I48" t="s">
        <v>59</v>
      </c>
      <c r="J48" s="267"/>
      <c r="K48" s="268"/>
      <c r="L48" s="267"/>
      <c r="N48" s="269"/>
      <c r="O48"/>
      <c r="AC48" s="267"/>
      <c r="AI48" t="s">
        <v>931</v>
      </c>
      <c r="AO48" t="s">
        <v>928</v>
      </c>
      <c r="AP48">
        <v>0</v>
      </c>
    </row>
    <row r="49" spans="1:42" x14ac:dyDescent="0.2">
      <c r="A49">
        <v>101670</v>
      </c>
      <c r="B49" t="s">
        <v>1208</v>
      </c>
      <c r="C49" t="s">
        <v>104</v>
      </c>
      <c r="D49" t="s">
        <v>425</v>
      </c>
      <c r="F49" s="230">
        <v>28491</v>
      </c>
      <c r="G49">
        <v>0</v>
      </c>
      <c r="H49" t="s">
        <v>364</v>
      </c>
      <c r="I49" t="s">
        <v>59</v>
      </c>
      <c r="L49">
        <v>0</v>
      </c>
      <c r="N49" t="s">
        <v>345</v>
      </c>
      <c r="O49"/>
      <c r="AG49" t="s">
        <v>931</v>
      </c>
      <c r="AI49" t="s">
        <v>931</v>
      </c>
      <c r="AN49" t="s">
        <v>928</v>
      </c>
      <c r="AO49" t="s">
        <v>928</v>
      </c>
      <c r="AP49">
        <v>0</v>
      </c>
    </row>
    <row r="50" spans="1:42" ht="18" x14ac:dyDescent="0.25">
      <c r="A50" s="264">
        <v>101676</v>
      </c>
      <c r="B50" s="264" t="s">
        <v>1209</v>
      </c>
      <c r="C50" s="264" t="s">
        <v>85</v>
      </c>
      <c r="D50" s="264" t="s">
        <v>275</v>
      </c>
      <c r="E50" s="264"/>
      <c r="F50" s="264"/>
      <c r="G50" s="266"/>
      <c r="H50" s="266"/>
      <c r="I50" t="s">
        <v>59</v>
      </c>
      <c r="J50" s="267"/>
      <c r="K50" s="268"/>
      <c r="L50" s="267"/>
      <c r="N50" s="269"/>
      <c r="O50"/>
      <c r="AC50" s="267"/>
      <c r="AI50" t="s">
        <v>931</v>
      </c>
      <c r="AO50" t="s">
        <v>928</v>
      </c>
      <c r="AP50">
        <v>0</v>
      </c>
    </row>
    <row r="51" spans="1:42" ht="18" x14ac:dyDescent="0.2">
      <c r="A51" s="264">
        <v>101681</v>
      </c>
      <c r="B51" s="264" t="s">
        <v>1210</v>
      </c>
      <c r="C51" s="264" t="s">
        <v>127</v>
      </c>
      <c r="D51" s="264" t="s">
        <v>1211</v>
      </c>
      <c r="E51" s="264"/>
      <c r="F51" s="264"/>
      <c r="G51" s="266"/>
      <c r="H51" s="266"/>
      <c r="I51" t="s">
        <v>59</v>
      </c>
      <c r="O51"/>
      <c r="AI51" t="s">
        <v>934</v>
      </c>
      <c r="AO51" t="s">
        <v>928</v>
      </c>
      <c r="AP51">
        <v>0</v>
      </c>
    </row>
    <row r="52" spans="1:42" ht="18" x14ac:dyDescent="0.2">
      <c r="A52" s="264">
        <v>101772</v>
      </c>
      <c r="B52" s="264" t="s">
        <v>1212</v>
      </c>
      <c r="C52" s="264" t="s">
        <v>1213</v>
      </c>
      <c r="D52" s="264" t="s">
        <v>210</v>
      </c>
      <c r="E52" s="264"/>
      <c r="F52" s="264"/>
      <c r="G52" s="266"/>
      <c r="H52" s="266"/>
      <c r="I52" t="s">
        <v>59</v>
      </c>
      <c r="O52"/>
      <c r="AI52" t="s">
        <v>933</v>
      </c>
      <c r="AO52" t="s">
        <v>928</v>
      </c>
      <c r="AP52">
        <v>0</v>
      </c>
    </row>
    <row r="53" spans="1:42" ht="18" x14ac:dyDescent="0.25">
      <c r="A53" s="264">
        <v>101800</v>
      </c>
      <c r="B53" s="264" t="s">
        <v>1214</v>
      </c>
      <c r="C53" s="264" t="s">
        <v>102</v>
      </c>
      <c r="D53" s="264"/>
      <c r="E53" s="264"/>
      <c r="F53" s="264"/>
      <c r="G53" s="266"/>
      <c r="H53" s="266"/>
      <c r="I53" t="s">
        <v>59</v>
      </c>
      <c r="J53" s="267"/>
      <c r="K53" s="268"/>
      <c r="L53" s="267"/>
      <c r="N53" s="269"/>
      <c r="O53"/>
      <c r="AC53" s="267"/>
      <c r="AI53" t="s">
        <v>931</v>
      </c>
      <c r="AO53" t="s">
        <v>928</v>
      </c>
      <c r="AP53">
        <v>0</v>
      </c>
    </row>
    <row r="54" spans="1:42" ht="18" x14ac:dyDescent="0.2">
      <c r="A54" s="264">
        <v>101801</v>
      </c>
      <c r="B54" s="264" t="s">
        <v>1215</v>
      </c>
      <c r="C54" s="264" t="s">
        <v>66</v>
      </c>
      <c r="D54" s="264" t="s">
        <v>243</v>
      </c>
      <c r="E54" s="264"/>
      <c r="F54" s="264"/>
      <c r="G54" s="266"/>
      <c r="H54" s="266"/>
      <c r="I54" t="s">
        <v>59</v>
      </c>
      <c r="O54"/>
      <c r="AI54" t="s">
        <v>935</v>
      </c>
      <c r="AO54" t="s">
        <v>928</v>
      </c>
      <c r="AP54">
        <v>0</v>
      </c>
    </row>
    <row r="55" spans="1:42" ht="18" x14ac:dyDescent="0.2">
      <c r="A55" s="266">
        <v>101802</v>
      </c>
      <c r="B55" s="266" t="s">
        <v>1068</v>
      </c>
      <c r="C55" s="266" t="s">
        <v>104</v>
      </c>
      <c r="D55" s="266" t="s">
        <v>416</v>
      </c>
      <c r="E55" s="266"/>
      <c r="F55" s="264"/>
      <c r="G55" s="266"/>
      <c r="H55" s="266"/>
      <c r="I55" t="s">
        <v>1140</v>
      </c>
      <c r="O55"/>
      <c r="AI55" t="s">
        <v>1140</v>
      </c>
      <c r="AO55" t="s">
        <v>928</v>
      </c>
      <c r="AP55" t="s">
        <v>1137</v>
      </c>
    </row>
    <row r="56" spans="1:42" x14ac:dyDescent="0.2">
      <c r="A56">
        <v>101807</v>
      </c>
      <c r="B56" t="s">
        <v>1216</v>
      </c>
      <c r="C56" t="s">
        <v>646</v>
      </c>
      <c r="D56" t="s">
        <v>305</v>
      </c>
      <c r="E56" t="s">
        <v>363</v>
      </c>
      <c r="F56" s="230">
        <v>30334</v>
      </c>
      <c r="G56" t="s">
        <v>345</v>
      </c>
      <c r="H56" t="s">
        <v>364</v>
      </c>
      <c r="I56" t="s">
        <v>59</v>
      </c>
      <c r="K56" t="s">
        <v>365</v>
      </c>
      <c r="L56">
        <v>0</v>
      </c>
      <c r="M56" t="s">
        <v>345</v>
      </c>
      <c r="O56">
        <v>457</v>
      </c>
      <c r="P56" s="230">
        <v>45722</v>
      </c>
      <c r="Q56">
        <v>50000</v>
      </c>
      <c r="AG56" t="s">
        <v>931</v>
      </c>
      <c r="AI56" t="s">
        <v>931</v>
      </c>
      <c r="AP56">
        <v>0</v>
      </c>
    </row>
    <row r="57" spans="1:42" ht="18" x14ac:dyDescent="0.2">
      <c r="A57" s="264">
        <v>101810</v>
      </c>
      <c r="B57" s="264" t="s">
        <v>1217</v>
      </c>
      <c r="C57" s="264" t="s">
        <v>665</v>
      </c>
      <c r="D57" s="264" t="s">
        <v>1218</v>
      </c>
      <c r="E57" s="264"/>
      <c r="F57" s="264"/>
      <c r="G57" s="266"/>
      <c r="H57" s="266"/>
      <c r="I57" t="s">
        <v>59</v>
      </c>
      <c r="O57"/>
      <c r="AI57" t="s">
        <v>932</v>
      </c>
      <c r="AO57" t="s">
        <v>928</v>
      </c>
      <c r="AP57">
        <v>0</v>
      </c>
    </row>
    <row r="58" spans="1:42" ht="18" x14ac:dyDescent="0.25">
      <c r="A58" s="264">
        <v>101888</v>
      </c>
      <c r="B58" s="264" t="s">
        <v>1219</v>
      </c>
      <c r="C58" s="264" t="s">
        <v>70</v>
      </c>
      <c r="D58" s="264" t="s">
        <v>279</v>
      </c>
      <c r="E58" s="264"/>
      <c r="F58" s="264"/>
      <c r="G58" s="266"/>
      <c r="H58" s="266"/>
      <c r="I58" t="s">
        <v>59</v>
      </c>
      <c r="J58" s="267"/>
      <c r="K58" s="268"/>
      <c r="L58" s="267"/>
      <c r="N58" s="269"/>
      <c r="O58"/>
      <c r="AC58" s="267"/>
      <c r="AI58" t="s">
        <v>931</v>
      </c>
      <c r="AO58" t="s">
        <v>928</v>
      </c>
      <c r="AP58">
        <v>0</v>
      </c>
    </row>
    <row r="59" spans="1:42" ht="18" x14ac:dyDescent="0.25">
      <c r="A59" s="264">
        <v>101908</v>
      </c>
      <c r="B59" s="264" t="s">
        <v>1220</v>
      </c>
      <c r="C59" s="264" t="s">
        <v>66</v>
      </c>
      <c r="D59" s="264" t="s">
        <v>1118</v>
      </c>
      <c r="E59" s="264"/>
      <c r="F59" s="264"/>
      <c r="G59" s="266"/>
      <c r="H59" s="266"/>
      <c r="I59" t="s">
        <v>59</v>
      </c>
      <c r="J59" s="267"/>
      <c r="K59" s="268"/>
      <c r="L59" s="267"/>
      <c r="N59" s="269"/>
      <c r="O59"/>
      <c r="AC59" s="267"/>
      <c r="AI59" t="s">
        <v>931</v>
      </c>
      <c r="AO59" t="s">
        <v>928</v>
      </c>
      <c r="AP59">
        <v>0</v>
      </c>
    </row>
    <row r="60" spans="1:42" ht="18" x14ac:dyDescent="0.25">
      <c r="A60" s="264">
        <v>101955</v>
      </c>
      <c r="B60" s="264" t="s">
        <v>1221</v>
      </c>
      <c r="C60" s="264" t="s">
        <v>97</v>
      </c>
      <c r="D60" s="264" t="s">
        <v>393</v>
      </c>
      <c r="E60" s="264"/>
      <c r="F60" s="264"/>
      <c r="G60" s="266"/>
      <c r="H60" s="266"/>
      <c r="I60" t="s">
        <v>59</v>
      </c>
      <c r="J60" s="267"/>
      <c r="K60" s="268"/>
      <c r="L60" s="267"/>
      <c r="N60" s="269"/>
      <c r="O60"/>
      <c r="AC60" s="267"/>
      <c r="AI60" t="s">
        <v>931</v>
      </c>
      <c r="AO60" t="s">
        <v>928</v>
      </c>
      <c r="AP60">
        <v>0</v>
      </c>
    </row>
    <row r="61" spans="1:42" ht="18" x14ac:dyDescent="0.25">
      <c r="A61" s="264">
        <v>102054</v>
      </c>
      <c r="B61" s="264" t="s">
        <v>1222</v>
      </c>
      <c r="C61" s="264" t="s">
        <v>66</v>
      </c>
      <c r="D61" s="264" t="s">
        <v>228</v>
      </c>
      <c r="E61" s="264"/>
      <c r="F61" s="264"/>
      <c r="G61" s="266"/>
      <c r="H61" s="266"/>
      <c r="I61" t="s">
        <v>59</v>
      </c>
      <c r="J61" s="267"/>
      <c r="K61" s="268"/>
      <c r="L61" s="267"/>
      <c r="N61" s="269"/>
      <c r="O61">
        <v>336</v>
      </c>
      <c r="P61" s="230">
        <v>45712</v>
      </c>
      <c r="Q61">
        <v>50000</v>
      </c>
      <c r="AC61" s="267"/>
      <c r="AI61" t="s">
        <v>581</v>
      </c>
      <c r="AP61">
        <v>0</v>
      </c>
    </row>
    <row r="62" spans="1:42" ht="18" x14ac:dyDescent="0.2">
      <c r="A62" s="264">
        <v>102062</v>
      </c>
      <c r="B62" s="264" t="s">
        <v>1223</v>
      </c>
      <c r="C62" s="264" t="s">
        <v>415</v>
      </c>
      <c r="D62" s="264" t="s">
        <v>742</v>
      </c>
      <c r="E62" s="264"/>
      <c r="F62" s="264"/>
      <c r="G62" s="266"/>
      <c r="H62" s="266"/>
      <c r="I62" t="s">
        <v>59</v>
      </c>
      <c r="O62"/>
      <c r="AI62" t="s">
        <v>935</v>
      </c>
      <c r="AO62" t="s">
        <v>928</v>
      </c>
      <c r="AP62">
        <v>0</v>
      </c>
    </row>
    <row r="63" spans="1:42" ht="18" x14ac:dyDescent="0.25">
      <c r="A63" s="264">
        <v>102091</v>
      </c>
      <c r="B63" s="264" t="s">
        <v>1224</v>
      </c>
      <c r="C63" s="264" t="s">
        <v>644</v>
      </c>
      <c r="D63" s="264" t="s">
        <v>537</v>
      </c>
      <c r="E63" s="264"/>
      <c r="F63" s="264"/>
      <c r="G63" s="266"/>
      <c r="H63" s="266"/>
      <c r="I63" t="s">
        <v>59</v>
      </c>
      <c r="J63" s="267"/>
      <c r="K63" s="268"/>
      <c r="L63" s="267"/>
      <c r="N63" s="269"/>
      <c r="O63"/>
      <c r="AC63" s="267"/>
      <c r="AI63" t="s">
        <v>931</v>
      </c>
      <c r="AO63" t="s">
        <v>928</v>
      </c>
      <c r="AP63">
        <v>0</v>
      </c>
    </row>
    <row r="64" spans="1:42" x14ac:dyDescent="0.2">
      <c r="A64">
        <v>102101</v>
      </c>
      <c r="B64" t="s">
        <v>1225</v>
      </c>
      <c r="C64" t="s">
        <v>121</v>
      </c>
      <c r="D64" t="s">
        <v>292</v>
      </c>
      <c r="I64" t="s">
        <v>59</v>
      </c>
      <c r="O64"/>
      <c r="AG64" t="s">
        <v>944</v>
      </c>
      <c r="AI64" t="s">
        <v>944</v>
      </c>
      <c r="AO64" t="s">
        <v>928</v>
      </c>
      <c r="AP64">
        <v>0</v>
      </c>
    </row>
    <row r="65" spans="1:42" ht="18" x14ac:dyDescent="0.2">
      <c r="A65" s="266">
        <v>102139</v>
      </c>
      <c r="B65" s="266" t="s">
        <v>1226</v>
      </c>
      <c r="C65" s="266" t="s">
        <v>387</v>
      </c>
      <c r="D65" s="266"/>
      <c r="E65" s="266"/>
      <c r="F65" s="264"/>
      <c r="G65" s="266"/>
      <c r="H65" s="266"/>
      <c r="I65" t="s">
        <v>59</v>
      </c>
      <c r="O65"/>
      <c r="AI65">
        <v>0</v>
      </c>
      <c r="AP65" t="s">
        <v>1137</v>
      </c>
    </row>
    <row r="66" spans="1:42" x14ac:dyDescent="0.2">
      <c r="A66">
        <v>102152</v>
      </c>
      <c r="B66" t="s">
        <v>1227</v>
      </c>
      <c r="C66" t="s">
        <v>1228</v>
      </c>
      <c r="D66" t="s">
        <v>1229</v>
      </c>
      <c r="E66" t="s">
        <v>362</v>
      </c>
      <c r="F66" s="230">
        <v>30660</v>
      </c>
      <c r="G66" t="s">
        <v>913</v>
      </c>
      <c r="H66" t="s">
        <v>364</v>
      </c>
      <c r="I66" t="s">
        <v>1141</v>
      </c>
      <c r="K66" t="s">
        <v>881</v>
      </c>
      <c r="L66">
        <v>2003</v>
      </c>
      <c r="M66" t="s">
        <v>347</v>
      </c>
      <c r="O66"/>
      <c r="AI66">
        <v>0</v>
      </c>
      <c r="AP66">
        <v>0</v>
      </c>
    </row>
    <row r="67" spans="1:42" x14ac:dyDescent="0.2">
      <c r="A67">
        <v>102201</v>
      </c>
      <c r="B67" t="s">
        <v>1230</v>
      </c>
      <c r="C67" t="s">
        <v>66</v>
      </c>
      <c r="D67" t="s">
        <v>1231</v>
      </c>
      <c r="E67" t="s">
        <v>362</v>
      </c>
      <c r="F67" s="230">
        <v>24218</v>
      </c>
      <c r="G67" t="s">
        <v>1232</v>
      </c>
      <c r="H67" t="s">
        <v>366</v>
      </c>
      <c r="I67" t="s">
        <v>59</v>
      </c>
      <c r="K67" t="s">
        <v>346</v>
      </c>
      <c r="L67">
        <v>1982</v>
      </c>
      <c r="M67" t="s">
        <v>345</v>
      </c>
      <c r="N67" t="s">
        <v>605</v>
      </c>
      <c r="O67"/>
      <c r="AG67" t="s">
        <v>931</v>
      </c>
      <c r="AI67" t="s">
        <v>931</v>
      </c>
      <c r="AP67">
        <v>0</v>
      </c>
    </row>
    <row r="68" spans="1:42" ht="18" x14ac:dyDescent="0.25">
      <c r="A68" s="264">
        <v>102210</v>
      </c>
      <c r="B68" s="264" t="s">
        <v>1233</v>
      </c>
      <c r="C68" s="264" t="s">
        <v>1234</v>
      </c>
      <c r="D68" s="264" t="s">
        <v>1235</v>
      </c>
      <c r="E68" s="264"/>
      <c r="F68" s="264"/>
      <c r="G68" s="266"/>
      <c r="H68" s="266"/>
      <c r="I68" t="s">
        <v>59</v>
      </c>
      <c r="J68" s="267"/>
      <c r="K68" s="268"/>
      <c r="L68" s="267"/>
      <c r="N68" s="269"/>
      <c r="O68"/>
      <c r="AC68" s="267"/>
      <c r="AI68" t="s">
        <v>931</v>
      </c>
      <c r="AO68" t="s">
        <v>928</v>
      </c>
      <c r="AP68">
        <v>0</v>
      </c>
    </row>
    <row r="69" spans="1:42" ht="18" x14ac:dyDescent="0.2">
      <c r="A69" s="264">
        <v>102247</v>
      </c>
      <c r="B69" s="264" t="s">
        <v>1237</v>
      </c>
      <c r="C69" s="264" t="s">
        <v>89</v>
      </c>
      <c r="D69" s="264" t="s">
        <v>296</v>
      </c>
      <c r="E69" s="264"/>
      <c r="F69" s="264"/>
      <c r="G69" s="266"/>
      <c r="H69" s="266"/>
      <c r="I69" t="s">
        <v>59</v>
      </c>
      <c r="O69"/>
      <c r="AI69" t="s">
        <v>935</v>
      </c>
      <c r="AO69" t="s">
        <v>928</v>
      </c>
      <c r="AP69">
        <v>0</v>
      </c>
    </row>
    <row r="70" spans="1:42" ht="18" x14ac:dyDescent="0.2">
      <c r="A70" s="264">
        <v>102265</v>
      </c>
      <c r="B70" s="264" t="s">
        <v>1238</v>
      </c>
      <c r="C70" s="264" t="s">
        <v>1239</v>
      </c>
      <c r="D70" s="264" t="s">
        <v>1240</v>
      </c>
      <c r="E70" s="264"/>
      <c r="F70" s="264"/>
      <c r="G70" s="266"/>
      <c r="H70" s="266"/>
      <c r="I70" t="s">
        <v>59</v>
      </c>
      <c r="O70"/>
      <c r="AI70" t="s">
        <v>934</v>
      </c>
      <c r="AO70" t="s">
        <v>928</v>
      </c>
      <c r="AP70">
        <v>0</v>
      </c>
    </row>
    <row r="71" spans="1:42" ht="18" x14ac:dyDescent="0.25">
      <c r="A71" s="264">
        <v>102280</v>
      </c>
      <c r="B71" s="264" t="s">
        <v>1241</v>
      </c>
      <c r="C71" s="264" t="s">
        <v>1242</v>
      </c>
      <c r="D71" s="264" t="s">
        <v>1243</v>
      </c>
      <c r="E71" s="264"/>
      <c r="F71" s="264"/>
      <c r="G71" s="266"/>
      <c r="H71" s="266"/>
      <c r="I71" t="s">
        <v>59</v>
      </c>
      <c r="J71" s="267"/>
      <c r="K71" s="268"/>
      <c r="L71" s="267"/>
      <c r="N71" s="269"/>
      <c r="O71"/>
      <c r="AC71" s="267"/>
      <c r="AI71" t="s">
        <v>931</v>
      </c>
      <c r="AO71" t="s">
        <v>928</v>
      </c>
      <c r="AP71">
        <v>0</v>
      </c>
    </row>
    <row r="72" spans="1:42" ht="18" x14ac:dyDescent="0.25">
      <c r="A72" s="264">
        <v>102286</v>
      </c>
      <c r="B72" s="264" t="s">
        <v>1244</v>
      </c>
      <c r="C72" s="264" t="s">
        <v>60</v>
      </c>
      <c r="D72" s="264" t="s">
        <v>412</v>
      </c>
      <c r="E72" s="264"/>
      <c r="F72" s="264"/>
      <c r="G72" s="266"/>
      <c r="H72" s="266"/>
      <c r="I72" t="s">
        <v>59</v>
      </c>
      <c r="J72" s="267"/>
      <c r="K72" s="268"/>
      <c r="L72" s="267"/>
      <c r="N72" s="269"/>
      <c r="O72"/>
      <c r="AC72" s="267"/>
      <c r="AI72" t="s">
        <v>931</v>
      </c>
      <c r="AO72" t="s">
        <v>928</v>
      </c>
      <c r="AP72">
        <v>0</v>
      </c>
    </row>
    <row r="73" spans="1:42" ht="18" x14ac:dyDescent="0.2">
      <c r="A73" s="266">
        <v>102316</v>
      </c>
      <c r="B73" s="266" t="s">
        <v>965</v>
      </c>
      <c r="C73" s="266" t="s">
        <v>178</v>
      </c>
      <c r="D73" s="266"/>
      <c r="E73" s="266"/>
      <c r="F73" s="264"/>
      <c r="G73" s="266"/>
      <c r="H73" s="266"/>
      <c r="I73" t="s">
        <v>1140</v>
      </c>
      <c r="O73"/>
      <c r="AI73" t="s">
        <v>1140</v>
      </c>
      <c r="AO73" t="s">
        <v>928</v>
      </c>
      <c r="AP73" t="s">
        <v>1137</v>
      </c>
    </row>
    <row r="74" spans="1:42" ht="18" x14ac:dyDescent="0.2">
      <c r="A74" s="264">
        <v>102380</v>
      </c>
      <c r="B74" s="264" t="s">
        <v>1245</v>
      </c>
      <c r="C74" s="264" t="s">
        <v>1246</v>
      </c>
      <c r="D74" s="264" t="s">
        <v>221</v>
      </c>
      <c r="E74" s="264"/>
      <c r="F74" s="264"/>
      <c r="G74" s="266"/>
      <c r="H74" s="266"/>
      <c r="I74" t="s">
        <v>59</v>
      </c>
      <c r="O74"/>
      <c r="AI74" t="s">
        <v>935</v>
      </c>
      <c r="AO74" t="s">
        <v>928</v>
      </c>
      <c r="AP74">
        <v>0</v>
      </c>
    </row>
    <row r="75" spans="1:42" ht="18" x14ac:dyDescent="0.2">
      <c r="A75" s="264">
        <v>102402</v>
      </c>
      <c r="B75" s="264" t="s">
        <v>1247</v>
      </c>
      <c r="C75" s="264" t="s">
        <v>181</v>
      </c>
      <c r="D75" s="264">
        <v>0</v>
      </c>
      <c r="E75" s="264"/>
      <c r="F75" s="264"/>
      <c r="G75" s="266"/>
      <c r="H75" s="266"/>
      <c r="I75" t="s">
        <v>59</v>
      </c>
      <c r="O75"/>
      <c r="AI75" t="s">
        <v>932</v>
      </c>
      <c r="AO75" t="s">
        <v>928</v>
      </c>
      <c r="AP75">
        <v>0</v>
      </c>
    </row>
    <row r="76" spans="1:42" x14ac:dyDescent="0.2">
      <c r="A76">
        <v>102414</v>
      </c>
      <c r="B76" t="s">
        <v>1248</v>
      </c>
      <c r="C76" t="s">
        <v>69</v>
      </c>
      <c r="D76" t="s">
        <v>238</v>
      </c>
      <c r="E76" t="s">
        <v>867</v>
      </c>
      <c r="F76" s="230">
        <v>26115</v>
      </c>
      <c r="G76" t="s">
        <v>1249</v>
      </c>
      <c r="H76" t="s">
        <v>364</v>
      </c>
      <c r="I76" t="s">
        <v>59</v>
      </c>
      <c r="K76" t="s">
        <v>346</v>
      </c>
      <c r="L76">
        <v>1989</v>
      </c>
      <c r="M76" t="s">
        <v>350</v>
      </c>
      <c r="N76" t="s">
        <v>350</v>
      </c>
      <c r="O76"/>
      <c r="AI76" t="s">
        <v>1135</v>
      </c>
      <c r="AP76">
        <v>0</v>
      </c>
    </row>
    <row r="77" spans="1:42" ht="18" x14ac:dyDescent="0.2">
      <c r="A77" s="264">
        <v>102448</v>
      </c>
      <c r="B77" s="264" t="s">
        <v>1250</v>
      </c>
      <c r="C77" s="264" t="s">
        <v>102</v>
      </c>
      <c r="D77" s="264" t="s">
        <v>454</v>
      </c>
      <c r="E77" s="264"/>
      <c r="F77" s="264"/>
      <c r="G77" s="266"/>
      <c r="H77" s="266"/>
      <c r="I77" t="s">
        <v>59</v>
      </c>
      <c r="O77"/>
      <c r="AI77" t="s">
        <v>932</v>
      </c>
      <c r="AO77" t="s">
        <v>928</v>
      </c>
      <c r="AP77">
        <v>0</v>
      </c>
    </row>
    <row r="78" spans="1:42" ht="18" x14ac:dyDescent="0.25">
      <c r="A78" s="264">
        <v>102490</v>
      </c>
      <c r="B78" s="264" t="s">
        <v>1251</v>
      </c>
      <c r="C78" s="264" t="s">
        <v>156</v>
      </c>
      <c r="D78" s="264" t="s">
        <v>232</v>
      </c>
      <c r="E78" s="264"/>
      <c r="F78" s="264"/>
      <c r="G78" s="266"/>
      <c r="H78" s="266"/>
      <c r="I78" t="s">
        <v>59</v>
      </c>
      <c r="J78" s="267"/>
      <c r="K78" s="268"/>
      <c r="L78" s="267"/>
      <c r="N78" s="269"/>
      <c r="O78"/>
      <c r="AC78" s="267"/>
      <c r="AI78" t="s">
        <v>931</v>
      </c>
      <c r="AO78" t="s">
        <v>928</v>
      </c>
      <c r="AP78">
        <v>0</v>
      </c>
    </row>
    <row r="79" spans="1:42" ht="18" x14ac:dyDescent="0.2">
      <c r="A79" s="266">
        <v>102525</v>
      </c>
      <c r="B79" s="266" t="s">
        <v>966</v>
      </c>
      <c r="C79" s="266" t="s">
        <v>967</v>
      </c>
      <c r="D79" s="266"/>
      <c r="E79" s="266"/>
      <c r="F79" s="264"/>
      <c r="G79" s="266"/>
      <c r="H79" s="266"/>
      <c r="I79" t="s">
        <v>1140</v>
      </c>
      <c r="O79"/>
      <c r="AI79" t="s">
        <v>1140</v>
      </c>
      <c r="AO79" t="s">
        <v>928</v>
      </c>
      <c r="AP79" t="s">
        <v>1137</v>
      </c>
    </row>
    <row r="80" spans="1:42" ht="18" x14ac:dyDescent="0.25">
      <c r="A80" s="264">
        <v>102557</v>
      </c>
      <c r="B80" s="264" t="s">
        <v>1253</v>
      </c>
      <c r="C80" s="264" t="s">
        <v>1254</v>
      </c>
      <c r="D80" s="264" t="s">
        <v>1255</v>
      </c>
      <c r="E80" s="264"/>
      <c r="F80" s="264"/>
      <c r="G80" s="266"/>
      <c r="H80" s="266"/>
      <c r="I80" t="s">
        <v>59</v>
      </c>
      <c r="J80" s="267"/>
      <c r="K80" s="268"/>
      <c r="L80" s="267"/>
      <c r="N80" s="269"/>
      <c r="O80"/>
      <c r="AC80" s="267"/>
      <c r="AI80" t="s">
        <v>931</v>
      </c>
      <c r="AO80" t="s">
        <v>928</v>
      </c>
      <c r="AP80">
        <v>0</v>
      </c>
    </row>
    <row r="81" spans="1:42" ht="18" x14ac:dyDescent="0.2">
      <c r="A81" s="266">
        <v>102583</v>
      </c>
      <c r="B81" s="266" t="s">
        <v>968</v>
      </c>
      <c r="C81" s="266" t="s">
        <v>60</v>
      </c>
      <c r="D81" s="266"/>
      <c r="E81" s="266"/>
      <c r="F81" s="264"/>
      <c r="G81" s="266"/>
      <c r="H81" s="266"/>
      <c r="I81" t="s">
        <v>1140</v>
      </c>
      <c r="O81"/>
      <c r="AI81" t="s">
        <v>1140</v>
      </c>
      <c r="AO81" t="s">
        <v>928</v>
      </c>
      <c r="AP81" t="s">
        <v>1137</v>
      </c>
    </row>
    <row r="82" spans="1:42" ht="18" x14ac:dyDescent="0.2">
      <c r="A82" s="266">
        <v>102585</v>
      </c>
      <c r="B82" s="266" t="s">
        <v>1256</v>
      </c>
      <c r="C82" s="266" t="s">
        <v>765</v>
      </c>
      <c r="D82" s="266"/>
      <c r="E82" s="266"/>
      <c r="F82" s="264"/>
      <c r="G82" s="266"/>
      <c r="H82" s="266"/>
      <c r="I82" t="s">
        <v>59</v>
      </c>
      <c r="O82"/>
      <c r="AI82">
        <v>0</v>
      </c>
      <c r="AP82" t="s">
        <v>1137</v>
      </c>
    </row>
    <row r="83" spans="1:42" ht="18" x14ac:dyDescent="0.2">
      <c r="A83" s="266">
        <v>102590</v>
      </c>
      <c r="B83" s="266" t="s">
        <v>1257</v>
      </c>
      <c r="C83" s="266" t="s">
        <v>925</v>
      </c>
      <c r="D83" s="266"/>
      <c r="E83" s="266"/>
      <c r="F83" s="264"/>
      <c r="G83" s="266"/>
      <c r="H83" s="266"/>
      <c r="I83" t="s">
        <v>59</v>
      </c>
      <c r="O83"/>
      <c r="AI83">
        <v>0</v>
      </c>
      <c r="AP83" t="s">
        <v>1137</v>
      </c>
    </row>
    <row r="84" spans="1:42" x14ac:dyDescent="0.2">
      <c r="A84">
        <v>102601</v>
      </c>
      <c r="B84" t="s">
        <v>1258</v>
      </c>
      <c r="C84" t="s">
        <v>152</v>
      </c>
      <c r="D84" t="s">
        <v>481</v>
      </c>
      <c r="E84" t="s">
        <v>362</v>
      </c>
      <c r="F84" s="253">
        <v>0</v>
      </c>
      <c r="G84" t="s">
        <v>884</v>
      </c>
      <c r="H84" t="s">
        <v>364</v>
      </c>
      <c r="I84" t="s">
        <v>59</v>
      </c>
      <c r="K84" t="s">
        <v>365</v>
      </c>
      <c r="L84">
        <v>2001</v>
      </c>
      <c r="M84" t="s">
        <v>345</v>
      </c>
      <c r="N84" t="s">
        <v>345</v>
      </c>
      <c r="O84"/>
      <c r="AG84" t="s">
        <v>932</v>
      </c>
      <c r="AI84" t="s">
        <v>932</v>
      </c>
      <c r="AM84" t="str">
        <f>IFERROR(VLOOKUP(A85,[1]Sheet2!A$2:C$3613,3,0),"")</f>
        <v/>
      </c>
      <c r="AO84" t="s">
        <v>928</v>
      </c>
      <c r="AP84">
        <v>0</v>
      </c>
    </row>
    <row r="85" spans="1:42" x14ac:dyDescent="0.2">
      <c r="A85">
        <v>102618</v>
      </c>
      <c r="B85" t="s">
        <v>1259</v>
      </c>
      <c r="C85" t="s">
        <v>1260</v>
      </c>
      <c r="D85" t="s">
        <v>654</v>
      </c>
      <c r="E85" t="s">
        <v>362</v>
      </c>
      <c r="F85" s="230">
        <v>28946</v>
      </c>
      <c r="G85" t="s">
        <v>1261</v>
      </c>
      <c r="H85" t="s">
        <v>364</v>
      </c>
      <c r="I85" t="s">
        <v>59</v>
      </c>
      <c r="K85">
        <v>0</v>
      </c>
      <c r="L85">
        <v>0</v>
      </c>
      <c r="M85">
        <v>0</v>
      </c>
      <c r="N85" t="s">
        <v>347</v>
      </c>
      <c r="O85"/>
      <c r="AG85" t="s">
        <v>932</v>
      </c>
      <c r="AI85" t="s">
        <v>932</v>
      </c>
      <c r="AP85">
        <v>0</v>
      </c>
    </row>
    <row r="86" spans="1:42" ht="18" x14ac:dyDescent="0.25">
      <c r="A86" s="264">
        <v>102630</v>
      </c>
      <c r="B86" s="264" t="s">
        <v>1262</v>
      </c>
      <c r="C86" s="264" t="s">
        <v>103</v>
      </c>
      <c r="D86" s="264" t="s">
        <v>294</v>
      </c>
      <c r="E86" s="264"/>
      <c r="F86" s="264"/>
      <c r="G86" s="266"/>
      <c r="H86" s="266"/>
      <c r="I86" t="s">
        <v>59</v>
      </c>
      <c r="J86" s="267"/>
      <c r="K86" s="268"/>
      <c r="L86" s="267"/>
      <c r="N86" s="269"/>
      <c r="O86"/>
      <c r="AC86" s="267"/>
      <c r="AI86" t="s">
        <v>931</v>
      </c>
      <c r="AO86" t="s">
        <v>928</v>
      </c>
      <c r="AP86">
        <v>0</v>
      </c>
    </row>
    <row r="87" spans="1:42" ht="18" x14ac:dyDescent="0.25">
      <c r="A87" s="264">
        <v>102632</v>
      </c>
      <c r="B87" s="264" t="s">
        <v>1263</v>
      </c>
      <c r="C87" s="264" t="s">
        <v>63</v>
      </c>
      <c r="D87" s="264" t="s">
        <v>484</v>
      </c>
      <c r="E87" s="264"/>
      <c r="F87" s="264"/>
      <c r="G87" s="266"/>
      <c r="H87" s="266"/>
      <c r="I87" t="s">
        <v>59</v>
      </c>
      <c r="J87" s="267"/>
      <c r="K87" s="268"/>
      <c r="L87" s="267"/>
      <c r="N87" s="269"/>
      <c r="O87"/>
      <c r="AC87" s="267"/>
      <c r="AI87" t="s">
        <v>931</v>
      </c>
      <c r="AO87" t="s">
        <v>928</v>
      </c>
      <c r="AP87">
        <v>0</v>
      </c>
    </row>
    <row r="88" spans="1:42" x14ac:dyDescent="0.2">
      <c r="A88">
        <v>102645</v>
      </c>
      <c r="B88" t="s">
        <v>1264</v>
      </c>
      <c r="C88" t="s">
        <v>101</v>
      </c>
      <c r="D88" t="s">
        <v>466</v>
      </c>
      <c r="E88" t="s">
        <v>362</v>
      </c>
      <c r="F88" s="230">
        <v>29348</v>
      </c>
      <c r="G88" t="s">
        <v>345</v>
      </c>
      <c r="H88" t="s">
        <v>364</v>
      </c>
      <c r="I88" t="s">
        <v>59</v>
      </c>
      <c r="K88" t="s">
        <v>346</v>
      </c>
      <c r="L88">
        <v>1999</v>
      </c>
      <c r="M88" t="s">
        <v>345</v>
      </c>
      <c r="O88"/>
      <c r="AG88" t="s">
        <v>932</v>
      </c>
      <c r="AI88" t="s">
        <v>932</v>
      </c>
      <c r="AO88" t="s">
        <v>928</v>
      </c>
      <c r="AP88">
        <v>0</v>
      </c>
    </row>
    <row r="89" spans="1:42" ht="18" x14ac:dyDescent="0.25">
      <c r="A89" s="264">
        <v>102647</v>
      </c>
      <c r="B89" s="264" t="s">
        <v>1265</v>
      </c>
      <c r="C89" s="264" t="s">
        <v>130</v>
      </c>
      <c r="D89" s="264" t="s">
        <v>272</v>
      </c>
      <c r="E89" s="264"/>
      <c r="F89" s="264"/>
      <c r="G89" s="266"/>
      <c r="H89" s="266"/>
      <c r="I89" t="s">
        <v>59</v>
      </c>
      <c r="J89" s="267"/>
      <c r="K89" s="268"/>
      <c r="L89" s="267"/>
      <c r="N89" s="269"/>
      <c r="O89"/>
      <c r="AC89" s="267"/>
      <c r="AI89" t="s">
        <v>931</v>
      </c>
      <c r="AO89" t="s">
        <v>928</v>
      </c>
      <c r="AP89">
        <v>0</v>
      </c>
    </row>
    <row r="90" spans="1:42" ht="18" x14ac:dyDescent="0.2">
      <c r="A90" s="266">
        <v>102688</v>
      </c>
      <c r="B90" s="266" t="s">
        <v>969</v>
      </c>
      <c r="C90" s="266" t="s">
        <v>142</v>
      </c>
      <c r="D90" s="266"/>
      <c r="E90" s="266"/>
      <c r="F90" s="264"/>
      <c r="G90" s="266"/>
      <c r="H90" s="266"/>
      <c r="I90" t="s">
        <v>1140</v>
      </c>
      <c r="O90"/>
      <c r="AI90" t="s">
        <v>1140</v>
      </c>
      <c r="AO90" t="s">
        <v>928</v>
      </c>
      <c r="AP90" t="s">
        <v>1137</v>
      </c>
    </row>
    <row r="91" spans="1:42" x14ac:dyDescent="0.2">
      <c r="A91">
        <v>102694</v>
      </c>
      <c r="B91" t="s">
        <v>1266</v>
      </c>
      <c r="C91" t="s">
        <v>1267</v>
      </c>
      <c r="D91" t="s">
        <v>418</v>
      </c>
      <c r="E91" t="s">
        <v>362</v>
      </c>
      <c r="F91" s="253">
        <v>0</v>
      </c>
      <c r="G91" t="s">
        <v>345</v>
      </c>
      <c r="H91" t="s">
        <v>364</v>
      </c>
      <c r="I91" t="s">
        <v>59</v>
      </c>
      <c r="K91" t="s">
        <v>346</v>
      </c>
      <c r="L91">
        <v>1980</v>
      </c>
      <c r="M91" t="s">
        <v>345</v>
      </c>
      <c r="O91"/>
      <c r="AG91" t="s">
        <v>932</v>
      </c>
      <c r="AI91" t="s">
        <v>932</v>
      </c>
      <c r="AP91">
        <v>0</v>
      </c>
    </row>
    <row r="92" spans="1:42" ht="18" x14ac:dyDescent="0.25">
      <c r="A92" s="264">
        <v>102745</v>
      </c>
      <c r="B92" s="264" t="s">
        <v>1268</v>
      </c>
      <c r="C92" s="264" t="s">
        <v>80</v>
      </c>
      <c r="D92" s="264" t="s">
        <v>225</v>
      </c>
      <c r="E92" s="264"/>
      <c r="F92" s="264"/>
      <c r="G92" s="266"/>
      <c r="H92" s="266"/>
      <c r="I92" t="s">
        <v>59</v>
      </c>
      <c r="J92" s="267"/>
      <c r="K92" s="268"/>
      <c r="L92" s="267"/>
      <c r="N92" s="269"/>
      <c r="O92"/>
      <c r="AC92" s="267"/>
      <c r="AI92" t="s">
        <v>931</v>
      </c>
      <c r="AO92" t="s">
        <v>928</v>
      </c>
      <c r="AP92">
        <v>0</v>
      </c>
    </row>
    <row r="93" spans="1:42" ht="18" x14ac:dyDescent="0.2">
      <c r="A93" s="264">
        <v>102759</v>
      </c>
      <c r="B93" s="264" t="s">
        <v>1269</v>
      </c>
      <c r="C93" s="264" t="s">
        <v>107</v>
      </c>
      <c r="D93" s="264" t="s">
        <v>515</v>
      </c>
      <c r="E93" s="264"/>
      <c r="F93" s="264"/>
      <c r="G93" s="266"/>
      <c r="H93" s="266"/>
      <c r="I93" t="s">
        <v>59</v>
      </c>
      <c r="O93"/>
      <c r="AI93" t="s">
        <v>935</v>
      </c>
      <c r="AO93" t="s">
        <v>928</v>
      </c>
      <c r="AP93">
        <v>0</v>
      </c>
    </row>
    <row r="94" spans="1:42" ht="18" x14ac:dyDescent="0.25">
      <c r="A94" s="264">
        <v>102762</v>
      </c>
      <c r="B94" s="264" t="s">
        <v>1270</v>
      </c>
      <c r="C94" s="264" t="s">
        <v>1271</v>
      </c>
      <c r="D94" s="264" t="s">
        <v>468</v>
      </c>
      <c r="E94" s="264"/>
      <c r="F94" s="264"/>
      <c r="G94" s="266"/>
      <c r="H94" s="266"/>
      <c r="I94" t="s">
        <v>59</v>
      </c>
      <c r="J94" s="267"/>
      <c r="K94" s="268"/>
      <c r="L94" s="267"/>
      <c r="N94" s="269"/>
      <c r="O94"/>
      <c r="AC94" s="267"/>
      <c r="AI94" t="s">
        <v>931</v>
      </c>
      <c r="AO94" t="s">
        <v>928</v>
      </c>
      <c r="AP94">
        <v>0</v>
      </c>
    </row>
    <row r="95" spans="1:42" ht="18" x14ac:dyDescent="0.25">
      <c r="A95" s="264">
        <v>102786</v>
      </c>
      <c r="B95" s="264" t="s">
        <v>1272</v>
      </c>
      <c r="C95" s="264" t="s">
        <v>63</v>
      </c>
      <c r="D95" s="264" t="s">
        <v>1273</v>
      </c>
      <c r="E95" s="264"/>
      <c r="F95" s="264"/>
      <c r="G95" s="266"/>
      <c r="H95" s="266"/>
      <c r="I95" t="s">
        <v>59</v>
      </c>
      <c r="J95" s="267"/>
      <c r="K95" s="268"/>
      <c r="L95" s="267"/>
      <c r="N95" s="269"/>
      <c r="O95"/>
      <c r="AC95" s="267"/>
      <c r="AI95" t="s">
        <v>931</v>
      </c>
      <c r="AO95" t="s">
        <v>928</v>
      </c>
      <c r="AP95">
        <v>0</v>
      </c>
    </row>
    <row r="96" spans="1:42" x14ac:dyDescent="0.2">
      <c r="A96">
        <v>102814</v>
      </c>
      <c r="B96" t="s">
        <v>1274</v>
      </c>
      <c r="C96" t="s">
        <v>94</v>
      </c>
      <c r="D96" t="s">
        <v>243</v>
      </c>
      <c r="E96" t="s">
        <v>867</v>
      </c>
      <c r="F96" s="230">
        <v>30759</v>
      </c>
      <c r="G96" t="s">
        <v>345</v>
      </c>
      <c r="H96" t="s">
        <v>364</v>
      </c>
      <c r="I96" t="s">
        <v>59</v>
      </c>
      <c r="K96" t="s">
        <v>346</v>
      </c>
      <c r="L96">
        <v>2001</v>
      </c>
      <c r="M96" t="s">
        <v>345</v>
      </c>
      <c r="N96" t="s">
        <v>358</v>
      </c>
      <c r="O96">
        <v>518</v>
      </c>
      <c r="P96" s="230">
        <v>45722</v>
      </c>
      <c r="Q96">
        <v>150000</v>
      </c>
      <c r="AI96">
        <v>0</v>
      </c>
      <c r="AP96">
        <v>0</v>
      </c>
    </row>
    <row r="97" spans="1:42" x14ac:dyDescent="0.2">
      <c r="A97">
        <v>102869</v>
      </c>
      <c r="B97" t="s">
        <v>1275</v>
      </c>
      <c r="C97" t="s">
        <v>104</v>
      </c>
      <c r="D97" t="s">
        <v>248</v>
      </c>
      <c r="E97" t="s">
        <v>867</v>
      </c>
      <c r="F97" s="253">
        <v>0</v>
      </c>
      <c r="G97" t="s">
        <v>345</v>
      </c>
      <c r="H97" t="s">
        <v>364</v>
      </c>
      <c r="I97" t="s">
        <v>1141</v>
      </c>
      <c r="K97" t="s">
        <v>881</v>
      </c>
      <c r="L97">
        <v>0</v>
      </c>
      <c r="M97">
        <v>0</v>
      </c>
      <c r="O97"/>
      <c r="AG97" t="s">
        <v>581</v>
      </c>
      <c r="AI97" t="s">
        <v>581</v>
      </c>
      <c r="AP97">
        <v>0</v>
      </c>
    </row>
    <row r="98" spans="1:42" ht="18" x14ac:dyDescent="0.2">
      <c r="A98" s="264">
        <v>102885</v>
      </c>
      <c r="B98" s="264" t="s">
        <v>1276</v>
      </c>
      <c r="C98" s="264" t="s">
        <v>1277</v>
      </c>
      <c r="D98" s="264" t="s">
        <v>515</v>
      </c>
      <c r="E98" s="264"/>
      <c r="F98" s="264"/>
      <c r="G98" s="266"/>
      <c r="H98" s="266"/>
      <c r="I98" t="s">
        <v>59</v>
      </c>
      <c r="O98"/>
      <c r="AI98" t="s">
        <v>935</v>
      </c>
      <c r="AO98" t="s">
        <v>928</v>
      </c>
      <c r="AP98">
        <v>0</v>
      </c>
    </row>
    <row r="99" spans="1:42" ht="18" x14ac:dyDescent="0.2">
      <c r="A99" s="264">
        <v>102890</v>
      </c>
      <c r="B99" s="264" t="s">
        <v>1278</v>
      </c>
      <c r="C99" s="264" t="s">
        <v>68</v>
      </c>
      <c r="D99" s="264" t="s">
        <v>220</v>
      </c>
      <c r="E99" s="264"/>
      <c r="F99" s="264"/>
      <c r="G99" s="266"/>
      <c r="H99" s="266"/>
      <c r="I99" t="s">
        <v>59</v>
      </c>
      <c r="O99"/>
      <c r="AI99" t="s">
        <v>932</v>
      </c>
      <c r="AO99" t="s">
        <v>928</v>
      </c>
      <c r="AP99">
        <v>0</v>
      </c>
    </row>
    <row r="100" spans="1:42" ht="18" x14ac:dyDescent="0.2">
      <c r="A100" s="264">
        <v>102908</v>
      </c>
      <c r="B100" s="264" t="s">
        <v>1279</v>
      </c>
      <c r="C100" s="264" t="s">
        <v>79</v>
      </c>
      <c r="D100" s="264" t="s">
        <v>292</v>
      </c>
      <c r="E100" s="264"/>
      <c r="F100" s="264"/>
      <c r="G100" s="266"/>
      <c r="H100" s="266"/>
      <c r="I100" t="s">
        <v>59</v>
      </c>
      <c r="O100"/>
      <c r="AI100" t="s">
        <v>935</v>
      </c>
      <c r="AO100" t="s">
        <v>928</v>
      </c>
      <c r="AP100">
        <v>0</v>
      </c>
    </row>
    <row r="101" spans="1:42" ht="18" x14ac:dyDescent="0.25">
      <c r="A101" s="264">
        <v>102921</v>
      </c>
      <c r="B101" s="264" t="s">
        <v>1280</v>
      </c>
      <c r="C101" s="264" t="s">
        <v>677</v>
      </c>
      <c r="D101" s="264" t="s">
        <v>1281</v>
      </c>
      <c r="E101" s="264"/>
      <c r="F101" s="264"/>
      <c r="G101" s="266"/>
      <c r="H101" s="266"/>
      <c r="I101" t="s">
        <v>59</v>
      </c>
      <c r="J101" s="267"/>
      <c r="K101" s="268"/>
      <c r="L101" s="267"/>
      <c r="N101" s="269"/>
      <c r="O101"/>
      <c r="AC101" s="267"/>
      <c r="AI101" t="s">
        <v>931</v>
      </c>
      <c r="AO101" t="s">
        <v>928</v>
      </c>
      <c r="AP101">
        <v>0</v>
      </c>
    </row>
    <row r="102" spans="1:42" ht="18" x14ac:dyDescent="0.2">
      <c r="A102" s="266">
        <v>102929</v>
      </c>
      <c r="B102" s="266" t="s">
        <v>970</v>
      </c>
      <c r="C102" s="266" t="s">
        <v>66</v>
      </c>
      <c r="D102" s="266"/>
      <c r="E102" s="266"/>
      <c r="F102" s="264"/>
      <c r="G102" s="266"/>
      <c r="H102" s="266"/>
      <c r="I102" t="s">
        <v>1140</v>
      </c>
      <c r="O102"/>
      <c r="AI102" t="s">
        <v>1140</v>
      </c>
      <c r="AO102" t="s">
        <v>928</v>
      </c>
      <c r="AP102" t="s">
        <v>1137</v>
      </c>
    </row>
    <row r="103" spans="1:42" ht="18" x14ac:dyDescent="0.25">
      <c r="A103" s="264">
        <v>103003</v>
      </c>
      <c r="B103" s="264" t="s">
        <v>1283</v>
      </c>
      <c r="C103" s="264" t="s">
        <v>1284</v>
      </c>
      <c r="D103" s="264" t="s">
        <v>1285</v>
      </c>
      <c r="E103" s="264"/>
      <c r="F103" s="264"/>
      <c r="G103" s="266"/>
      <c r="H103" s="266"/>
      <c r="I103" t="s">
        <v>59</v>
      </c>
      <c r="J103" s="267"/>
      <c r="K103" s="268"/>
      <c r="L103" s="267"/>
      <c r="N103" s="269"/>
      <c r="O103"/>
      <c r="AC103" s="267"/>
      <c r="AI103" t="s">
        <v>931</v>
      </c>
      <c r="AO103" t="s">
        <v>928</v>
      </c>
      <c r="AP103">
        <v>0</v>
      </c>
    </row>
    <row r="104" spans="1:42" ht="18" x14ac:dyDescent="0.2">
      <c r="A104" s="266">
        <v>103033</v>
      </c>
      <c r="B104" s="266" t="s">
        <v>971</v>
      </c>
      <c r="C104" s="266" t="s">
        <v>68</v>
      </c>
      <c r="D104" s="266"/>
      <c r="E104" s="266"/>
      <c r="F104" s="264"/>
      <c r="G104" s="266"/>
      <c r="H104" s="266"/>
      <c r="I104" t="s">
        <v>1140</v>
      </c>
      <c r="O104"/>
      <c r="AI104" t="s">
        <v>1140</v>
      </c>
      <c r="AO104" t="s">
        <v>928</v>
      </c>
      <c r="AP104" t="s">
        <v>1137</v>
      </c>
    </row>
    <row r="105" spans="1:42" x14ac:dyDescent="0.2">
      <c r="A105">
        <v>103049</v>
      </c>
      <c r="B105" t="s">
        <v>1286</v>
      </c>
      <c r="C105" t="s">
        <v>71</v>
      </c>
      <c r="D105" t="s">
        <v>313</v>
      </c>
      <c r="E105" t="s">
        <v>867</v>
      </c>
      <c r="F105" s="230">
        <v>28869</v>
      </c>
      <c r="G105" t="s">
        <v>1287</v>
      </c>
      <c r="H105" t="s">
        <v>367</v>
      </c>
      <c r="I105" t="s">
        <v>59</v>
      </c>
      <c r="K105" t="s">
        <v>346</v>
      </c>
      <c r="L105">
        <v>1998</v>
      </c>
      <c r="M105" t="s">
        <v>345</v>
      </c>
      <c r="N105" t="s">
        <v>605</v>
      </c>
      <c r="O105"/>
      <c r="AG105" t="s">
        <v>934</v>
      </c>
      <c r="AI105" t="s">
        <v>934</v>
      </c>
      <c r="AP105">
        <v>0</v>
      </c>
    </row>
    <row r="106" spans="1:42" ht="18" x14ac:dyDescent="0.2">
      <c r="A106" s="266">
        <v>103053</v>
      </c>
      <c r="B106" s="266" t="s">
        <v>972</v>
      </c>
      <c r="C106" s="266" t="s">
        <v>406</v>
      </c>
      <c r="D106" s="266"/>
      <c r="E106" s="266"/>
      <c r="F106" s="264"/>
      <c r="G106" s="266"/>
      <c r="H106" s="266"/>
      <c r="I106" t="s">
        <v>1140</v>
      </c>
      <c r="O106"/>
      <c r="AI106" t="s">
        <v>1140</v>
      </c>
      <c r="AO106" t="s">
        <v>928</v>
      </c>
      <c r="AP106" t="s">
        <v>1137</v>
      </c>
    </row>
    <row r="107" spans="1:42" ht="18" x14ac:dyDescent="0.25">
      <c r="A107" s="264">
        <v>103095</v>
      </c>
      <c r="B107" s="264" t="s">
        <v>1288</v>
      </c>
      <c r="C107" s="264" t="s">
        <v>1252</v>
      </c>
      <c r="D107" s="264" t="s">
        <v>681</v>
      </c>
      <c r="E107" s="264"/>
      <c r="F107" s="264"/>
      <c r="G107" s="266"/>
      <c r="H107" s="266"/>
      <c r="I107" t="s">
        <v>59</v>
      </c>
      <c r="J107" s="267"/>
      <c r="K107" s="268"/>
      <c r="L107" s="267"/>
      <c r="N107" s="269"/>
      <c r="O107"/>
      <c r="AC107" s="267"/>
      <c r="AI107" t="s">
        <v>931</v>
      </c>
      <c r="AO107" t="s">
        <v>928</v>
      </c>
      <c r="AP107">
        <v>0</v>
      </c>
    </row>
    <row r="108" spans="1:42" ht="18" x14ac:dyDescent="0.2">
      <c r="A108" s="264">
        <v>103123</v>
      </c>
      <c r="B108" s="264" t="s">
        <v>1289</v>
      </c>
      <c r="C108" s="264" t="s">
        <v>1290</v>
      </c>
      <c r="D108" s="264" t="s">
        <v>218</v>
      </c>
      <c r="E108" s="264"/>
      <c r="F108" s="264"/>
      <c r="G108" s="266"/>
      <c r="H108" s="266"/>
      <c r="I108" t="s">
        <v>59</v>
      </c>
      <c r="O108"/>
      <c r="AI108" t="s">
        <v>934</v>
      </c>
      <c r="AO108" t="s">
        <v>928</v>
      </c>
      <c r="AP108">
        <v>0</v>
      </c>
    </row>
    <row r="109" spans="1:42" ht="18" x14ac:dyDescent="0.2">
      <c r="A109" s="264">
        <v>103142</v>
      </c>
      <c r="B109" s="264" t="s">
        <v>1291</v>
      </c>
      <c r="C109" s="264" t="s">
        <v>1292</v>
      </c>
      <c r="D109" s="264" t="s">
        <v>288</v>
      </c>
      <c r="E109" s="264"/>
      <c r="F109" s="264"/>
      <c r="G109" s="266"/>
      <c r="H109" s="266"/>
      <c r="I109" t="s">
        <v>59</v>
      </c>
      <c r="O109"/>
      <c r="AI109" t="s">
        <v>934</v>
      </c>
      <c r="AO109" t="s">
        <v>928</v>
      </c>
      <c r="AP109">
        <v>0</v>
      </c>
    </row>
    <row r="110" spans="1:42" x14ac:dyDescent="0.2">
      <c r="A110">
        <v>103153</v>
      </c>
      <c r="B110" t="s">
        <v>1293</v>
      </c>
      <c r="C110" t="s">
        <v>71</v>
      </c>
      <c r="D110" t="s">
        <v>239</v>
      </c>
      <c r="E110" t="s">
        <v>363</v>
      </c>
      <c r="F110" s="230">
        <v>31082</v>
      </c>
      <c r="G110" t="s">
        <v>1294</v>
      </c>
      <c r="H110" t="s">
        <v>364</v>
      </c>
      <c r="I110" t="s">
        <v>59</v>
      </c>
      <c r="K110" t="s">
        <v>346</v>
      </c>
      <c r="L110">
        <v>2002</v>
      </c>
      <c r="M110" t="s">
        <v>347</v>
      </c>
      <c r="N110" t="s">
        <v>347</v>
      </c>
      <c r="O110">
        <v>286</v>
      </c>
      <c r="P110" s="230">
        <v>45700</v>
      </c>
      <c r="Q110">
        <v>350000</v>
      </c>
      <c r="AG110" t="s">
        <v>931</v>
      </c>
      <c r="AI110" t="s">
        <v>931</v>
      </c>
      <c r="AP110">
        <v>0</v>
      </c>
    </row>
    <row r="111" spans="1:42" ht="18" x14ac:dyDescent="0.2">
      <c r="A111" s="264">
        <v>103187</v>
      </c>
      <c r="B111" s="264" t="s">
        <v>1295</v>
      </c>
      <c r="C111" s="264" t="s">
        <v>66</v>
      </c>
      <c r="D111" s="264" t="s">
        <v>1113</v>
      </c>
      <c r="E111" s="264"/>
      <c r="F111" s="264"/>
      <c r="G111" s="266"/>
      <c r="H111" s="266"/>
      <c r="I111" t="s">
        <v>59</v>
      </c>
      <c r="O111"/>
      <c r="AI111" t="s">
        <v>933</v>
      </c>
      <c r="AO111" t="s">
        <v>928</v>
      </c>
      <c r="AP111">
        <v>0</v>
      </c>
    </row>
    <row r="112" spans="1:42" ht="18" x14ac:dyDescent="0.25">
      <c r="A112" s="264">
        <v>103190</v>
      </c>
      <c r="B112" s="264" t="s">
        <v>1296</v>
      </c>
      <c r="C112" s="264" t="s">
        <v>417</v>
      </c>
      <c r="D112" s="264" t="s">
        <v>1119</v>
      </c>
      <c r="E112" s="264"/>
      <c r="F112" s="264"/>
      <c r="G112" s="266"/>
      <c r="H112" s="266"/>
      <c r="I112" t="s">
        <v>59</v>
      </c>
      <c r="J112" s="267"/>
      <c r="K112" s="268"/>
      <c r="L112" s="267"/>
      <c r="N112" s="269"/>
      <c r="O112"/>
      <c r="AC112" s="267"/>
      <c r="AI112" t="s">
        <v>931</v>
      </c>
      <c r="AO112" t="s">
        <v>928</v>
      </c>
      <c r="AP112">
        <v>0</v>
      </c>
    </row>
    <row r="113" spans="1:42" ht="18" x14ac:dyDescent="0.2">
      <c r="A113" s="264">
        <v>103220</v>
      </c>
      <c r="B113" s="264" t="s">
        <v>1297</v>
      </c>
      <c r="C113" s="264" t="s">
        <v>66</v>
      </c>
      <c r="D113" s="264" t="s">
        <v>752</v>
      </c>
      <c r="E113" s="264"/>
      <c r="F113" s="264"/>
      <c r="G113" s="266"/>
      <c r="H113" s="266"/>
      <c r="I113" t="s">
        <v>59</v>
      </c>
      <c r="O113"/>
      <c r="AI113" t="s">
        <v>935</v>
      </c>
      <c r="AO113" t="s">
        <v>928</v>
      </c>
      <c r="AP113">
        <v>0</v>
      </c>
    </row>
    <row r="114" spans="1:42" ht="18" x14ac:dyDescent="0.25">
      <c r="A114" s="264">
        <v>103251</v>
      </c>
      <c r="B114" s="264" t="s">
        <v>1298</v>
      </c>
      <c r="C114" s="264" t="s">
        <v>434</v>
      </c>
      <c r="D114" s="264" t="s">
        <v>221</v>
      </c>
      <c r="E114" s="264"/>
      <c r="F114" s="264"/>
      <c r="G114" s="266"/>
      <c r="H114" s="266"/>
      <c r="I114" t="s">
        <v>59</v>
      </c>
      <c r="J114" s="267"/>
      <c r="K114" s="268"/>
      <c r="L114" s="267"/>
      <c r="N114" s="269"/>
      <c r="O114"/>
      <c r="AC114" s="267"/>
      <c r="AI114" t="s">
        <v>931</v>
      </c>
      <c r="AO114" t="s">
        <v>928</v>
      </c>
      <c r="AP114">
        <v>0</v>
      </c>
    </row>
    <row r="115" spans="1:42" ht="18" x14ac:dyDescent="0.2">
      <c r="A115" s="266">
        <v>103283</v>
      </c>
      <c r="B115" s="266" t="s">
        <v>1299</v>
      </c>
      <c r="C115" s="266" t="s">
        <v>1300</v>
      </c>
      <c r="D115" s="266"/>
      <c r="E115" s="266"/>
      <c r="F115" s="264"/>
      <c r="G115" s="266"/>
      <c r="H115" s="266"/>
      <c r="I115" t="s">
        <v>59</v>
      </c>
      <c r="O115"/>
      <c r="AI115">
        <v>0</v>
      </c>
      <c r="AP115" t="s">
        <v>1137</v>
      </c>
    </row>
    <row r="116" spans="1:42" ht="18" x14ac:dyDescent="0.2">
      <c r="A116" s="266">
        <v>103336</v>
      </c>
      <c r="B116" s="266" t="s">
        <v>973</v>
      </c>
      <c r="C116" s="266" t="s">
        <v>665</v>
      </c>
      <c r="D116" s="266"/>
      <c r="E116" s="266"/>
      <c r="F116" s="264"/>
      <c r="G116" s="266"/>
      <c r="H116" s="266"/>
      <c r="I116" t="s">
        <v>1140</v>
      </c>
      <c r="O116"/>
      <c r="AI116" t="s">
        <v>1140</v>
      </c>
      <c r="AO116" t="s">
        <v>928</v>
      </c>
      <c r="AP116" t="s">
        <v>1137</v>
      </c>
    </row>
    <row r="117" spans="1:42" ht="18" x14ac:dyDescent="0.2">
      <c r="A117" s="264">
        <v>103347</v>
      </c>
      <c r="B117" s="264" t="s">
        <v>1301</v>
      </c>
      <c r="C117" s="264" t="s">
        <v>78</v>
      </c>
      <c r="D117" s="264" t="s">
        <v>293</v>
      </c>
      <c r="E117" s="264"/>
      <c r="F117" s="264"/>
      <c r="G117" s="266"/>
      <c r="H117" s="266"/>
      <c r="I117" t="s">
        <v>59</v>
      </c>
      <c r="O117"/>
      <c r="AI117" t="s">
        <v>933</v>
      </c>
      <c r="AO117" t="s">
        <v>928</v>
      </c>
      <c r="AP117">
        <v>0</v>
      </c>
    </row>
    <row r="118" spans="1:42" ht="18" x14ac:dyDescent="0.2">
      <c r="A118" s="266">
        <v>103380</v>
      </c>
      <c r="B118" s="266" t="s">
        <v>974</v>
      </c>
      <c r="C118" s="266" t="s">
        <v>156</v>
      </c>
      <c r="D118" s="266"/>
      <c r="E118" s="266"/>
      <c r="F118" s="264"/>
      <c r="G118" s="266"/>
      <c r="H118" s="266"/>
      <c r="I118" t="s">
        <v>1140</v>
      </c>
      <c r="O118"/>
      <c r="AI118" t="s">
        <v>1140</v>
      </c>
      <c r="AO118" t="s">
        <v>928</v>
      </c>
      <c r="AP118" t="s">
        <v>1137</v>
      </c>
    </row>
    <row r="119" spans="1:42" x14ac:dyDescent="0.2">
      <c r="A119">
        <v>103396</v>
      </c>
      <c r="B119" t="s">
        <v>1302</v>
      </c>
      <c r="C119" t="s">
        <v>66</v>
      </c>
      <c r="D119" t="s">
        <v>513</v>
      </c>
      <c r="E119" t="s">
        <v>362</v>
      </c>
      <c r="F119" s="230">
        <v>29342</v>
      </c>
      <c r="G119" t="s">
        <v>347</v>
      </c>
      <c r="H119" t="s">
        <v>364</v>
      </c>
      <c r="I119" t="s">
        <v>1141</v>
      </c>
      <c r="K119" t="s">
        <v>346</v>
      </c>
      <c r="L119">
        <v>2001</v>
      </c>
      <c r="M119" t="s">
        <v>345</v>
      </c>
      <c r="N119" t="s">
        <v>347</v>
      </c>
      <c r="O119"/>
      <c r="AG119" t="s">
        <v>931</v>
      </c>
      <c r="AI119" t="s">
        <v>931</v>
      </c>
      <c r="AP119">
        <v>0</v>
      </c>
    </row>
    <row r="120" spans="1:42" ht="18" x14ac:dyDescent="0.2">
      <c r="A120" s="264">
        <v>103453</v>
      </c>
      <c r="B120" s="264" t="s">
        <v>1303</v>
      </c>
      <c r="C120" s="264" t="s">
        <v>507</v>
      </c>
      <c r="D120" s="264" t="s">
        <v>649</v>
      </c>
      <c r="E120" s="264"/>
      <c r="F120" s="264"/>
      <c r="G120" s="266"/>
      <c r="H120" s="266"/>
      <c r="I120" t="s">
        <v>59</v>
      </c>
      <c r="O120"/>
      <c r="AI120" t="s">
        <v>935</v>
      </c>
      <c r="AO120" t="s">
        <v>928</v>
      </c>
      <c r="AP120">
        <v>0</v>
      </c>
    </row>
    <row r="121" spans="1:42" ht="18" x14ac:dyDescent="0.25">
      <c r="A121" s="264">
        <v>103503</v>
      </c>
      <c r="B121" s="264" t="s">
        <v>1304</v>
      </c>
      <c r="C121" s="264" t="s">
        <v>99</v>
      </c>
      <c r="D121" s="264" t="s">
        <v>292</v>
      </c>
      <c r="E121" s="264"/>
      <c r="F121" s="264"/>
      <c r="G121" s="266"/>
      <c r="H121" s="266"/>
      <c r="I121" t="s">
        <v>59</v>
      </c>
      <c r="J121" s="267"/>
      <c r="K121" s="268"/>
      <c r="L121" s="267"/>
      <c r="N121" s="269"/>
      <c r="O121"/>
      <c r="AC121" s="267"/>
      <c r="AI121" t="s">
        <v>931</v>
      </c>
      <c r="AO121" t="s">
        <v>928</v>
      </c>
      <c r="AP121">
        <v>0</v>
      </c>
    </row>
    <row r="122" spans="1:42" ht="18" x14ac:dyDescent="0.25">
      <c r="A122" s="264">
        <v>103532</v>
      </c>
      <c r="B122" s="264" t="s">
        <v>1305</v>
      </c>
      <c r="C122" s="264" t="s">
        <v>63</v>
      </c>
      <c r="D122" s="264" t="s">
        <v>1306</v>
      </c>
      <c r="E122" s="264"/>
      <c r="F122" s="264"/>
      <c r="G122" s="266"/>
      <c r="H122" s="266"/>
      <c r="I122" t="s">
        <v>59</v>
      </c>
      <c r="J122" s="267"/>
      <c r="K122" s="268"/>
      <c r="L122" s="267"/>
      <c r="N122" s="269"/>
      <c r="O122"/>
      <c r="AC122" s="267"/>
      <c r="AI122" t="s">
        <v>931</v>
      </c>
      <c r="AO122" t="s">
        <v>928</v>
      </c>
      <c r="AP122">
        <v>0</v>
      </c>
    </row>
    <row r="123" spans="1:42" ht="18" x14ac:dyDescent="0.2">
      <c r="A123" s="266">
        <v>103551</v>
      </c>
      <c r="B123" s="266" t="s">
        <v>1307</v>
      </c>
      <c r="C123" s="266" t="s">
        <v>156</v>
      </c>
      <c r="D123" s="266"/>
      <c r="E123" s="266"/>
      <c r="F123" s="264"/>
      <c r="G123" s="266"/>
      <c r="H123" s="266"/>
      <c r="I123" t="s">
        <v>59</v>
      </c>
      <c r="O123"/>
      <c r="AI123">
        <v>0</v>
      </c>
      <c r="AP123" t="s">
        <v>1137</v>
      </c>
    </row>
    <row r="124" spans="1:42" ht="18" x14ac:dyDescent="0.2">
      <c r="A124" s="264">
        <v>103564</v>
      </c>
      <c r="B124" s="264" t="s">
        <v>1308</v>
      </c>
      <c r="C124" s="264" t="s">
        <v>136</v>
      </c>
      <c r="D124" s="264" t="s">
        <v>266</v>
      </c>
      <c r="E124" s="264"/>
      <c r="F124" s="264"/>
      <c r="G124" s="266"/>
      <c r="H124" s="266"/>
      <c r="I124" t="s">
        <v>59</v>
      </c>
      <c r="O124"/>
      <c r="AI124" t="s">
        <v>934</v>
      </c>
      <c r="AO124" t="s">
        <v>928</v>
      </c>
      <c r="AP124">
        <v>0</v>
      </c>
    </row>
    <row r="125" spans="1:42" ht="18" x14ac:dyDescent="0.25">
      <c r="A125" s="264">
        <v>103598</v>
      </c>
      <c r="B125" s="264" t="s">
        <v>1309</v>
      </c>
      <c r="C125" s="264" t="s">
        <v>100</v>
      </c>
      <c r="D125" s="264" t="s">
        <v>443</v>
      </c>
      <c r="E125" s="264"/>
      <c r="F125" s="264"/>
      <c r="G125" s="266"/>
      <c r="H125" s="266"/>
      <c r="I125" t="s">
        <v>59</v>
      </c>
      <c r="J125" s="267"/>
      <c r="K125" s="268"/>
      <c r="L125" s="267"/>
      <c r="N125" s="269"/>
      <c r="O125"/>
      <c r="AC125" s="267"/>
      <c r="AI125" t="s">
        <v>931</v>
      </c>
      <c r="AO125" t="s">
        <v>928</v>
      </c>
      <c r="AP125">
        <v>0</v>
      </c>
    </row>
    <row r="126" spans="1:42" ht="18" x14ac:dyDescent="0.2">
      <c r="A126" s="266">
        <v>103599</v>
      </c>
      <c r="B126" s="266" t="s">
        <v>1069</v>
      </c>
      <c r="C126" s="266" t="s">
        <v>66</v>
      </c>
      <c r="D126" s="266" t="s">
        <v>225</v>
      </c>
      <c r="E126" s="266"/>
      <c r="F126" s="264"/>
      <c r="G126" s="266"/>
      <c r="H126" s="266"/>
      <c r="I126" t="s">
        <v>1140</v>
      </c>
      <c r="O126"/>
      <c r="AI126" t="s">
        <v>1140</v>
      </c>
      <c r="AO126" t="s">
        <v>928</v>
      </c>
      <c r="AP126" t="s">
        <v>1137</v>
      </c>
    </row>
    <row r="127" spans="1:42" ht="18" x14ac:dyDescent="0.25">
      <c r="A127" s="264">
        <v>103609</v>
      </c>
      <c r="B127" s="264" t="s">
        <v>1310</v>
      </c>
      <c r="C127" s="264" t="s">
        <v>89</v>
      </c>
      <c r="D127" s="264" t="s">
        <v>461</v>
      </c>
      <c r="E127" s="264"/>
      <c r="F127" s="264"/>
      <c r="G127" s="266"/>
      <c r="H127" s="266"/>
      <c r="I127" t="s">
        <v>59</v>
      </c>
      <c r="J127" s="267"/>
      <c r="K127" s="268"/>
      <c r="L127" s="267"/>
      <c r="N127" s="269"/>
      <c r="O127"/>
      <c r="AC127" s="267"/>
      <c r="AI127" t="s">
        <v>931</v>
      </c>
      <c r="AO127" t="s">
        <v>928</v>
      </c>
      <c r="AP127">
        <v>0</v>
      </c>
    </row>
    <row r="128" spans="1:42" ht="18" x14ac:dyDescent="0.2">
      <c r="A128" s="266">
        <v>103635</v>
      </c>
      <c r="B128" s="266" t="s">
        <v>975</v>
      </c>
      <c r="C128" s="266" t="s">
        <v>976</v>
      </c>
      <c r="D128" s="266"/>
      <c r="E128" s="266"/>
      <c r="F128" s="264"/>
      <c r="G128" s="266"/>
      <c r="H128" s="266"/>
      <c r="I128" t="s">
        <v>1140</v>
      </c>
      <c r="O128"/>
      <c r="AI128" t="s">
        <v>1140</v>
      </c>
      <c r="AO128" t="s">
        <v>928</v>
      </c>
      <c r="AP128" t="s">
        <v>1137</v>
      </c>
    </row>
    <row r="129" spans="1:42" ht="18" x14ac:dyDescent="0.2">
      <c r="A129" s="264">
        <v>103655</v>
      </c>
      <c r="B129" s="264" t="s">
        <v>1311</v>
      </c>
      <c r="C129" s="264" t="s">
        <v>467</v>
      </c>
      <c r="D129" s="264" t="s">
        <v>1312</v>
      </c>
      <c r="E129" s="264"/>
      <c r="F129" s="264"/>
      <c r="G129" s="266"/>
      <c r="H129" s="266"/>
      <c r="I129" t="s">
        <v>59</v>
      </c>
      <c r="O129"/>
      <c r="AI129" t="s">
        <v>934</v>
      </c>
      <c r="AO129" t="s">
        <v>928</v>
      </c>
      <c r="AP129">
        <v>0</v>
      </c>
    </row>
    <row r="130" spans="1:42" ht="18" x14ac:dyDescent="0.2">
      <c r="A130" s="266">
        <v>103656</v>
      </c>
      <c r="B130" s="266" t="s">
        <v>977</v>
      </c>
      <c r="C130" s="266" t="s">
        <v>644</v>
      </c>
      <c r="D130" s="266"/>
      <c r="E130" s="266"/>
      <c r="F130" s="264"/>
      <c r="G130" s="266"/>
      <c r="H130" s="266"/>
      <c r="I130" t="s">
        <v>1140</v>
      </c>
      <c r="O130"/>
      <c r="AI130" t="s">
        <v>1140</v>
      </c>
      <c r="AO130" t="s">
        <v>928</v>
      </c>
      <c r="AP130" t="s">
        <v>1137</v>
      </c>
    </row>
    <row r="131" spans="1:42" x14ac:dyDescent="0.2">
      <c r="A131">
        <v>103671</v>
      </c>
      <c r="B131" t="s">
        <v>1313</v>
      </c>
      <c r="C131" t="s">
        <v>1314</v>
      </c>
      <c r="D131" t="s">
        <v>1315</v>
      </c>
      <c r="I131" t="s">
        <v>59</v>
      </c>
      <c r="O131"/>
      <c r="AI131" t="s">
        <v>1135</v>
      </c>
      <c r="AN131" t="s">
        <v>928</v>
      </c>
      <c r="AO131" t="s">
        <v>928</v>
      </c>
      <c r="AP131">
        <v>0</v>
      </c>
    </row>
    <row r="132" spans="1:42" ht="18" x14ac:dyDescent="0.25">
      <c r="A132" s="264">
        <v>103718</v>
      </c>
      <c r="B132" s="264" t="s">
        <v>1316</v>
      </c>
      <c r="C132" s="264" t="s">
        <v>120</v>
      </c>
      <c r="D132" s="264" t="s">
        <v>265</v>
      </c>
      <c r="E132" s="264"/>
      <c r="F132" s="264"/>
      <c r="G132" s="266"/>
      <c r="H132" s="266"/>
      <c r="I132" t="s">
        <v>59</v>
      </c>
      <c r="J132" s="267"/>
      <c r="K132" s="268"/>
      <c r="L132" s="267"/>
      <c r="N132" s="269"/>
      <c r="O132"/>
      <c r="AC132" s="267"/>
      <c r="AI132" t="s">
        <v>931</v>
      </c>
      <c r="AO132" t="s">
        <v>928</v>
      </c>
      <c r="AP132">
        <v>0</v>
      </c>
    </row>
    <row r="133" spans="1:42" x14ac:dyDescent="0.2">
      <c r="A133">
        <v>103747</v>
      </c>
      <c r="B133" t="s">
        <v>1317</v>
      </c>
      <c r="C133" t="s">
        <v>107</v>
      </c>
      <c r="D133" t="s">
        <v>291</v>
      </c>
      <c r="E133" t="s">
        <v>867</v>
      </c>
      <c r="F133" s="230">
        <v>31052</v>
      </c>
      <c r="G133" t="s">
        <v>895</v>
      </c>
      <c r="H133" t="s">
        <v>364</v>
      </c>
      <c r="I133" t="s">
        <v>59</v>
      </c>
      <c r="K133" t="s">
        <v>881</v>
      </c>
      <c r="L133">
        <v>2003</v>
      </c>
      <c r="M133" t="s">
        <v>347</v>
      </c>
      <c r="N133" t="s">
        <v>347</v>
      </c>
      <c r="O133">
        <v>519</v>
      </c>
      <c r="P133" s="230">
        <v>45722</v>
      </c>
      <c r="Q133">
        <v>150000</v>
      </c>
      <c r="AG133" t="s">
        <v>932</v>
      </c>
      <c r="AI133" t="s">
        <v>932</v>
      </c>
      <c r="AP133">
        <v>0</v>
      </c>
    </row>
    <row r="134" spans="1:42" ht="18" x14ac:dyDescent="0.2">
      <c r="A134" s="266">
        <v>103781</v>
      </c>
      <c r="B134" s="266" t="s">
        <v>1318</v>
      </c>
      <c r="C134" s="266" t="s">
        <v>66</v>
      </c>
      <c r="D134" s="266"/>
      <c r="E134" s="266"/>
      <c r="F134" s="264"/>
      <c r="G134" s="266"/>
      <c r="H134" s="266"/>
      <c r="I134" t="s">
        <v>59</v>
      </c>
      <c r="O134"/>
      <c r="AI134">
        <v>0</v>
      </c>
      <c r="AP134" t="s">
        <v>1137</v>
      </c>
    </row>
    <row r="135" spans="1:42" ht="18" x14ac:dyDescent="0.2">
      <c r="A135" s="264">
        <v>103784</v>
      </c>
      <c r="B135" s="264" t="s">
        <v>1319</v>
      </c>
      <c r="C135" s="264" t="s">
        <v>167</v>
      </c>
      <c r="D135" s="264" t="s">
        <v>237</v>
      </c>
      <c r="E135" s="264"/>
      <c r="F135" s="264"/>
      <c r="G135" s="266"/>
      <c r="H135" s="266"/>
      <c r="I135" t="s">
        <v>59</v>
      </c>
      <c r="O135"/>
      <c r="AI135" t="s">
        <v>935</v>
      </c>
      <c r="AO135" t="s">
        <v>928</v>
      </c>
      <c r="AP135">
        <v>0</v>
      </c>
    </row>
    <row r="136" spans="1:42" ht="18" x14ac:dyDescent="0.2">
      <c r="A136" s="266">
        <v>103795</v>
      </c>
      <c r="B136" s="266" t="s">
        <v>1070</v>
      </c>
      <c r="C136" s="266" t="s">
        <v>104</v>
      </c>
      <c r="D136" s="266" t="s">
        <v>243</v>
      </c>
      <c r="E136" s="266"/>
      <c r="F136" s="264"/>
      <c r="G136" s="266"/>
      <c r="H136" s="266"/>
      <c r="I136" t="s">
        <v>1140</v>
      </c>
      <c r="O136"/>
      <c r="AI136" t="s">
        <v>1140</v>
      </c>
      <c r="AO136" t="s">
        <v>928</v>
      </c>
      <c r="AP136" t="s">
        <v>1137</v>
      </c>
    </row>
    <row r="137" spans="1:42" x14ac:dyDescent="0.2">
      <c r="A137">
        <v>103815</v>
      </c>
      <c r="B137" t="s">
        <v>1320</v>
      </c>
      <c r="C137" t="s">
        <v>1321</v>
      </c>
      <c r="D137" t="s">
        <v>1322</v>
      </c>
      <c r="E137" t="s">
        <v>867</v>
      </c>
      <c r="F137" s="230">
        <v>28882</v>
      </c>
      <c r="G137" t="s">
        <v>345</v>
      </c>
      <c r="H137" t="s">
        <v>364</v>
      </c>
      <c r="I137" t="s">
        <v>1144</v>
      </c>
      <c r="K137">
        <v>0</v>
      </c>
      <c r="L137">
        <v>0</v>
      </c>
      <c r="M137">
        <v>0</v>
      </c>
      <c r="N137" t="s">
        <v>351</v>
      </c>
      <c r="O137"/>
      <c r="AG137" t="s">
        <v>932</v>
      </c>
      <c r="AI137" t="s">
        <v>932</v>
      </c>
      <c r="AP137">
        <v>0</v>
      </c>
    </row>
    <row r="138" spans="1:42" ht="18" x14ac:dyDescent="0.2">
      <c r="A138" s="264">
        <v>103838</v>
      </c>
      <c r="B138" s="264" t="s">
        <v>1323</v>
      </c>
      <c r="C138" s="264" t="s">
        <v>61</v>
      </c>
      <c r="D138" s="264" t="s">
        <v>1324</v>
      </c>
      <c r="E138" s="264"/>
      <c r="F138" s="264"/>
      <c r="G138" s="266"/>
      <c r="H138" s="266"/>
      <c r="I138" t="s">
        <v>59</v>
      </c>
      <c r="O138"/>
      <c r="AI138" t="s">
        <v>935</v>
      </c>
      <c r="AO138" t="s">
        <v>928</v>
      </c>
      <c r="AP138">
        <v>0</v>
      </c>
    </row>
    <row r="139" spans="1:42" ht="18" x14ac:dyDescent="0.25">
      <c r="A139" s="264">
        <v>103882</v>
      </c>
      <c r="B139" s="264" t="s">
        <v>1325</v>
      </c>
      <c r="C139" s="264" t="s">
        <v>129</v>
      </c>
      <c r="D139" s="264" t="s">
        <v>403</v>
      </c>
      <c r="E139" s="264"/>
      <c r="F139" s="264"/>
      <c r="G139" s="266"/>
      <c r="H139" s="266"/>
      <c r="I139" t="s">
        <v>59</v>
      </c>
      <c r="J139" s="267"/>
      <c r="K139" s="268"/>
      <c r="L139" s="267"/>
      <c r="N139" s="269"/>
      <c r="O139"/>
      <c r="AC139" s="267"/>
      <c r="AI139" t="s">
        <v>931</v>
      </c>
      <c r="AO139" t="s">
        <v>928</v>
      </c>
      <c r="AP139">
        <v>0</v>
      </c>
    </row>
    <row r="140" spans="1:42" ht="18" x14ac:dyDescent="0.2">
      <c r="A140" s="264">
        <v>103894</v>
      </c>
      <c r="B140" s="264" t="s">
        <v>1326</v>
      </c>
      <c r="C140" s="264" t="s">
        <v>163</v>
      </c>
      <c r="D140" s="264" t="s">
        <v>245</v>
      </c>
      <c r="E140" s="264"/>
      <c r="F140" s="264"/>
      <c r="G140" s="266"/>
      <c r="H140" s="266"/>
      <c r="I140" t="s">
        <v>59</v>
      </c>
      <c r="O140"/>
      <c r="AI140" t="s">
        <v>932</v>
      </c>
      <c r="AO140" t="s">
        <v>928</v>
      </c>
      <c r="AP140">
        <v>0</v>
      </c>
    </row>
    <row r="141" spans="1:42" ht="18" x14ac:dyDescent="0.25">
      <c r="A141" s="264">
        <v>103927</v>
      </c>
      <c r="B141" s="264" t="s">
        <v>1327</v>
      </c>
      <c r="C141" s="264" t="s">
        <v>646</v>
      </c>
      <c r="D141" s="264" t="s">
        <v>218</v>
      </c>
      <c r="E141" s="264"/>
      <c r="F141" s="264"/>
      <c r="G141" s="266"/>
      <c r="H141" s="266"/>
      <c r="I141" t="s">
        <v>59</v>
      </c>
      <c r="J141" s="267"/>
      <c r="K141" s="268"/>
      <c r="L141" s="267"/>
      <c r="N141" s="269"/>
      <c r="O141"/>
      <c r="AC141" s="267"/>
      <c r="AI141" t="s">
        <v>931</v>
      </c>
      <c r="AO141" t="s">
        <v>928</v>
      </c>
      <c r="AP141">
        <v>0</v>
      </c>
    </row>
    <row r="142" spans="1:42" ht="18" x14ac:dyDescent="0.2">
      <c r="A142" s="266">
        <v>103962</v>
      </c>
      <c r="B142" s="266" t="s">
        <v>1328</v>
      </c>
      <c r="C142" s="266" t="s">
        <v>173</v>
      </c>
      <c r="D142" s="266"/>
      <c r="E142" s="266"/>
      <c r="F142" s="264"/>
      <c r="G142" s="266"/>
      <c r="H142" s="266"/>
      <c r="I142" t="s">
        <v>59</v>
      </c>
      <c r="O142"/>
      <c r="AI142">
        <v>0</v>
      </c>
      <c r="AP142" t="s">
        <v>1137</v>
      </c>
    </row>
    <row r="143" spans="1:42" ht="18" x14ac:dyDescent="0.2">
      <c r="A143" s="264">
        <v>103965</v>
      </c>
      <c r="B143" s="264" t="s">
        <v>1329</v>
      </c>
      <c r="C143" s="264" t="s">
        <v>104</v>
      </c>
      <c r="D143" s="264" t="s">
        <v>256</v>
      </c>
      <c r="E143" s="264"/>
      <c r="F143" s="264"/>
      <c r="G143" s="266"/>
      <c r="H143" s="266"/>
      <c r="I143" t="s">
        <v>59</v>
      </c>
      <c r="O143"/>
      <c r="AI143" t="s">
        <v>932</v>
      </c>
      <c r="AO143" t="s">
        <v>928</v>
      </c>
      <c r="AP143">
        <v>0</v>
      </c>
    </row>
    <row r="144" spans="1:42" x14ac:dyDescent="0.2">
      <c r="A144">
        <v>103966</v>
      </c>
      <c r="B144" t="s">
        <v>1330</v>
      </c>
      <c r="C144" t="s">
        <v>63</v>
      </c>
      <c r="D144" t="s">
        <v>211</v>
      </c>
      <c r="E144" t="s">
        <v>867</v>
      </c>
      <c r="F144" s="230">
        <v>31778</v>
      </c>
      <c r="G144" t="s">
        <v>1331</v>
      </c>
      <c r="H144" t="s">
        <v>364</v>
      </c>
      <c r="I144" t="s">
        <v>59</v>
      </c>
      <c r="K144" t="s">
        <v>881</v>
      </c>
      <c r="L144">
        <v>2004</v>
      </c>
      <c r="M144" t="s">
        <v>347</v>
      </c>
      <c r="N144" t="s">
        <v>347</v>
      </c>
      <c r="O144"/>
      <c r="AG144" t="s">
        <v>932</v>
      </c>
      <c r="AI144" t="s">
        <v>932</v>
      </c>
      <c r="AM144" t="str">
        <f>IFERROR(VLOOKUP(A145,[1]Sheet2!A$2:C$3613,3,0),"")</f>
        <v/>
      </c>
      <c r="AN144" t="s">
        <v>928</v>
      </c>
      <c r="AO144" t="s">
        <v>928</v>
      </c>
      <c r="AP144">
        <v>0</v>
      </c>
    </row>
    <row r="145" spans="1:42" ht="18" x14ac:dyDescent="0.25">
      <c r="A145" s="264">
        <v>103967</v>
      </c>
      <c r="B145" s="264" t="s">
        <v>1332</v>
      </c>
      <c r="C145" s="264" t="s">
        <v>392</v>
      </c>
      <c r="D145" s="264" t="s">
        <v>458</v>
      </c>
      <c r="E145" s="264"/>
      <c r="F145" s="264"/>
      <c r="G145" s="266"/>
      <c r="H145" s="266"/>
      <c r="I145" t="s">
        <v>59</v>
      </c>
      <c r="J145" s="267"/>
      <c r="K145" s="268"/>
      <c r="L145" s="267"/>
      <c r="N145" s="269"/>
      <c r="O145"/>
      <c r="AC145" s="267"/>
      <c r="AI145" t="s">
        <v>931</v>
      </c>
      <c r="AO145" t="s">
        <v>928</v>
      </c>
      <c r="AP145">
        <v>0</v>
      </c>
    </row>
    <row r="146" spans="1:42" x14ac:dyDescent="0.2">
      <c r="A146">
        <v>103986</v>
      </c>
      <c r="B146" t="s">
        <v>1333</v>
      </c>
      <c r="C146" t="s">
        <v>644</v>
      </c>
      <c r="D146" t="s">
        <v>243</v>
      </c>
      <c r="E146" t="s">
        <v>867</v>
      </c>
      <c r="F146" s="230">
        <v>31871</v>
      </c>
      <c r="G146" t="s">
        <v>1334</v>
      </c>
      <c r="H146" t="s">
        <v>364</v>
      </c>
      <c r="I146" t="s">
        <v>1141</v>
      </c>
      <c r="K146" t="s">
        <v>881</v>
      </c>
      <c r="L146">
        <v>2004</v>
      </c>
      <c r="M146" t="s">
        <v>345</v>
      </c>
      <c r="N146" t="s">
        <v>359</v>
      </c>
      <c r="O146"/>
      <c r="AG146" t="s">
        <v>935</v>
      </c>
      <c r="AI146" t="s">
        <v>935</v>
      </c>
      <c r="AP146">
        <v>0</v>
      </c>
    </row>
    <row r="147" spans="1:42" ht="18" x14ac:dyDescent="0.25">
      <c r="A147" s="264">
        <v>104000</v>
      </c>
      <c r="B147" s="264" t="s">
        <v>1335</v>
      </c>
      <c r="C147" s="264" t="s">
        <v>129</v>
      </c>
      <c r="D147" s="264" t="s">
        <v>298</v>
      </c>
      <c r="E147" s="264"/>
      <c r="F147" s="264"/>
      <c r="G147" s="266"/>
      <c r="H147" s="266"/>
      <c r="I147" t="s">
        <v>59</v>
      </c>
      <c r="J147" s="267"/>
      <c r="K147" s="268"/>
      <c r="L147" s="267"/>
      <c r="N147" s="269"/>
      <c r="O147"/>
      <c r="AC147" s="267"/>
      <c r="AI147" t="s">
        <v>931</v>
      </c>
      <c r="AO147" t="s">
        <v>928</v>
      </c>
      <c r="AP147">
        <v>0</v>
      </c>
    </row>
    <row r="148" spans="1:42" x14ac:dyDescent="0.2">
      <c r="A148">
        <v>104178</v>
      </c>
      <c r="B148" t="s">
        <v>1336</v>
      </c>
      <c r="C148" t="s">
        <v>106</v>
      </c>
      <c r="D148" t="s">
        <v>209</v>
      </c>
      <c r="E148" t="s">
        <v>867</v>
      </c>
      <c r="F148" s="230">
        <v>30224</v>
      </c>
      <c r="G148" t="s">
        <v>345</v>
      </c>
      <c r="H148" t="s">
        <v>366</v>
      </c>
      <c r="I148" t="s">
        <v>1144</v>
      </c>
      <c r="K148" t="s">
        <v>346</v>
      </c>
      <c r="L148">
        <v>2000</v>
      </c>
      <c r="M148" t="s">
        <v>345</v>
      </c>
      <c r="N148" t="s">
        <v>605</v>
      </c>
      <c r="O148">
        <v>335</v>
      </c>
      <c r="P148" s="230">
        <v>45712</v>
      </c>
      <c r="Q148">
        <v>150000</v>
      </c>
      <c r="AG148" t="s">
        <v>935</v>
      </c>
      <c r="AI148" t="s">
        <v>935</v>
      </c>
      <c r="AP148">
        <v>0</v>
      </c>
    </row>
    <row r="149" spans="1:42" ht="18" x14ac:dyDescent="0.2">
      <c r="A149" s="266">
        <v>104318</v>
      </c>
      <c r="B149" s="266" t="s">
        <v>978</v>
      </c>
      <c r="C149" s="266" t="s">
        <v>103</v>
      </c>
      <c r="D149" s="266"/>
      <c r="E149" s="266"/>
      <c r="F149" s="264"/>
      <c r="G149" s="266"/>
      <c r="H149" s="266"/>
      <c r="I149" t="s">
        <v>1140</v>
      </c>
      <c r="O149"/>
      <c r="AI149" t="s">
        <v>1140</v>
      </c>
      <c r="AO149" t="s">
        <v>928</v>
      </c>
      <c r="AP149" t="s">
        <v>1137</v>
      </c>
    </row>
    <row r="150" spans="1:42" ht="18" x14ac:dyDescent="0.2">
      <c r="A150" s="266">
        <v>104360</v>
      </c>
      <c r="B150" s="266" t="s">
        <v>979</v>
      </c>
      <c r="C150" s="266" t="s">
        <v>877</v>
      </c>
      <c r="D150" s="266"/>
      <c r="E150" s="266"/>
      <c r="F150" s="264"/>
      <c r="G150" s="266"/>
      <c r="H150" s="266"/>
      <c r="I150" t="s">
        <v>1140</v>
      </c>
      <c r="O150"/>
      <c r="AI150" t="s">
        <v>1140</v>
      </c>
      <c r="AO150" t="s">
        <v>928</v>
      </c>
      <c r="AP150" t="s">
        <v>1137</v>
      </c>
    </row>
    <row r="151" spans="1:42" ht="18" x14ac:dyDescent="0.2">
      <c r="A151" s="264">
        <v>104389</v>
      </c>
      <c r="B151" s="264" t="s">
        <v>1338</v>
      </c>
      <c r="C151" s="264" t="s">
        <v>93</v>
      </c>
      <c r="D151" s="264" t="s">
        <v>724</v>
      </c>
      <c r="E151" s="264"/>
      <c r="F151" s="264"/>
      <c r="G151" s="266"/>
      <c r="H151" s="266"/>
      <c r="I151" t="s">
        <v>59</v>
      </c>
      <c r="O151"/>
      <c r="AI151" t="s">
        <v>932</v>
      </c>
      <c r="AO151" t="s">
        <v>928</v>
      </c>
      <c r="AP151">
        <v>0</v>
      </c>
    </row>
    <row r="152" spans="1:42" ht="18" x14ac:dyDescent="0.25">
      <c r="A152" s="264">
        <v>104424</v>
      </c>
      <c r="B152" s="264" t="s">
        <v>1339</v>
      </c>
      <c r="C152" s="264" t="s">
        <v>89</v>
      </c>
      <c r="D152" s="264" t="s">
        <v>1340</v>
      </c>
      <c r="E152" s="264"/>
      <c r="F152" s="264"/>
      <c r="G152" s="266"/>
      <c r="H152" s="266"/>
      <c r="I152" t="s">
        <v>59</v>
      </c>
      <c r="J152" s="267"/>
      <c r="K152" s="268"/>
      <c r="L152" s="267"/>
      <c r="N152" s="269"/>
      <c r="O152"/>
      <c r="AC152" s="267"/>
      <c r="AI152" t="s">
        <v>931</v>
      </c>
      <c r="AO152" t="s">
        <v>928</v>
      </c>
      <c r="AP152">
        <v>0</v>
      </c>
    </row>
    <row r="153" spans="1:42" x14ac:dyDescent="0.2">
      <c r="A153">
        <v>104449</v>
      </c>
      <c r="B153" t="s">
        <v>1341</v>
      </c>
      <c r="C153" t="s">
        <v>1342</v>
      </c>
      <c r="D153" t="s">
        <v>279</v>
      </c>
      <c r="E153" t="s">
        <v>363</v>
      </c>
      <c r="F153" s="230">
        <v>28856</v>
      </c>
      <c r="G153" t="s">
        <v>1343</v>
      </c>
      <c r="H153" t="s">
        <v>364</v>
      </c>
      <c r="I153" t="s">
        <v>59</v>
      </c>
      <c r="K153" t="s">
        <v>365</v>
      </c>
      <c r="L153">
        <v>2003</v>
      </c>
      <c r="M153" t="s">
        <v>358</v>
      </c>
      <c r="N153" t="s">
        <v>358</v>
      </c>
      <c r="O153"/>
      <c r="AG153" t="s">
        <v>932</v>
      </c>
      <c r="AI153" t="s">
        <v>932</v>
      </c>
      <c r="AP153">
        <v>0</v>
      </c>
    </row>
    <row r="154" spans="1:42" ht="18" x14ac:dyDescent="0.25">
      <c r="A154" s="264">
        <v>104489</v>
      </c>
      <c r="B154" s="264" t="s">
        <v>1344</v>
      </c>
      <c r="C154" s="264" t="s">
        <v>70</v>
      </c>
      <c r="D154" s="264" t="s">
        <v>1120</v>
      </c>
      <c r="E154" s="264"/>
      <c r="F154" s="264"/>
      <c r="G154" s="266"/>
      <c r="H154" s="266"/>
      <c r="I154" t="s">
        <v>59</v>
      </c>
      <c r="J154" s="267"/>
      <c r="K154" s="268"/>
      <c r="L154" s="267"/>
      <c r="N154" s="269"/>
      <c r="O154"/>
      <c r="AC154" s="267"/>
      <c r="AI154" t="s">
        <v>931</v>
      </c>
      <c r="AO154" t="s">
        <v>928</v>
      </c>
      <c r="AP154">
        <v>0</v>
      </c>
    </row>
    <row r="155" spans="1:42" x14ac:dyDescent="0.2">
      <c r="A155">
        <v>104577</v>
      </c>
      <c r="B155" t="s">
        <v>1345</v>
      </c>
      <c r="C155" t="s">
        <v>1346</v>
      </c>
      <c r="D155" t="s">
        <v>1231</v>
      </c>
      <c r="E155" t="s">
        <v>867</v>
      </c>
      <c r="F155" s="230">
        <v>26559</v>
      </c>
      <c r="G155" t="s">
        <v>345</v>
      </c>
      <c r="H155" t="s">
        <v>364</v>
      </c>
      <c r="I155" t="s">
        <v>59</v>
      </c>
      <c r="K155" t="s">
        <v>881</v>
      </c>
      <c r="L155">
        <v>2003</v>
      </c>
      <c r="M155" t="s">
        <v>345</v>
      </c>
      <c r="N155" t="s">
        <v>345</v>
      </c>
      <c r="O155"/>
      <c r="AG155" t="s">
        <v>932</v>
      </c>
      <c r="AI155" t="s">
        <v>932</v>
      </c>
      <c r="AN155" t="s">
        <v>928</v>
      </c>
      <c r="AO155" t="s">
        <v>928</v>
      </c>
      <c r="AP155">
        <v>0</v>
      </c>
    </row>
    <row r="156" spans="1:42" ht="18" x14ac:dyDescent="0.2">
      <c r="A156" s="266">
        <v>104647</v>
      </c>
      <c r="B156" s="266" t="s">
        <v>1347</v>
      </c>
      <c r="C156" s="266" t="s">
        <v>1348</v>
      </c>
      <c r="D156" s="266" t="s">
        <v>1349</v>
      </c>
      <c r="E156" s="266"/>
      <c r="F156" s="264"/>
      <c r="G156" s="266"/>
      <c r="H156" s="266"/>
      <c r="I156" t="s">
        <v>59</v>
      </c>
      <c r="O156">
        <v>157</v>
      </c>
      <c r="P156" s="230">
        <v>45790</v>
      </c>
      <c r="Q156">
        <v>120000</v>
      </c>
      <c r="AI156">
        <v>0</v>
      </c>
      <c r="AP156">
        <v>0</v>
      </c>
    </row>
    <row r="157" spans="1:42" x14ac:dyDescent="0.2">
      <c r="A157">
        <v>104653</v>
      </c>
      <c r="B157" t="s">
        <v>1350</v>
      </c>
      <c r="C157" t="s">
        <v>1351</v>
      </c>
      <c r="D157" t="s">
        <v>223</v>
      </c>
      <c r="E157" t="s">
        <v>362</v>
      </c>
      <c r="F157" s="230">
        <v>30565</v>
      </c>
      <c r="G157" t="s">
        <v>356</v>
      </c>
      <c r="H157" t="s">
        <v>364</v>
      </c>
      <c r="I157" t="s">
        <v>59</v>
      </c>
      <c r="K157" t="s">
        <v>346</v>
      </c>
      <c r="L157">
        <v>0</v>
      </c>
      <c r="M157" t="s">
        <v>356</v>
      </c>
      <c r="N157" t="s">
        <v>356</v>
      </c>
      <c r="O157"/>
      <c r="AG157" t="s">
        <v>931</v>
      </c>
      <c r="AI157" t="s">
        <v>931</v>
      </c>
      <c r="AP157">
        <v>0</v>
      </c>
    </row>
    <row r="158" spans="1:42" ht="18" x14ac:dyDescent="0.2">
      <c r="A158" s="266">
        <v>104746</v>
      </c>
      <c r="B158" s="266" t="s">
        <v>1347</v>
      </c>
      <c r="C158" s="266" t="s">
        <v>1348</v>
      </c>
      <c r="D158" s="266"/>
      <c r="E158" s="266"/>
      <c r="F158" s="264"/>
      <c r="G158" s="266"/>
      <c r="H158" s="266"/>
      <c r="I158" t="s">
        <v>59</v>
      </c>
      <c r="O158"/>
      <c r="AI158">
        <v>0</v>
      </c>
      <c r="AP158" t="s">
        <v>1137</v>
      </c>
    </row>
    <row r="159" spans="1:42" ht="18" x14ac:dyDescent="0.25">
      <c r="A159" s="264">
        <v>104751</v>
      </c>
      <c r="B159" s="264" t="s">
        <v>1352</v>
      </c>
      <c r="C159" s="264" t="s">
        <v>1353</v>
      </c>
      <c r="D159" s="264" t="s">
        <v>454</v>
      </c>
      <c r="E159" s="264"/>
      <c r="F159" s="264"/>
      <c r="G159" s="266"/>
      <c r="H159" s="266"/>
      <c r="I159" t="s">
        <v>59</v>
      </c>
      <c r="J159" s="267"/>
      <c r="K159" s="268"/>
      <c r="L159" s="267"/>
      <c r="N159" s="269"/>
      <c r="O159"/>
      <c r="AC159" s="267"/>
      <c r="AI159" t="s">
        <v>931</v>
      </c>
      <c r="AO159" t="s">
        <v>928</v>
      </c>
      <c r="AP159">
        <v>0</v>
      </c>
    </row>
    <row r="160" spans="1:42" ht="18" x14ac:dyDescent="0.25">
      <c r="A160" s="264">
        <v>104769</v>
      </c>
      <c r="B160" s="264" t="s">
        <v>1354</v>
      </c>
      <c r="C160" s="264" t="s">
        <v>66</v>
      </c>
      <c r="D160" s="264" t="s">
        <v>273</v>
      </c>
      <c r="E160" s="264"/>
      <c r="F160" s="264"/>
      <c r="G160" s="266"/>
      <c r="H160" s="266"/>
      <c r="I160" t="s">
        <v>59</v>
      </c>
      <c r="J160" s="267"/>
      <c r="K160" s="268"/>
      <c r="L160" s="267"/>
      <c r="N160" s="269"/>
      <c r="O160"/>
      <c r="AC160" s="267"/>
      <c r="AI160" t="s">
        <v>931</v>
      </c>
      <c r="AO160" t="s">
        <v>928</v>
      </c>
      <c r="AP160">
        <v>0</v>
      </c>
    </row>
    <row r="161" spans="1:42" x14ac:dyDescent="0.2">
      <c r="A161">
        <v>104823</v>
      </c>
      <c r="B161" t="s">
        <v>1355</v>
      </c>
      <c r="C161" t="s">
        <v>71</v>
      </c>
      <c r="D161" t="s">
        <v>235</v>
      </c>
      <c r="E161" t="s">
        <v>867</v>
      </c>
      <c r="F161" s="230">
        <v>31724</v>
      </c>
      <c r="G161" t="s">
        <v>357</v>
      </c>
      <c r="H161" t="s">
        <v>364</v>
      </c>
      <c r="I161" t="s">
        <v>59</v>
      </c>
      <c r="K161" t="s">
        <v>881</v>
      </c>
      <c r="L161">
        <v>2004</v>
      </c>
      <c r="M161" t="s">
        <v>357</v>
      </c>
      <c r="N161" t="s">
        <v>357</v>
      </c>
      <c r="O161"/>
      <c r="AG161" t="s">
        <v>933</v>
      </c>
      <c r="AI161" t="s">
        <v>933</v>
      </c>
      <c r="AP161">
        <v>0</v>
      </c>
    </row>
    <row r="162" spans="1:42" ht="18" x14ac:dyDescent="0.25">
      <c r="A162" s="264">
        <v>104836</v>
      </c>
      <c r="B162" s="264" t="s">
        <v>1356</v>
      </c>
      <c r="C162" s="264" t="s">
        <v>75</v>
      </c>
      <c r="D162" s="264" t="s">
        <v>753</v>
      </c>
      <c r="E162" s="264"/>
      <c r="F162" s="264"/>
      <c r="G162" s="266"/>
      <c r="H162" s="266"/>
      <c r="I162" t="s">
        <v>59</v>
      </c>
      <c r="J162" s="267"/>
      <c r="K162" s="268"/>
      <c r="L162" s="267"/>
      <c r="N162" s="269"/>
      <c r="O162"/>
      <c r="AC162" s="267"/>
      <c r="AI162" t="s">
        <v>931</v>
      </c>
      <c r="AO162" t="s">
        <v>928</v>
      </c>
      <c r="AP162">
        <v>0</v>
      </c>
    </row>
    <row r="163" spans="1:42" ht="18" x14ac:dyDescent="0.25">
      <c r="A163" s="264">
        <v>104847</v>
      </c>
      <c r="B163" s="264" t="s">
        <v>1357</v>
      </c>
      <c r="C163" s="264" t="s">
        <v>1358</v>
      </c>
      <c r="D163" s="264" t="s">
        <v>284</v>
      </c>
      <c r="E163" s="264"/>
      <c r="F163" s="264"/>
      <c r="G163" s="266"/>
      <c r="H163" s="266"/>
      <c r="I163" t="s">
        <v>59</v>
      </c>
      <c r="J163" s="267"/>
      <c r="K163" s="268"/>
      <c r="L163" s="267"/>
      <c r="N163" s="269"/>
      <c r="O163"/>
      <c r="AC163" s="267"/>
      <c r="AI163" t="s">
        <v>931</v>
      </c>
      <c r="AO163" t="s">
        <v>928</v>
      </c>
      <c r="AP163">
        <v>0</v>
      </c>
    </row>
    <row r="164" spans="1:42" x14ac:dyDescent="0.2">
      <c r="A164">
        <v>104892</v>
      </c>
      <c r="B164" t="s">
        <v>1359</v>
      </c>
      <c r="C164" t="s">
        <v>1360</v>
      </c>
      <c r="D164" t="s">
        <v>1361</v>
      </c>
      <c r="I164" t="s">
        <v>59</v>
      </c>
      <c r="N164" t="s">
        <v>605</v>
      </c>
      <c r="O164"/>
      <c r="AG164" t="s">
        <v>1145</v>
      </c>
      <c r="AI164" t="s">
        <v>1145</v>
      </c>
      <c r="AP164">
        <v>0</v>
      </c>
    </row>
    <row r="165" spans="1:42" ht="18" x14ac:dyDescent="0.25">
      <c r="A165" s="264">
        <v>104900</v>
      </c>
      <c r="B165" s="264" t="s">
        <v>1362</v>
      </c>
      <c r="C165" s="264" t="s">
        <v>106</v>
      </c>
      <c r="D165" s="264" t="s">
        <v>1363</v>
      </c>
      <c r="E165" s="264"/>
      <c r="F165" s="264"/>
      <c r="G165" s="266"/>
      <c r="H165" s="266"/>
      <c r="I165" t="s">
        <v>59</v>
      </c>
      <c r="J165" s="267"/>
      <c r="K165" s="268"/>
      <c r="L165" s="267"/>
      <c r="N165" s="269"/>
      <c r="O165">
        <v>393</v>
      </c>
      <c r="P165" s="230">
        <v>45718</v>
      </c>
      <c r="Q165">
        <v>100000</v>
      </c>
      <c r="AC165" s="267"/>
      <c r="AI165" t="s">
        <v>581</v>
      </c>
      <c r="AP165">
        <v>0</v>
      </c>
    </row>
    <row r="166" spans="1:42" ht="18" x14ac:dyDescent="0.25">
      <c r="A166" s="264">
        <v>104902</v>
      </c>
      <c r="B166" s="264" t="s">
        <v>1364</v>
      </c>
      <c r="C166" s="264" t="s">
        <v>99</v>
      </c>
      <c r="D166" s="264" t="s">
        <v>114</v>
      </c>
      <c r="E166" s="264"/>
      <c r="F166" s="264"/>
      <c r="G166" s="266"/>
      <c r="H166" s="266"/>
      <c r="I166" t="s">
        <v>59</v>
      </c>
      <c r="J166" s="267"/>
      <c r="K166" s="268"/>
      <c r="L166" s="267"/>
      <c r="N166" s="269"/>
      <c r="O166"/>
      <c r="AC166" s="267"/>
      <c r="AI166" t="s">
        <v>931</v>
      </c>
      <c r="AO166" t="s">
        <v>928</v>
      </c>
      <c r="AP166">
        <v>0</v>
      </c>
    </row>
    <row r="167" spans="1:42" ht="18" x14ac:dyDescent="0.2">
      <c r="A167" s="264">
        <v>105037</v>
      </c>
      <c r="B167" s="264" t="s">
        <v>1365</v>
      </c>
      <c r="C167" s="264" t="s">
        <v>511</v>
      </c>
      <c r="D167" s="264" t="s">
        <v>389</v>
      </c>
      <c r="E167" s="264"/>
      <c r="F167" s="264"/>
      <c r="G167" s="266"/>
      <c r="H167" s="266"/>
      <c r="I167" t="s">
        <v>59</v>
      </c>
      <c r="O167"/>
      <c r="AI167" t="s">
        <v>933</v>
      </c>
      <c r="AO167" t="s">
        <v>928</v>
      </c>
      <c r="AP167">
        <v>0</v>
      </c>
    </row>
    <row r="168" spans="1:42" ht="18" x14ac:dyDescent="0.2">
      <c r="A168" s="264">
        <v>105053</v>
      </c>
      <c r="B168" s="264" t="s">
        <v>1366</v>
      </c>
      <c r="C168" s="264" t="s">
        <v>70</v>
      </c>
      <c r="D168" s="264" t="s">
        <v>1367</v>
      </c>
      <c r="E168" s="264"/>
      <c r="F168" s="264"/>
      <c r="G168" s="266"/>
      <c r="H168" s="266"/>
      <c r="I168" t="s">
        <v>59</v>
      </c>
      <c r="O168"/>
      <c r="AI168" t="s">
        <v>935</v>
      </c>
      <c r="AO168" t="s">
        <v>928</v>
      </c>
      <c r="AP168">
        <v>0</v>
      </c>
    </row>
    <row r="169" spans="1:42" ht="18" x14ac:dyDescent="0.2">
      <c r="A169" s="266">
        <v>105205</v>
      </c>
      <c r="B169" s="266" t="s">
        <v>980</v>
      </c>
      <c r="C169" s="266" t="s">
        <v>664</v>
      </c>
      <c r="D169" s="266"/>
      <c r="E169" s="266"/>
      <c r="F169" s="264"/>
      <c r="G169" s="266"/>
      <c r="H169" s="266"/>
      <c r="I169" t="s">
        <v>1140</v>
      </c>
      <c r="O169"/>
      <c r="AI169" t="s">
        <v>1140</v>
      </c>
      <c r="AO169" t="s">
        <v>928</v>
      </c>
      <c r="AP169" t="s">
        <v>1137</v>
      </c>
    </row>
    <row r="170" spans="1:42" ht="18" x14ac:dyDescent="0.2">
      <c r="A170" s="264">
        <v>105245</v>
      </c>
      <c r="B170" s="264" t="s">
        <v>1368</v>
      </c>
      <c r="C170" s="264" t="s">
        <v>95</v>
      </c>
      <c r="D170" s="264" t="s">
        <v>262</v>
      </c>
      <c r="E170" s="264"/>
      <c r="F170" s="264"/>
      <c r="G170" s="266"/>
      <c r="H170" s="266"/>
      <c r="I170" t="s">
        <v>59</v>
      </c>
      <c r="O170"/>
      <c r="AI170" t="s">
        <v>932</v>
      </c>
      <c r="AO170" t="s">
        <v>928</v>
      </c>
      <c r="AP170">
        <v>0</v>
      </c>
    </row>
    <row r="171" spans="1:42" ht="18" x14ac:dyDescent="0.2">
      <c r="A171" s="266">
        <v>105277</v>
      </c>
      <c r="B171" s="266" t="s">
        <v>981</v>
      </c>
      <c r="C171" s="266" t="s">
        <v>982</v>
      </c>
      <c r="D171" s="266"/>
      <c r="E171" s="266"/>
      <c r="F171" s="264"/>
      <c r="G171" s="266"/>
      <c r="H171" s="266"/>
      <c r="I171" t="s">
        <v>1140</v>
      </c>
      <c r="O171"/>
      <c r="AI171" t="s">
        <v>1140</v>
      </c>
      <c r="AO171" t="s">
        <v>928</v>
      </c>
      <c r="AP171" t="s">
        <v>1137</v>
      </c>
    </row>
    <row r="172" spans="1:42" x14ac:dyDescent="0.2">
      <c r="A172">
        <v>105310</v>
      </c>
      <c r="B172" t="s">
        <v>1369</v>
      </c>
      <c r="C172" t="s">
        <v>70</v>
      </c>
      <c r="D172" t="s">
        <v>325</v>
      </c>
      <c r="E172" t="s">
        <v>867</v>
      </c>
      <c r="F172" s="230">
        <v>29717</v>
      </c>
      <c r="G172" t="s">
        <v>345</v>
      </c>
      <c r="H172" t="s">
        <v>364</v>
      </c>
      <c r="I172" t="s">
        <v>59</v>
      </c>
      <c r="L172">
        <v>0</v>
      </c>
      <c r="N172" t="s">
        <v>353</v>
      </c>
      <c r="O172"/>
      <c r="AG172" t="s">
        <v>932</v>
      </c>
      <c r="AI172" t="s">
        <v>932</v>
      </c>
      <c r="AO172" t="s">
        <v>928</v>
      </c>
      <c r="AP172">
        <v>0</v>
      </c>
    </row>
    <row r="173" spans="1:42" ht="18" x14ac:dyDescent="0.2">
      <c r="A173" s="264">
        <v>105330</v>
      </c>
      <c r="B173" s="264" t="s">
        <v>1370</v>
      </c>
      <c r="C173" s="264" t="s">
        <v>159</v>
      </c>
      <c r="D173" s="264" t="s">
        <v>265</v>
      </c>
      <c r="E173" s="264"/>
      <c r="F173" s="264"/>
      <c r="G173" s="266"/>
      <c r="H173" s="266"/>
      <c r="I173" t="s">
        <v>59</v>
      </c>
      <c r="O173"/>
      <c r="AI173" t="s">
        <v>935</v>
      </c>
      <c r="AO173" t="s">
        <v>928</v>
      </c>
      <c r="AP173">
        <v>0</v>
      </c>
    </row>
    <row r="174" spans="1:42" ht="18" x14ac:dyDescent="0.2">
      <c r="A174" s="264">
        <v>105336</v>
      </c>
      <c r="B174" s="264" t="s">
        <v>1371</v>
      </c>
      <c r="C174" s="264" t="s">
        <v>90</v>
      </c>
      <c r="D174" s="264" t="s">
        <v>279</v>
      </c>
      <c r="E174" s="264"/>
      <c r="F174" s="264"/>
      <c r="G174" s="266"/>
      <c r="H174" s="266"/>
      <c r="I174" t="s">
        <v>59</v>
      </c>
      <c r="O174"/>
      <c r="AI174" t="s">
        <v>932</v>
      </c>
      <c r="AO174" t="s">
        <v>928</v>
      </c>
      <c r="AP174">
        <v>0</v>
      </c>
    </row>
    <row r="175" spans="1:42" ht="18" x14ac:dyDescent="0.25">
      <c r="A175" s="264">
        <v>105348</v>
      </c>
      <c r="B175" s="264" t="s">
        <v>1372</v>
      </c>
      <c r="C175" s="264" t="s">
        <v>60</v>
      </c>
      <c r="D175" s="264"/>
      <c r="E175" s="264"/>
      <c r="F175" s="264"/>
      <c r="G175" s="266"/>
      <c r="H175" s="266"/>
      <c r="I175" t="s">
        <v>59</v>
      </c>
      <c r="J175" s="267"/>
      <c r="K175" s="268"/>
      <c r="L175" s="267"/>
      <c r="N175" s="269"/>
      <c r="O175"/>
      <c r="AC175" s="267"/>
      <c r="AI175" t="s">
        <v>931</v>
      </c>
      <c r="AO175" t="s">
        <v>928</v>
      </c>
      <c r="AP175">
        <v>0</v>
      </c>
    </row>
    <row r="176" spans="1:42" ht="18" x14ac:dyDescent="0.25">
      <c r="A176" s="264">
        <v>105362</v>
      </c>
      <c r="B176" s="264" t="s">
        <v>1373</v>
      </c>
      <c r="C176" s="264" t="s">
        <v>84</v>
      </c>
      <c r="D176" s="264" t="s">
        <v>1374</v>
      </c>
      <c r="E176" s="264"/>
      <c r="F176" s="264"/>
      <c r="G176" s="266"/>
      <c r="H176" s="266"/>
      <c r="I176" t="s">
        <v>59</v>
      </c>
      <c r="J176" s="267"/>
      <c r="K176" s="268"/>
      <c r="L176" s="267"/>
      <c r="N176" s="269"/>
      <c r="O176"/>
      <c r="AC176" s="267"/>
      <c r="AI176" t="s">
        <v>931</v>
      </c>
      <c r="AO176" t="s">
        <v>928</v>
      </c>
      <c r="AP176">
        <v>0</v>
      </c>
    </row>
    <row r="177" spans="1:42" ht="18" x14ac:dyDescent="0.25">
      <c r="A177" s="264">
        <v>105467</v>
      </c>
      <c r="B177" s="264" t="s">
        <v>1375</v>
      </c>
      <c r="C177" s="264" t="s">
        <v>1376</v>
      </c>
      <c r="D177" s="264" t="s">
        <v>1376</v>
      </c>
      <c r="E177" s="264"/>
      <c r="F177" s="264"/>
      <c r="G177" s="266"/>
      <c r="H177" s="266"/>
      <c r="I177" t="s">
        <v>59</v>
      </c>
      <c r="J177" s="267"/>
      <c r="K177" s="268"/>
      <c r="L177" s="267"/>
      <c r="N177" s="269"/>
      <c r="O177"/>
      <c r="AC177" s="267"/>
      <c r="AI177" t="s">
        <v>931</v>
      </c>
      <c r="AO177" t="s">
        <v>928</v>
      </c>
      <c r="AP177">
        <v>0</v>
      </c>
    </row>
    <row r="178" spans="1:42" ht="18" x14ac:dyDescent="0.2">
      <c r="A178" s="264">
        <v>105483</v>
      </c>
      <c r="B178" s="264" t="s">
        <v>1377</v>
      </c>
      <c r="C178" s="264" t="s">
        <v>542</v>
      </c>
      <c r="D178" s="264" t="s">
        <v>180</v>
      </c>
      <c r="E178" s="264"/>
      <c r="F178" s="264"/>
      <c r="G178" s="266"/>
      <c r="H178" s="266"/>
      <c r="I178" t="s">
        <v>59</v>
      </c>
      <c r="O178"/>
      <c r="AI178" t="s">
        <v>935</v>
      </c>
      <c r="AO178" t="s">
        <v>928</v>
      </c>
      <c r="AP178">
        <v>0</v>
      </c>
    </row>
    <row r="179" spans="1:42" x14ac:dyDescent="0.2">
      <c r="A179">
        <v>105526</v>
      </c>
      <c r="B179" t="s">
        <v>1378</v>
      </c>
      <c r="C179" t="s">
        <v>1379</v>
      </c>
      <c r="D179" t="s">
        <v>233</v>
      </c>
      <c r="E179" t="s">
        <v>363</v>
      </c>
      <c r="F179" s="253">
        <v>0</v>
      </c>
      <c r="G179" t="s">
        <v>1380</v>
      </c>
      <c r="H179" t="s">
        <v>364</v>
      </c>
      <c r="I179" t="s">
        <v>59</v>
      </c>
      <c r="K179" t="s">
        <v>365</v>
      </c>
      <c r="L179">
        <v>2003</v>
      </c>
      <c r="M179" t="s">
        <v>345</v>
      </c>
      <c r="N179" t="s">
        <v>350</v>
      </c>
      <c r="O179"/>
      <c r="AG179" t="s">
        <v>931</v>
      </c>
      <c r="AI179" t="s">
        <v>931</v>
      </c>
      <c r="AO179" t="s">
        <v>928</v>
      </c>
      <c r="AP179">
        <v>0</v>
      </c>
    </row>
    <row r="180" spans="1:42" ht="18" x14ac:dyDescent="0.25">
      <c r="A180" s="264">
        <v>105551</v>
      </c>
      <c r="B180" s="264" t="s">
        <v>1381</v>
      </c>
      <c r="C180" s="264" t="s">
        <v>143</v>
      </c>
      <c r="D180" s="264" t="s">
        <v>222</v>
      </c>
      <c r="E180" s="264"/>
      <c r="F180" s="264"/>
      <c r="G180" s="266"/>
      <c r="H180" s="266"/>
      <c r="I180" t="s">
        <v>59</v>
      </c>
      <c r="J180" s="267"/>
      <c r="K180" s="268"/>
      <c r="L180" s="267"/>
      <c r="N180" s="269"/>
      <c r="O180"/>
      <c r="AC180" s="267"/>
      <c r="AI180" t="s">
        <v>931</v>
      </c>
      <c r="AO180" t="s">
        <v>928</v>
      </c>
      <c r="AP180">
        <v>0</v>
      </c>
    </row>
    <row r="181" spans="1:42" ht="18" x14ac:dyDescent="0.2">
      <c r="A181" s="264">
        <v>105600</v>
      </c>
      <c r="B181" s="264" t="s">
        <v>1382</v>
      </c>
      <c r="C181" s="264" t="s">
        <v>444</v>
      </c>
      <c r="D181" s="264" t="s">
        <v>290</v>
      </c>
      <c r="E181" s="264"/>
      <c r="F181" s="264"/>
      <c r="G181" s="266"/>
      <c r="H181" s="266"/>
      <c r="I181" t="s">
        <v>59</v>
      </c>
      <c r="O181"/>
      <c r="AI181" t="s">
        <v>932</v>
      </c>
      <c r="AO181" t="s">
        <v>928</v>
      </c>
      <c r="AP181">
        <v>0</v>
      </c>
    </row>
    <row r="182" spans="1:42" ht="18" x14ac:dyDescent="0.25">
      <c r="A182" s="264">
        <v>105639</v>
      </c>
      <c r="B182" s="264" t="s">
        <v>1383</v>
      </c>
      <c r="C182" s="264" t="s">
        <v>669</v>
      </c>
      <c r="D182" s="264" t="s">
        <v>249</v>
      </c>
      <c r="E182" s="264"/>
      <c r="F182" s="264"/>
      <c r="G182" s="266"/>
      <c r="H182" s="266"/>
      <c r="I182" t="s">
        <v>59</v>
      </c>
      <c r="J182" s="267"/>
      <c r="K182" s="268"/>
      <c r="L182" s="267"/>
      <c r="N182" s="269"/>
      <c r="O182"/>
      <c r="AC182" s="267"/>
      <c r="AI182" t="s">
        <v>931</v>
      </c>
      <c r="AO182" t="s">
        <v>928</v>
      </c>
      <c r="AP182">
        <v>0</v>
      </c>
    </row>
    <row r="183" spans="1:42" ht="18" x14ac:dyDescent="0.2">
      <c r="A183" s="264">
        <v>105725</v>
      </c>
      <c r="B183" s="264" t="s">
        <v>1385</v>
      </c>
      <c r="C183" s="264" t="s">
        <v>1386</v>
      </c>
      <c r="D183" s="264" t="s">
        <v>243</v>
      </c>
      <c r="E183" s="264"/>
      <c r="F183" s="264"/>
      <c r="G183" s="266"/>
      <c r="H183" s="266"/>
      <c r="I183" t="s">
        <v>59</v>
      </c>
      <c r="O183"/>
      <c r="AI183" t="s">
        <v>932</v>
      </c>
      <c r="AO183" t="s">
        <v>928</v>
      </c>
      <c r="AP183">
        <v>0</v>
      </c>
    </row>
    <row r="184" spans="1:42" ht="18" x14ac:dyDescent="0.25">
      <c r="A184" s="264">
        <v>105727</v>
      </c>
      <c r="B184" s="264" t="s">
        <v>1387</v>
      </c>
      <c r="C184" s="264" t="s">
        <v>1236</v>
      </c>
      <c r="D184" s="264" t="s">
        <v>1388</v>
      </c>
      <c r="E184" s="264"/>
      <c r="F184" s="264"/>
      <c r="G184" s="266"/>
      <c r="H184" s="266"/>
      <c r="I184" t="s">
        <v>59</v>
      </c>
      <c r="J184" s="267"/>
      <c r="K184" s="268"/>
      <c r="L184" s="267"/>
      <c r="N184" s="269"/>
      <c r="O184"/>
      <c r="AC184" s="267"/>
      <c r="AI184" t="s">
        <v>931</v>
      </c>
      <c r="AO184" t="s">
        <v>928</v>
      </c>
      <c r="AP184">
        <v>0</v>
      </c>
    </row>
    <row r="185" spans="1:42" x14ac:dyDescent="0.2">
      <c r="A185">
        <v>105807</v>
      </c>
      <c r="B185" t="s">
        <v>1389</v>
      </c>
      <c r="C185" t="s">
        <v>695</v>
      </c>
      <c r="D185" t="s">
        <v>1390</v>
      </c>
      <c r="I185" t="s">
        <v>59</v>
      </c>
      <c r="O185"/>
      <c r="AG185" t="s">
        <v>944</v>
      </c>
      <c r="AI185" t="s">
        <v>944</v>
      </c>
      <c r="AO185" t="s">
        <v>928</v>
      </c>
      <c r="AP185">
        <v>0</v>
      </c>
    </row>
    <row r="186" spans="1:42" x14ac:dyDescent="0.2">
      <c r="A186">
        <v>105825</v>
      </c>
      <c r="B186" t="s">
        <v>1391</v>
      </c>
      <c r="C186" t="s">
        <v>1392</v>
      </c>
      <c r="E186" t="s">
        <v>363</v>
      </c>
      <c r="F186" s="253">
        <v>0</v>
      </c>
      <c r="G186" t="s">
        <v>1393</v>
      </c>
      <c r="H186" t="s">
        <v>364</v>
      </c>
      <c r="I186" t="s">
        <v>59</v>
      </c>
      <c r="K186" t="s">
        <v>346</v>
      </c>
      <c r="L186">
        <v>2002</v>
      </c>
      <c r="M186" t="s">
        <v>347</v>
      </c>
      <c r="N186" t="s">
        <v>347</v>
      </c>
      <c r="O186"/>
      <c r="AI186">
        <v>0</v>
      </c>
      <c r="AP186">
        <v>0</v>
      </c>
    </row>
    <row r="187" spans="1:42" x14ac:dyDescent="0.2">
      <c r="A187">
        <v>105849</v>
      </c>
      <c r="B187" t="s">
        <v>1394</v>
      </c>
      <c r="C187" t="s">
        <v>402</v>
      </c>
      <c r="D187" t="s">
        <v>185</v>
      </c>
      <c r="I187" t="s">
        <v>59</v>
      </c>
      <c r="O187"/>
      <c r="AI187" t="s">
        <v>1135</v>
      </c>
      <c r="AO187" t="s">
        <v>928</v>
      </c>
      <c r="AP187">
        <v>0</v>
      </c>
    </row>
    <row r="188" spans="1:42" ht="18" x14ac:dyDescent="0.2">
      <c r="A188" s="264">
        <v>105886</v>
      </c>
      <c r="B188" s="264" t="s">
        <v>1395</v>
      </c>
      <c r="C188" s="264" t="s">
        <v>1348</v>
      </c>
      <c r="D188" s="264" t="s">
        <v>1396</v>
      </c>
      <c r="E188" s="264"/>
      <c r="F188" s="264"/>
      <c r="G188" s="266"/>
      <c r="H188" s="266"/>
      <c r="I188" t="s">
        <v>59</v>
      </c>
      <c r="O188"/>
      <c r="AI188" t="s">
        <v>933</v>
      </c>
      <c r="AO188" t="s">
        <v>928</v>
      </c>
      <c r="AP188">
        <v>0</v>
      </c>
    </row>
    <row r="189" spans="1:42" ht="18" x14ac:dyDescent="0.2">
      <c r="A189" s="266">
        <v>105920</v>
      </c>
      <c r="B189" s="266" t="s">
        <v>983</v>
      </c>
      <c r="C189" s="266" t="s">
        <v>556</v>
      </c>
      <c r="D189" s="266"/>
      <c r="E189" s="266"/>
      <c r="F189" s="264"/>
      <c r="G189" s="266"/>
      <c r="H189" s="266"/>
      <c r="I189" t="s">
        <v>1140</v>
      </c>
      <c r="O189"/>
      <c r="AI189" t="s">
        <v>1140</v>
      </c>
      <c r="AO189" t="s">
        <v>928</v>
      </c>
      <c r="AP189" t="s">
        <v>1137</v>
      </c>
    </row>
    <row r="190" spans="1:42" ht="18" x14ac:dyDescent="0.2">
      <c r="A190" s="264">
        <v>105982</v>
      </c>
      <c r="B190" s="264" t="s">
        <v>1397</v>
      </c>
      <c r="C190" s="264" t="s">
        <v>60</v>
      </c>
      <c r="D190" s="264" t="s">
        <v>1116</v>
      </c>
      <c r="E190" s="264"/>
      <c r="F190" s="264"/>
      <c r="G190" s="266"/>
      <c r="H190" s="266"/>
      <c r="I190" t="s">
        <v>59</v>
      </c>
      <c r="O190"/>
      <c r="AI190" t="s">
        <v>935</v>
      </c>
      <c r="AO190" t="s">
        <v>928</v>
      </c>
      <c r="AP190">
        <v>0</v>
      </c>
    </row>
    <row r="191" spans="1:42" ht="18" x14ac:dyDescent="0.25">
      <c r="A191" s="264">
        <v>105990</v>
      </c>
      <c r="B191" s="264" t="s">
        <v>1398</v>
      </c>
      <c r="C191" s="264" t="s">
        <v>429</v>
      </c>
      <c r="D191" s="264" t="s">
        <v>242</v>
      </c>
      <c r="E191" s="264"/>
      <c r="F191" s="264"/>
      <c r="G191" s="266"/>
      <c r="H191" s="266"/>
      <c r="I191" t="s">
        <v>59</v>
      </c>
      <c r="J191" s="267"/>
      <c r="K191" s="268"/>
      <c r="L191" s="267"/>
      <c r="N191" s="269"/>
      <c r="O191"/>
      <c r="AC191" s="267"/>
      <c r="AI191" t="s">
        <v>931</v>
      </c>
      <c r="AO191" t="s">
        <v>928</v>
      </c>
      <c r="AP191">
        <v>0</v>
      </c>
    </row>
    <row r="192" spans="1:42" ht="18" x14ac:dyDescent="0.2">
      <c r="A192" s="264">
        <v>106002</v>
      </c>
      <c r="B192" s="264" t="s">
        <v>1399</v>
      </c>
      <c r="C192" s="264" t="s">
        <v>66</v>
      </c>
      <c r="D192" s="264" t="s">
        <v>232</v>
      </c>
      <c r="E192" s="264"/>
      <c r="F192" s="264"/>
      <c r="G192" s="266"/>
      <c r="H192" s="266"/>
      <c r="I192" t="s">
        <v>59</v>
      </c>
      <c r="O192"/>
      <c r="AI192" t="s">
        <v>932</v>
      </c>
      <c r="AO192" t="s">
        <v>928</v>
      </c>
      <c r="AP192">
        <v>0</v>
      </c>
    </row>
    <row r="193" spans="1:42" ht="18" x14ac:dyDescent="0.25">
      <c r="A193" s="264">
        <v>106033</v>
      </c>
      <c r="B193" s="264" t="s">
        <v>1400</v>
      </c>
      <c r="C193" s="264" t="s">
        <v>69</v>
      </c>
      <c r="D193" s="264" t="s">
        <v>253</v>
      </c>
      <c r="E193" s="264"/>
      <c r="F193" s="264"/>
      <c r="G193" s="266"/>
      <c r="H193" s="266"/>
      <c r="I193" t="s">
        <v>59</v>
      </c>
      <c r="J193" s="267"/>
      <c r="K193" s="268"/>
      <c r="L193" s="267"/>
      <c r="N193" s="269"/>
      <c r="O193"/>
      <c r="AC193" s="267"/>
      <c r="AI193" t="s">
        <v>931</v>
      </c>
      <c r="AO193" t="s">
        <v>928</v>
      </c>
      <c r="AP193">
        <v>0</v>
      </c>
    </row>
    <row r="194" spans="1:42" ht="18" x14ac:dyDescent="0.2">
      <c r="A194" s="266">
        <v>106089</v>
      </c>
      <c r="B194" s="266" t="s">
        <v>984</v>
      </c>
      <c r="C194" s="266" t="s">
        <v>117</v>
      </c>
      <c r="D194" s="266"/>
      <c r="E194" s="266"/>
      <c r="F194" s="264"/>
      <c r="G194" s="266"/>
      <c r="H194" s="266"/>
      <c r="I194" t="s">
        <v>1140</v>
      </c>
      <c r="O194"/>
      <c r="AI194" t="s">
        <v>1140</v>
      </c>
      <c r="AO194" t="s">
        <v>928</v>
      </c>
      <c r="AP194" t="s">
        <v>1137</v>
      </c>
    </row>
    <row r="195" spans="1:42" ht="18" x14ac:dyDescent="0.25">
      <c r="A195" s="264">
        <v>106116</v>
      </c>
      <c r="B195" s="264" t="s">
        <v>1401</v>
      </c>
      <c r="C195" s="264" t="s">
        <v>72</v>
      </c>
      <c r="D195" s="264" t="s">
        <v>762</v>
      </c>
      <c r="E195" s="264"/>
      <c r="F195" s="264"/>
      <c r="G195" s="266"/>
      <c r="H195" s="266"/>
      <c r="I195" t="s">
        <v>59</v>
      </c>
      <c r="J195" s="267"/>
      <c r="K195" s="268"/>
      <c r="L195" s="267"/>
      <c r="N195" s="269"/>
      <c r="O195"/>
      <c r="AC195" s="267"/>
      <c r="AI195" t="s">
        <v>931</v>
      </c>
      <c r="AO195" t="s">
        <v>928</v>
      </c>
      <c r="AP195">
        <v>0</v>
      </c>
    </row>
    <row r="196" spans="1:42" ht="18" x14ac:dyDescent="0.25">
      <c r="A196" s="264">
        <v>106125</v>
      </c>
      <c r="B196" s="264" t="s">
        <v>1402</v>
      </c>
      <c r="C196" s="264" t="s">
        <v>548</v>
      </c>
      <c r="D196" s="264" t="s">
        <v>251</v>
      </c>
      <c r="E196" s="264"/>
      <c r="F196" s="264"/>
      <c r="G196" s="266"/>
      <c r="H196" s="266"/>
      <c r="I196" t="s">
        <v>59</v>
      </c>
      <c r="J196" s="267"/>
      <c r="K196" s="268"/>
      <c r="L196" s="267"/>
      <c r="N196" s="269"/>
      <c r="O196"/>
      <c r="AC196" s="267"/>
      <c r="AI196" t="s">
        <v>931</v>
      </c>
      <c r="AO196" t="s">
        <v>928</v>
      </c>
      <c r="AP196">
        <v>0</v>
      </c>
    </row>
    <row r="197" spans="1:42" ht="18" x14ac:dyDescent="0.2">
      <c r="A197" s="264">
        <v>106224</v>
      </c>
      <c r="B197" s="264" t="s">
        <v>1403</v>
      </c>
      <c r="C197" s="264" t="s">
        <v>63</v>
      </c>
      <c r="D197" s="264" t="s">
        <v>232</v>
      </c>
      <c r="E197" s="264"/>
      <c r="F197" s="264"/>
      <c r="G197" s="266"/>
      <c r="H197" s="266"/>
      <c r="I197" t="s">
        <v>59</v>
      </c>
      <c r="O197"/>
      <c r="AI197" t="s">
        <v>935</v>
      </c>
      <c r="AO197" t="s">
        <v>928</v>
      </c>
      <c r="AP197">
        <v>0</v>
      </c>
    </row>
    <row r="198" spans="1:42" x14ac:dyDescent="0.2">
      <c r="A198">
        <v>106274</v>
      </c>
      <c r="B198" t="s">
        <v>1404</v>
      </c>
      <c r="C198" t="s">
        <v>66</v>
      </c>
      <c r="D198" t="s">
        <v>1405</v>
      </c>
      <c r="E198" t="s">
        <v>363</v>
      </c>
      <c r="F198" s="253">
        <v>0</v>
      </c>
      <c r="G198" t="s">
        <v>345</v>
      </c>
      <c r="H198" t="s">
        <v>364</v>
      </c>
      <c r="I198" t="s">
        <v>59</v>
      </c>
      <c r="K198" t="s">
        <v>365</v>
      </c>
      <c r="L198">
        <v>2004</v>
      </c>
      <c r="M198" t="s">
        <v>345</v>
      </c>
      <c r="O198"/>
      <c r="AG198" t="s">
        <v>932</v>
      </c>
      <c r="AI198" t="s">
        <v>932</v>
      </c>
      <c r="AN198" t="s">
        <v>928</v>
      </c>
      <c r="AO198" t="s">
        <v>928</v>
      </c>
      <c r="AP198">
        <v>0</v>
      </c>
    </row>
    <row r="199" spans="1:42" x14ac:dyDescent="0.2">
      <c r="A199">
        <v>106300</v>
      </c>
      <c r="B199" t="s">
        <v>1406</v>
      </c>
      <c r="C199" t="s">
        <v>1407</v>
      </c>
      <c r="D199" t="s">
        <v>1407</v>
      </c>
      <c r="E199" t="s">
        <v>867</v>
      </c>
      <c r="F199" s="230">
        <v>31059</v>
      </c>
      <c r="G199" t="s">
        <v>345</v>
      </c>
      <c r="H199" t="s">
        <v>364</v>
      </c>
      <c r="I199" t="s">
        <v>59</v>
      </c>
      <c r="K199" t="s">
        <v>346</v>
      </c>
      <c r="L199">
        <v>0</v>
      </c>
      <c r="M199" t="s">
        <v>345</v>
      </c>
      <c r="N199" t="s">
        <v>345</v>
      </c>
      <c r="O199"/>
      <c r="AI199" t="s">
        <v>1135</v>
      </c>
      <c r="AP199">
        <v>0</v>
      </c>
    </row>
    <row r="200" spans="1:42" ht="18" x14ac:dyDescent="0.2">
      <c r="A200" s="266">
        <v>106312</v>
      </c>
      <c r="B200" s="266" t="s">
        <v>985</v>
      </c>
      <c r="C200" s="266" t="s">
        <v>727</v>
      </c>
      <c r="D200" s="266"/>
      <c r="E200" s="266"/>
      <c r="F200" s="264"/>
      <c r="G200" s="266"/>
      <c r="H200" s="266"/>
      <c r="I200" t="s">
        <v>1140</v>
      </c>
      <c r="O200"/>
      <c r="AI200" t="s">
        <v>1140</v>
      </c>
      <c r="AO200" t="s">
        <v>928</v>
      </c>
      <c r="AP200" t="s">
        <v>1137</v>
      </c>
    </row>
    <row r="201" spans="1:42" ht="18" x14ac:dyDescent="0.25">
      <c r="A201" s="264">
        <v>106384</v>
      </c>
      <c r="B201" s="264" t="s">
        <v>1408</v>
      </c>
      <c r="C201" s="264" t="s">
        <v>77</v>
      </c>
      <c r="D201" s="264" t="s">
        <v>279</v>
      </c>
      <c r="E201" s="264"/>
      <c r="F201" s="264"/>
      <c r="G201" s="266"/>
      <c r="H201" s="266"/>
      <c r="I201" t="s">
        <v>1141</v>
      </c>
      <c r="J201" s="267"/>
      <c r="K201" s="268"/>
      <c r="L201" s="267"/>
      <c r="N201" s="269"/>
      <c r="O201"/>
      <c r="AC201" s="267"/>
      <c r="AI201" t="s">
        <v>931</v>
      </c>
      <c r="AO201" t="s">
        <v>928</v>
      </c>
      <c r="AP201">
        <v>0</v>
      </c>
    </row>
    <row r="202" spans="1:42" ht="18" x14ac:dyDescent="0.25">
      <c r="A202" s="264">
        <v>106431</v>
      </c>
      <c r="B202" s="264" t="s">
        <v>1409</v>
      </c>
      <c r="C202" s="264" t="s">
        <v>89</v>
      </c>
      <c r="D202" s="264" t="s">
        <v>667</v>
      </c>
      <c r="E202" s="264"/>
      <c r="F202" s="264"/>
      <c r="G202" s="266"/>
      <c r="H202" s="266"/>
      <c r="I202" t="s">
        <v>59</v>
      </c>
      <c r="J202" s="267"/>
      <c r="K202" s="268"/>
      <c r="L202" s="267"/>
      <c r="N202" s="269"/>
      <c r="O202"/>
      <c r="AC202" s="267"/>
      <c r="AI202" t="s">
        <v>931</v>
      </c>
      <c r="AO202" t="s">
        <v>928</v>
      </c>
      <c r="AP202">
        <v>0</v>
      </c>
    </row>
    <row r="203" spans="1:42" ht="18" x14ac:dyDescent="0.25">
      <c r="A203" s="264">
        <v>106432</v>
      </c>
      <c r="B203" s="264" t="s">
        <v>1410</v>
      </c>
      <c r="C203" s="264" t="s">
        <v>79</v>
      </c>
      <c r="D203" s="264" t="s">
        <v>295</v>
      </c>
      <c r="E203" s="264"/>
      <c r="F203" s="264"/>
      <c r="G203" s="266"/>
      <c r="H203" s="266"/>
      <c r="I203" t="s">
        <v>59</v>
      </c>
      <c r="J203" s="267"/>
      <c r="K203" s="268"/>
      <c r="L203" s="267"/>
      <c r="N203" s="269"/>
      <c r="O203"/>
      <c r="AC203" s="267"/>
      <c r="AI203" t="s">
        <v>931</v>
      </c>
      <c r="AO203" t="s">
        <v>928</v>
      </c>
      <c r="AP203">
        <v>0</v>
      </c>
    </row>
    <row r="204" spans="1:42" ht="18" x14ac:dyDescent="0.25">
      <c r="A204" s="264">
        <v>106531</v>
      </c>
      <c r="B204" s="264" t="s">
        <v>1411</v>
      </c>
      <c r="C204" s="264" t="s">
        <v>79</v>
      </c>
      <c r="D204" s="264" t="s">
        <v>253</v>
      </c>
      <c r="E204" s="264"/>
      <c r="F204" s="264"/>
      <c r="G204" s="266"/>
      <c r="H204" s="266"/>
      <c r="I204" t="s">
        <v>59</v>
      </c>
      <c r="J204" s="267"/>
      <c r="K204" s="268"/>
      <c r="L204" s="267"/>
      <c r="N204" s="269"/>
      <c r="O204"/>
      <c r="AC204" s="267"/>
      <c r="AI204" t="s">
        <v>931</v>
      </c>
      <c r="AO204" t="s">
        <v>928</v>
      </c>
      <c r="AP204">
        <v>0</v>
      </c>
    </row>
    <row r="205" spans="1:42" ht="18" x14ac:dyDescent="0.2">
      <c r="A205" s="266">
        <v>106709</v>
      </c>
      <c r="B205" s="266" t="s">
        <v>986</v>
      </c>
      <c r="C205" s="266" t="s">
        <v>104</v>
      </c>
      <c r="D205" s="266"/>
      <c r="E205" s="266"/>
      <c r="F205" s="264"/>
      <c r="G205" s="266"/>
      <c r="H205" s="266"/>
      <c r="I205" t="s">
        <v>1140</v>
      </c>
      <c r="O205"/>
      <c r="AI205" t="s">
        <v>1140</v>
      </c>
      <c r="AO205" t="s">
        <v>928</v>
      </c>
      <c r="AP205" t="s">
        <v>1137</v>
      </c>
    </row>
    <row r="206" spans="1:42" ht="18" x14ac:dyDescent="0.2">
      <c r="A206" s="266">
        <v>106748</v>
      </c>
      <c r="B206" s="266" t="s">
        <v>987</v>
      </c>
      <c r="C206" s="266" t="s">
        <v>89</v>
      </c>
      <c r="D206" s="266"/>
      <c r="E206" s="266"/>
      <c r="F206" s="264"/>
      <c r="G206" s="266"/>
      <c r="H206" s="266"/>
      <c r="I206" t="s">
        <v>1140</v>
      </c>
      <c r="O206"/>
      <c r="AI206" t="s">
        <v>1140</v>
      </c>
      <c r="AO206" t="s">
        <v>928</v>
      </c>
      <c r="AP206" t="s">
        <v>1137</v>
      </c>
    </row>
    <row r="207" spans="1:42" ht="18" x14ac:dyDescent="0.2">
      <c r="A207" s="266">
        <v>106753</v>
      </c>
      <c r="B207" s="266" t="s">
        <v>1412</v>
      </c>
      <c r="C207" s="266" t="s">
        <v>434</v>
      </c>
      <c r="D207" s="266"/>
      <c r="E207" s="266"/>
      <c r="F207" s="264"/>
      <c r="G207" s="266"/>
      <c r="H207" s="266"/>
      <c r="I207" t="s">
        <v>59</v>
      </c>
      <c r="O207"/>
      <c r="AI207">
        <v>0</v>
      </c>
      <c r="AP207" t="s">
        <v>1137</v>
      </c>
    </row>
    <row r="208" spans="1:42" ht="18" x14ac:dyDescent="0.25">
      <c r="A208" s="264">
        <v>106797</v>
      </c>
      <c r="B208" s="264" t="s">
        <v>1413</v>
      </c>
      <c r="C208" s="264" t="s">
        <v>104</v>
      </c>
      <c r="D208" s="264" t="s">
        <v>515</v>
      </c>
      <c r="E208" s="264"/>
      <c r="F208" s="264"/>
      <c r="G208" s="266"/>
      <c r="H208" s="266"/>
      <c r="I208" t="s">
        <v>59</v>
      </c>
      <c r="J208" s="267"/>
      <c r="K208" s="268"/>
      <c r="L208" s="267"/>
      <c r="N208" s="269"/>
      <c r="O208"/>
      <c r="AC208" s="267"/>
      <c r="AI208" t="s">
        <v>931</v>
      </c>
      <c r="AO208" t="s">
        <v>928</v>
      </c>
      <c r="AP208">
        <v>0</v>
      </c>
    </row>
    <row r="209" spans="1:42" ht="18" x14ac:dyDescent="0.2">
      <c r="A209" s="264">
        <v>106815</v>
      </c>
      <c r="B209" s="264" t="s">
        <v>1414</v>
      </c>
      <c r="C209" s="264" t="s">
        <v>81</v>
      </c>
      <c r="D209" s="264" t="s">
        <v>653</v>
      </c>
      <c r="E209" s="264"/>
      <c r="F209" s="264"/>
      <c r="G209" s="266"/>
      <c r="H209" s="266"/>
      <c r="I209" t="s">
        <v>59</v>
      </c>
      <c r="O209"/>
      <c r="AI209" t="s">
        <v>934</v>
      </c>
      <c r="AO209" t="s">
        <v>928</v>
      </c>
      <c r="AP209">
        <v>0</v>
      </c>
    </row>
    <row r="210" spans="1:42" ht="18" x14ac:dyDescent="0.25">
      <c r="A210" s="264">
        <v>106863</v>
      </c>
      <c r="B210" s="264" t="s">
        <v>1415</v>
      </c>
      <c r="C210" s="264" t="s">
        <v>455</v>
      </c>
      <c r="D210" s="264" t="s">
        <v>252</v>
      </c>
      <c r="E210" s="264"/>
      <c r="F210" s="264"/>
      <c r="G210" s="266"/>
      <c r="H210" s="266"/>
      <c r="I210" t="s">
        <v>59</v>
      </c>
      <c r="J210" s="267"/>
      <c r="K210" s="268"/>
      <c r="L210" s="267"/>
      <c r="N210" s="269"/>
      <c r="O210"/>
      <c r="AC210" s="267"/>
      <c r="AI210" t="s">
        <v>931</v>
      </c>
      <c r="AO210" t="s">
        <v>928</v>
      </c>
      <c r="AP210">
        <v>0</v>
      </c>
    </row>
    <row r="211" spans="1:42" ht="18" x14ac:dyDescent="0.2">
      <c r="A211" s="264">
        <v>106864</v>
      </c>
      <c r="B211" s="264" t="s">
        <v>1416</v>
      </c>
      <c r="C211" s="264" t="s">
        <v>173</v>
      </c>
      <c r="D211" s="264" t="s">
        <v>1417</v>
      </c>
      <c r="E211" s="264"/>
      <c r="F211" s="264"/>
      <c r="G211" s="266"/>
      <c r="H211" s="266"/>
      <c r="I211" t="s">
        <v>59</v>
      </c>
      <c r="O211"/>
      <c r="AI211" t="s">
        <v>935</v>
      </c>
      <c r="AO211" t="s">
        <v>928</v>
      </c>
      <c r="AP211">
        <v>0</v>
      </c>
    </row>
    <row r="212" spans="1:42" ht="18" x14ac:dyDescent="0.25">
      <c r="A212" s="264">
        <v>106884</v>
      </c>
      <c r="B212" s="264" t="s">
        <v>1418</v>
      </c>
      <c r="C212" s="264" t="s">
        <v>253</v>
      </c>
      <c r="D212" s="264" t="s">
        <v>460</v>
      </c>
      <c r="E212" s="264"/>
      <c r="F212" s="264"/>
      <c r="G212" s="266"/>
      <c r="H212" s="266"/>
      <c r="I212" t="s">
        <v>59</v>
      </c>
      <c r="J212" s="267"/>
      <c r="K212" s="268"/>
      <c r="L212" s="267"/>
      <c r="N212" s="269"/>
      <c r="O212"/>
      <c r="AC212" s="267"/>
      <c r="AI212" t="s">
        <v>931</v>
      </c>
      <c r="AO212" t="s">
        <v>928</v>
      </c>
      <c r="AP212">
        <v>0</v>
      </c>
    </row>
    <row r="213" spans="1:42" ht="18" x14ac:dyDescent="0.25">
      <c r="A213" s="264">
        <v>106890</v>
      </c>
      <c r="B213" s="264" t="s">
        <v>1419</v>
      </c>
      <c r="C213" s="264" t="s">
        <v>84</v>
      </c>
      <c r="D213" s="264" t="s">
        <v>741</v>
      </c>
      <c r="E213" s="264"/>
      <c r="F213" s="264"/>
      <c r="G213" s="266"/>
      <c r="H213" s="266"/>
      <c r="I213" t="s">
        <v>59</v>
      </c>
      <c r="J213" s="267"/>
      <c r="K213" s="268"/>
      <c r="L213" s="267"/>
      <c r="N213" s="269"/>
      <c r="O213"/>
      <c r="AC213" s="267"/>
      <c r="AI213" t="s">
        <v>931</v>
      </c>
      <c r="AO213" t="s">
        <v>928</v>
      </c>
      <c r="AP213">
        <v>0</v>
      </c>
    </row>
    <row r="214" spans="1:42" ht="18" x14ac:dyDescent="0.25">
      <c r="A214" s="264">
        <v>106939</v>
      </c>
      <c r="B214" s="264" t="s">
        <v>1420</v>
      </c>
      <c r="C214" s="264" t="s">
        <v>124</v>
      </c>
      <c r="D214" s="264" t="s">
        <v>1421</v>
      </c>
      <c r="E214" s="264"/>
      <c r="F214" s="264"/>
      <c r="G214" s="266"/>
      <c r="H214" s="266"/>
      <c r="I214" t="s">
        <v>59</v>
      </c>
      <c r="J214" s="267"/>
      <c r="K214" s="268"/>
      <c r="L214" s="267"/>
      <c r="N214" s="269"/>
      <c r="O214"/>
      <c r="AC214" s="267"/>
      <c r="AI214" t="s">
        <v>931</v>
      </c>
      <c r="AO214" t="s">
        <v>928</v>
      </c>
      <c r="AP214">
        <v>0</v>
      </c>
    </row>
    <row r="215" spans="1:42" ht="18" x14ac:dyDescent="0.2">
      <c r="A215" s="264">
        <v>106994</v>
      </c>
      <c r="B215" s="264" t="s">
        <v>1422</v>
      </c>
      <c r="C215" s="264" t="s">
        <v>1423</v>
      </c>
      <c r="D215" s="264" t="s">
        <v>527</v>
      </c>
      <c r="E215" s="264"/>
      <c r="F215" s="264"/>
      <c r="G215" s="266"/>
      <c r="H215" s="266"/>
      <c r="I215" t="s">
        <v>59</v>
      </c>
      <c r="O215"/>
      <c r="AI215" t="s">
        <v>934</v>
      </c>
      <c r="AO215" t="s">
        <v>928</v>
      </c>
      <c r="AP215">
        <v>0</v>
      </c>
    </row>
    <row r="216" spans="1:42" ht="18" x14ac:dyDescent="0.2">
      <c r="A216" s="264">
        <v>106996</v>
      </c>
      <c r="B216" s="264" t="s">
        <v>1424</v>
      </c>
      <c r="C216" s="264" t="s">
        <v>1425</v>
      </c>
      <c r="D216" s="264" t="s">
        <v>215</v>
      </c>
      <c r="E216" s="264"/>
      <c r="F216" s="264"/>
      <c r="G216" s="266"/>
      <c r="H216" s="266"/>
      <c r="I216" t="s">
        <v>59</v>
      </c>
      <c r="O216"/>
      <c r="AI216" t="s">
        <v>931</v>
      </c>
      <c r="AO216" t="s">
        <v>928</v>
      </c>
      <c r="AP216">
        <v>0</v>
      </c>
    </row>
    <row r="217" spans="1:42" ht="18" x14ac:dyDescent="0.2">
      <c r="A217" s="264">
        <v>107007</v>
      </c>
      <c r="B217" s="264" t="s">
        <v>1426</v>
      </c>
      <c r="C217" s="264" t="s">
        <v>159</v>
      </c>
      <c r="D217" s="264" t="s">
        <v>228</v>
      </c>
      <c r="E217" s="264"/>
      <c r="F217" s="264"/>
      <c r="G217" s="266"/>
      <c r="H217" s="266"/>
      <c r="I217" t="s">
        <v>59</v>
      </c>
      <c r="O217"/>
      <c r="AI217" t="s">
        <v>931</v>
      </c>
      <c r="AO217" t="s">
        <v>928</v>
      </c>
      <c r="AP217">
        <v>0</v>
      </c>
    </row>
    <row r="218" spans="1:42" ht="18" x14ac:dyDescent="0.2">
      <c r="A218" s="264">
        <v>107036</v>
      </c>
      <c r="B218" s="264" t="s">
        <v>1427</v>
      </c>
      <c r="C218" s="264" t="s">
        <v>172</v>
      </c>
      <c r="D218" s="264" t="s">
        <v>239</v>
      </c>
      <c r="E218" s="264"/>
      <c r="F218" s="264"/>
      <c r="G218" s="266"/>
      <c r="H218" s="266"/>
      <c r="I218" t="s">
        <v>59</v>
      </c>
      <c r="O218"/>
      <c r="AI218" t="s">
        <v>931</v>
      </c>
      <c r="AO218" t="s">
        <v>928</v>
      </c>
      <c r="AP218">
        <v>0</v>
      </c>
    </row>
    <row r="219" spans="1:42" ht="18" x14ac:dyDescent="0.2">
      <c r="A219" s="264">
        <v>107069</v>
      </c>
      <c r="B219" s="264" t="s">
        <v>1428</v>
      </c>
      <c r="C219" s="264" t="s">
        <v>1429</v>
      </c>
      <c r="D219" s="264" t="s">
        <v>740</v>
      </c>
      <c r="E219" s="264"/>
      <c r="F219" s="264"/>
      <c r="G219" s="266"/>
      <c r="H219" s="266"/>
      <c r="I219" t="s">
        <v>59</v>
      </c>
      <c r="O219"/>
      <c r="AI219" t="s">
        <v>934</v>
      </c>
      <c r="AO219" t="s">
        <v>928</v>
      </c>
      <c r="AP219">
        <v>0</v>
      </c>
    </row>
    <row r="220" spans="1:42" ht="18" x14ac:dyDescent="0.2">
      <c r="A220" s="264">
        <v>107200</v>
      </c>
      <c r="B220" s="264" t="s">
        <v>1430</v>
      </c>
      <c r="C220" s="264" t="s">
        <v>1239</v>
      </c>
      <c r="D220" s="264" t="s">
        <v>243</v>
      </c>
      <c r="E220" s="264"/>
      <c r="F220" s="264"/>
      <c r="G220" s="266"/>
      <c r="H220" s="266"/>
      <c r="I220" t="s">
        <v>59</v>
      </c>
      <c r="O220"/>
      <c r="AI220" t="s">
        <v>934</v>
      </c>
      <c r="AO220" t="s">
        <v>928</v>
      </c>
      <c r="AP220">
        <v>0</v>
      </c>
    </row>
    <row r="221" spans="1:42" ht="18" x14ac:dyDescent="0.2">
      <c r="A221" s="266">
        <v>107238</v>
      </c>
      <c r="B221" s="266" t="s">
        <v>988</v>
      </c>
      <c r="C221" s="266" t="s">
        <v>879</v>
      </c>
      <c r="D221" s="266"/>
      <c r="E221" s="266"/>
      <c r="F221" s="264"/>
      <c r="G221" s="266"/>
      <c r="H221" s="266"/>
      <c r="I221" t="s">
        <v>1140</v>
      </c>
      <c r="O221"/>
      <c r="AI221" t="s">
        <v>1140</v>
      </c>
      <c r="AO221" t="s">
        <v>928</v>
      </c>
      <c r="AP221" t="s">
        <v>1137</v>
      </c>
    </row>
    <row r="222" spans="1:42" ht="18" x14ac:dyDescent="0.2">
      <c r="A222" s="264">
        <v>107291</v>
      </c>
      <c r="B222" s="264" t="s">
        <v>1432</v>
      </c>
      <c r="C222" s="264" t="s">
        <v>156</v>
      </c>
      <c r="D222" s="264" t="s">
        <v>442</v>
      </c>
      <c r="E222" s="264"/>
      <c r="F222" s="264"/>
      <c r="G222" s="266"/>
      <c r="H222" s="266"/>
      <c r="I222" t="s">
        <v>59</v>
      </c>
      <c r="O222"/>
      <c r="AI222" t="s">
        <v>935</v>
      </c>
      <c r="AO222" t="s">
        <v>928</v>
      </c>
      <c r="AP222">
        <v>0</v>
      </c>
    </row>
    <row r="223" spans="1:42" ht="18" x14ac:dyDescent="0.2">
      <c r="A223" s="264">
        <v>107337</v>
      </c>
      <c r="B223" s="264" t="s">
        <v>1433</v>
      </c>
      <c r="C223" s="264" t="s">
        <v>146</v>
      </c>
      <c r="D223" s="264" t="s">
        <v>114</v>
      </c>
      <c r="E223" s="264"/>
      <c r="F223" s="264"/>
      <c r="G223" s="266"/>
      <c r="H223" s="266"/>
      <c r="I223" t="s">
        <v>59</v>
      </c>
      <c r="O223"/>
      <c r="AI223" t="s">
        <v>931</v>
      </c>
      <c r="AO223" t="s">
        <v>928</v>
      </c>
      <c r="AP223">
        <v>0</v>
      </c>
    </row>
    <row r="224" spans="1:42" ht="18" x14ac:dyDescent="0.2">
      <c r="A224" s="264">
        <v>107408</v>
      </c>
      <c r="B224" s="264" t="s">
        <v>1434</v>
      </c>
      <c r="C224" s="264" t="s">
        <v>1435</v>
      </c>
      <c r="D224" s="264" t="s">
        <v>223</v>
      </c>
      <c r="E224" s="264"/>
      <c r="F224" s="264"/>
      <c r="G224" s="266"/>
      <c r="H224" s="266"/>
      <c r="I224" t="s">
        <v>59</v>
      </c>
      <c r="O224"/>
      <c r="AI224" t="s">
        <v>932</v>
      </c>
      <c r="AO224" t="s">
        <v>928</v>
      </c>
      <c r="AP224">
        <v>0</v>
      </c>
    </row>
    <row r="225" spans="1:42" ht="18" x14ac:dyDescent="0.2">
      <c r="A225" s="264">
        <v>107510</v>
      </c>
      <c r="B225" s="264" t="s">
        <v>1437</v>
      </c>
      <c r="C225" s="264" t="s">
        <v>1438</v>
      </c>
      <c r="D225" s="264" t="s">
        <v>208</v>
      </c>
      <c r="E225" s="264"/>
      <c r="F225" s="264"/>
      <c r="G225" s="266"/>
      <c r="H225" s="266"/>
      <c r="I225" t="s">
        <v>59</v>
      </c>
      <c r="O225"/>
      <c r="AI225" t="s">
        <v>931</v>
      </c>
      <c r="AO225" t="s">
        <v>928</v>
      </c>
      <c r="AP225">
        <v>0</v>
      </c>
    </row>
    <row r="226" spans="1:42" ht="18" x14ac:dyDescent="0.2">
      <c r="A226" s="264">
        <v>107546</v>
      </c>
      <c r="B226" s="264" t="s">
        <v>1439</v>
      </c>
      <c r="C226" s="264" t="s">
        <v>116</v>
      </c>
      <c r="D226" s="264" t="s">
        <v>243</v>
      </c>
      <c r="E226" s="264"/>
      <c r="F226" s="264"/>
      <c r="G226" s="266"/>
      <c r="H226" s="266"/>
      <c r="I226" t="s">
        <v>59</v>
      </c>
      <c r="O226"/>
      <c r="AI226" t="s">
        <v>931</v>
      </c>
      <c r="AO226" t="s">
        <v>928</v>
      </c>
      <c r="AP226">
        <v>0</v>
      </c>
    </row>
    <row r="227" spans="1:42" ht="18" x14ac:dyDescent="0.2">
      <c r="A227" s="264">
        <v>107581</v>
      </c>
      <c r="B227" s="264" t="s">
        <v>1440</v>
      </c>
      <c r="C227" s="264" t="s">
        <v>156</v>
      </c>
      <c r="D227" s="264" t="s">
        <v>286</v>
      </c>
      <c r="E227" s="264"/>
      <c r="F227" s="264"/>
      <c r="G227" s="266"/>
      <c r="H227" s="266"/>
      <c r="I227" t="s">
        <v>59</v>
      </c>
      <c r="O227"/>
      <c r="AI227" t="s">
        <v>932</v>
      </c>
      <c r="AO227" t="s">
        <v>928</v>
      </c>
      <c r="AP227">
        <v>0</v>
      </c>
    </row>
    <row r="228" spans="1:42" ht="18" x14ac:dyDescent="0.2">
      <c r="A228" s="264">
        <v>107667</v>
      </c>
      <c r="B228" s="264" t="s">
        <v>1441</v>
      </c>
      <c r="C228" s="264" t="s">
        <v>152</v>
      </c>
      <c r="D228" s="264" t="s">
        <v>643</v>
      </c>
      <c r="E228" s="264"/>
      <c r="F228" s="264"/>
      <c r="G228" s="266"/>
      <c r="H228" s="266"/>
      <c r="I228" t="s">
        <v>59</v>
      </c>
      <c r="O228"/>
      <c r="AI228" t="s">
        <v>935</v>
      </c>
      <c r="AO228" t="s">
        <v>928</v>
      </c>
      <c r="AP228">
        <v>0</v>
      </c>
    </row>
    <row r="229" spans="1:42" ht="18" x14ac:dyDescent="0.2">
      <c r="A229" s="264">
        <v>107702</v>
      </c>
      <c r="B229" s="264" t="s">
        <v>1442</v>
      </c>
      <c r="C229" s="264" t="s">
        <v>69</v>
      </c>
      <c r="D229" s="264" t="s">
        <v>1443</v>
      </c>
      <c r="E229" s="264"/>
      <c r="F229" s="264"/>
      <c r="G229" s="266"/>
      <c r="H229" s="266"/>
      <c r="I229" t="s">
        <v>59</v>
      </c>
      <c r="O229"/>
      <c r="AI229" t="s">
        <v>935</v>
      </c>
      <c r="AO229" t="s">
        <v>928</v>
      </c>
      <c r="AP229">
        <v>0</v>
      </c>
    </row>
    <row r="230" spans="1:42" ht="18" x14ac:dyDescent="0.2">
      <c r="A230" s="264">
        <v>107844</v>
      </c>
      <c r="B230" s="264" t="s">
        <v>1444</v>
      </c>
      <c r="C230" s="264" t="s">
        <v>1121</v>
      </c>
      <c r="D230" s="264" t="s">
        <v>1445</v>
      </c>
      <c r="E230" s="264"/>
      <c r="F230" s="264"/>
      <c r="G230" s="266"/>
      <c r="H230" s="266"/>
      <c r="I230" t="s">
        <v>59</v>
      </c>
      <c r="O230"/>
      <c r="AI230" t="s">
        <v>931</v>
      </c>
      <c r="AO230" t="s">
        <v>928</v>
      </c>
      <c r="AP230">
        <v>0</v>
      </c>
    </row>
    <row r="231" spans="1:42" ht="18" x14ac:dyDescent="0.2">
      <c r="A231" s="266">
        <v>107968</v>
      </c>
      <c r="B231" s="266" t="s">
        <v>989</v>
      </c>
      <c r="C231" s="266" t="s">
        <v>508</v>
      </c>
      <c r="D231" s="266"/>
      <c r="E231" s="266"/>
      <c r="F231" s="264"/>
      <c r="G231" s="266"/>
      <c r="H231" s="266"/>
      <c r="I231" t="s">
        <v>1140</v>
      </c>
      <c r="O231"/>
      <c r="AI231" t="s">
        <v>1140</v>
      </c>
      <c r="AO231" t="s">
        <v>928</v>
      </c>
      <c r="AP231" t="s">
        <v>1137</v>
      </c>
    </row>
    <row r="232" spans="1:42" ht="18" x14ac:dyDescent="0.2">
      <c r="A232" s="264">
        <v>107971</v>
      </c>
      <c r="B232" s="264" t="s">
        <v>1446</v>
      </c>
      <c r="C232" s="264" t="s">
        <v>66</v>
      </c>
      <c r="D232" s="264" t="s">
        <v>218</v>
      </c>
      <c r="E232" s="264"/>
      <c r="F232" s="264"/>
      <c r="G232" s="266"/>
      <c r="H232" s="266"/>
      <c r="I232" t="s">
        <v>59</v>
      </c>
      <c r="O232"/>
      <c r="AI232" t="s">
        <v>931</v>
      </c>
      <c r="AO232" t="s">
        <v>928</v>
      </c>
      <c r="AP232">
        <v>0</v>
      </c>
    </row>
    <row r="233" spans="1:42" ht="18" x14ac:dyDescent="0.2">
      <c r="A233" s="264">
        <v>107986</v>
      </c>
      <c r="B233" s="264" t="s">
        <v>1447</v>
      </c>
      <c r="C233" s="264" t="s">
        <v>96</v>
      </c>
      <c r="D233" s="264" t="s">
        <v>235</v>
      </c>
      <c r="E233" s="264"/>
      <c r="F233" s="264"/>
      <c r="G233" s="266"/>
      <c r="H233" s="266"/>
      <c r="I233" t="s">
        <v>59</v>
      </c>
      <c r="O233"/>
      <c r="AI233" t="s">
        <v>931</v>
      </c>
      <c r="AO233" t="s">
        <v>928</v>
      </c>
      <c r="AP233">
        <v>0</v>
      </c>
    </row>
    <row r="234" spans="1:42" x14ac:dyDescent="0.2">
      <c r="A234">
        <v>108018</v>
      </c>
      <c r="B234" t="s">
        <v>1448</v>
      </c>
      <c r="C234" t="s">
        <v>175</v>
      </c>
      <c r="D234" t="s">
        <v>242</v>
      </c>
      <c r="E234" t="s">
        <v>363</v>
      </c>
      <c r="F234" s="230">
        <v>31502</v>
      </c>
      <c r="G234" t="s">
        <v>345</v>
      </c>
      <c r="H234" t="s">
        <v>364</v>
      </c>
      <c r="I234" t="s">
        <v>59</v>
      </c>
      <c r="K234" t="s">
        <v>346</v>
      </c>
      <c r="L234">
        <v>2004</v>
      </c>
      <c r="M234" t="s">
        <v>345</v>
      </c>
      <c r="N234" t="s">
        <v>345</v>
      </c>
      <c r="O234"/>
      <c r="AG234" t="s">
        <v>1145</v>
      </c>
      <c r="AI234" t="s">
        <v>1145</v>
      </c>
      <c r="AO234" t="s">
        <v>928</v>
      </c>
      <c r="AP234">
        <v>0</v>
      </c>
    </row>
    <row r="235" spans="1:42" x14ac:dyDescent="0.2">
      <c r="A235">
        <v>108065</v>
      </c>
      <c r="B235" t="s">
        <v>1450</v>
      </c>
      <c r="C235" t="s">
        <v>1451</v>
      </c>
      <c r="D235" t="s">
        <v>1452</v>
      </c>
      <c r="E235" t="s">
        <v>867</v>
      </c>
      <c r="F235" s="230">
        <v>30248</v>
      </c>
      <c r="G235" t="s">
        <v>1453</v>
      </c>
      <c r="H235" t="s">
        <v>364</v>
      </c>
      <c r="I235" t="s">
        <v>1141</v>
      </c>
      <c r="K235" t="s">
        <v>881</v>
      </c>
      <c r="L235">
        <v>2000</v>
      </c>
      <c r="M235" t="s">
        <v>356</v>
      </c>
      <c r="N235" t="s">
        <v>356</v>
      </c>
      <c r="O235"/>
      <c r="AG235" t="s">
        <v>1142</v>
      </c>
      <c r="AI235" t="s">
        <v>1142</v>
      </c>
      <c r="AP235">
        <v>0</v>
      </c>
    </row>
    <row r="236" spans="1:42" ht="18" x14ac:dyDescent="0.2">
      <c r="A236" s="264">
        <v>108183</v>
      </c>
      <c r="B236" s="264" t="s">
        <v>1454</v>
      </c>
      <c r="C236" s="264" t="s">
        <v>688</v>
      </c>
      <c r="D236" s="264" t="s">
        <v>228</v>
      </c>
      <c r="E236" s="264"/>
      <c r="F236" s="264"/>
      <c r="G236" s="266"/>
      <c r="H236" s="266"/>
      <c r="I236" t="s">
        <v>59</v>
      </c>
      <c r="O236"/>
      <c r="AI236" t="s">
        <v>931</v>
      </c>
      <c r="AO236" t="s">
        <v>928</v>
      </c>
      <c r="AP236">
        <v>0</v>
      </c>
    </row>
    <row r="237" spans="1:42" ht="18" x14ac:dyDescent="0.2">
      <c r="A237" s="264">
        <v>108206</v>
      </c>
      <c r="B237" s="264" t="s">
        <v>1455</v>
      </c>
      <c r="C237" s="264" t="s">
        <v>143</v>
      </c>
      <c r="D237" s="264" t="s">
        <v>663</v>
      </c>
      <c r="E237" s="264"/>
      <c r="F237" s="264"/>
      <c r="G237" s="266"/>
      <c r="H237" s="266"/>
      <c r="I237" t="s">
        <v>59</v>
      </c>
      <c r="O237"/>
      <c r="AI237" t="s">
        <v>931</v>
      </c>
      <c r="AO237" t="s">
        <v>928</v>
      </c>
      <c r="AP237">
        <v>0</v>
      </c>
    </row>
    <row r="238" spans="1:42" ht="18" x14ac:dyDescent="0.2">
      <c r="A238" s="264">
        <v>108274</v>
      </c>
      <c r="B238" s="264" t="s">
        <v>1456</v>
      </c>
      <c r="C238" s="264" t="s">
        <v>1457</v>
      </c>
      <c r="D238" s="264" t="s">
        <v>285</v>
      </c>
      <c r="E238" s="264"/>
      <c r="F238" s="264"/>
      <c r="G238" s="266"/>
      <c r="H238" s="266"/>
      <c r="I238" t="s">
        <v>59</v>
      </c>
      <c r="O238"/>
      <c r="AI238" t="s">
        <v>931</v>
      </c>
      <c r="AO238" t="s">
        <v>928</v>
      </c>
      <c r="AP238">
        <v>0</v>
      </c>
    </row>
    <row r="239" spans="1:42" ht="18" x14ac:dyDescent="0.2">
      <c r="A239" s="264">
        <v>108275</v>
      </c>
      <c r="B239" s="264" t="s">
        <v>1456</v>
      </c>
      <c r="C239" s="264" t="s">
        <v>96</v>
      </c>
      <c r="D239" s="264" t="s">
        <v>277</v>
      </c>
      <c r="E239" s="264"/>
      <c r="F239" s="264"/>
      <c r="G239" s="266"/>
      <c r="H239" s="266"/>
      <c r="I239" t="s">
        <v>59</v>
      </c>
      <c r="O239"/>
      <c r="AI239" t="s">
        <v>935</v>
      </c>
      <c r="AO239" t="s">
        <v>928</v>
      </c>
      <c r="AP239">
        <v>0</v>
      </c>
    </row>
    <row r="240" spans="1:42" ht="18" x14ac:dyDescent="0.2">
      <c r="A240" s="266">
        <v>108323</v>
      </c>
      <c r="B240" s="266" t="s">
        <v>990</v>
      </c>
      <c r="C240" s="266" t="s">
        <v>126</v>
      </c>
      <c r="D240" s="266"/>
      <c r="E240" s="266"/>
      <c r="F240" s="264"/>
      <c r="G240" s="266"/>
      <c r="H240" s="266"/>
      <c r="I240" t="s">
        <v>1140</v>
      </c>
      <c r="O240"/>
      <c r="AI240" t="s">
        <v>1140</v>
      </c>
      <c r="AO240" t="s">
        <v>928</v>
      </c>
      <c r="AP240" t="s">
        <v>1137</v>
      </c>
    </row>
    <row r="241" spans="1:42" x14ac:dyDescent="0.2">
      <c r="A241">
        <v>108341</v>
      </c>
      <c r="B241" t="s">
        <v>1458</v>
      </c>
      <c r="C241" t="s">
        <v>96</v>
      </c>
      <c r="D241" t="s">
        <v>326</v>
      </c>
      <c r="E241" t="s">
        <v>362</v>
      </c>
      <c r="F241" s="230">
        <v>32148</v>
      </c>
      <c r="G241" t="s">
        <v>1459</v>
      </c>
      <c r="H241" t="s">
        <v>364</v>
      </c>
      <c r="I241" t="s">
        <v>59</v>
      </c>
      <c r="K241" t="s">
        <v>365</v>
      </c>
      <c r="L241">
        <v>2005</v>
      </c>
      <c r="M241" t="s">
        <v>345</v>
      </c>
      <c r="N241" t="s">
        <v>358</v>
      </c>
      <c r="O241"/>
      <c r="AG241" t="s">
        <v>931</v>
      </c>
      <c r="AI241" t="s">
        <v>931</v>
      </c>
      <c r="AM241" t="str">
        <f>IFERROR(VLOOKUP(A242,[1]Sheet2!A$2:C$3613,3,0),"")</f>
        <v/>
      </c>
      <c r="AN241" t="s">
        <v>928</v>
      </c>
      <c r="AO241" t="s">
        <v>928</v>
      </c>
      <c r="AP241">
        <v>0</v>
      </c>
    </row>
    <row r="242" spans="1:42" ht="18" x14ac:dyDescent="0.2">
      <c r="A242" s="264">
        <v>108343</v>
      </c>
      <c r="B242" s="264" t="s">
        <v>1122</v>
      </c>
      <c r="C242" s="264" t="s">
        <v>89</v>
      </c>
      <c r="D242" s="264" t="s">
        <v>442</v>
      </c>
      <c r="E242" s="264"/>
      <c r="F242" s="264"/>
      <c r="G242" s="266"/>
      <c r="H242" s="266"/>
      <c r="I242" t="s">
        <v>59</v>
      </c>
      <c r="O242"/>
      <c r="AI242" t="s">
        <v>931</v>
      </c>
      <c r="AO242" t="s">
        <v>928</v>
      </c>
      <c r="AP242">
        <v>0</v>
      </c>
    </row>
    <row r="243" spans="1:42" ht="18" x14ac:dyDescent="0.2">
      <c r="A243" s="264">
        <v>108350</v>
      </c>
      <c r="B243" s="264" t="s">
        <v>1460</v>
      </c>
      <c r="C243" s="264" t="s">
        <v>80</v>
      </c>
      <c r="D243" s="264" t="s">
        <v>472</v>
      </c>
      <c r="E243" s="264"/>
      <c r="F243" s="264"/>
      <c r="G243" s="266"/>
      <c r="H243" s="266"/>
      <c r="I243" t="s">
        <v>59</v>
      </c>
      <c r="O243"/>
      <c r="AI243" t="s">
        <v>931</v>
      </c>
      <c r="AO243" t="s">
        <v>928</v>
      </c>
      <c r="AP243">
        <v>0</v>
      </c>
    </row>
    <row r="244" spans="1:42" ht="18" x14ac:dyDescent="0.2">
      <c r="A244" s="266">
        <v>108441</v>
      </c>
      <c r="B244" s="266" t="s">
        <v>991</v>
      </c>
      <c r="C244" s="266" t="s">
        <v>992</v>
      </c>
      <c r="D244" s="266"/>
      <c r="E244" s="266"/>
      <c r="F244" s="264"/>
      <c r="G244" s="266"/>
      <c r="H244" s="266"/>
      <c r="I244" t="s">
        <v>1140</v>
      </c>
      <c r="O244"/>
      <c r="AI244" t="s">
        <v>1140</v>
      </c>
      <c r="AO244" t="s">
        <v>928</v>
      </c>
      <c r="AP244" t="s">
        <v>1137</v>
      </c>
    </row>
    <row r="245" spans="1:42" x14ac:dyDescent="0.2">
      <c r="A245">
        <v>108465</v>
      </c>
      <c r="B245" t="s">
        <v>1461</v>
      </c>
      <c r="C245" t="s">
        <v>1449</v>
      </c>
      <c r="D245" t="s">
        <v>924</v>
      </c>
      <c r="I245" t="s">
        <v>59</v>
      </c>
      <c r="O245"/>
      <c r="AG245" t="s">
        <v>581</v>
      </c>
      <c r="AI245" t="s">
        <v>581</v>
      </c>
      <c r="AO245" t="s">
        <v>928</v>
      </c>
      <c r="AP245">
        <v>0</v>
      </c>
    </row>
    <row r="246" spans="1:42" ht="18" x14ac:dyDescent="0.2">
      <c r="A246" s="264">
        <v>108498</v>
      </c>
      <c r="B246" s="264" t="s">
        <v>1462</v>
      </c>
      <c r="C246" s="264" t="s">
        <v>130</v>
      </c>
      <c r="D246" s="264" t="s">
        <v>1114</v>
      </c>
      <c r="E246" s="264"/>
      <c r="F246" s="264"/>
      <c r="G246" s="266"/>
      <c r="H246" s="266"/>
      <c r="I246" t="s">
        <v>59</v>
      </c>
      <c r="O246"/>
      <c r="AI246" t="s">
        <v>931</v>
      </c>
      <c r="AO246" t="s">
        <v>928</v>
      </c>
      <c r="AP246">
        <v>0</v>
      </c>
    </row>
    <row r="247" spans="1:42" ht="18" x14ac:dyDescent="0.2">
      <c r="A247" s="266">
        <v>108519</v>
      </c>
      <c r="B247" s="266" t="s">
        <v>993</v>
      </c>
      <c r="C247" s="266" t="s">
        <v>727</v>
      </c>
      <c r="D247" s="266"/>
      <c r="E247" s="266"/>
      <c r="F247" s="264"/>
      <c r="G247" s="266"/>
      <c r="H247" s="266"/>
      <c r="I247" t="s">
        <v>1140</v>
      </c>
      <c r="O247"/>
      <c r="AI247" t="s">
        <v>1140</v>
      </c>
      <c r="AO247" t="s">
        <v>928</v>
      </c>
      <c r="AP247" t="s">
        <v>1137</v>
      </c>
    </row>
    <row r="248" spans="1:42" x14ac:dyDescent="0.2">
      <c r="A248">
        <v>108525</v>
      </c>
      <c r="B248" t="s">
        <v>1463</v>
      </c>
      <c r="C248" t="s">
        <v>68</v>
      </c>
      <c r="D248" t="s">
        <v>278</v>
      </c>
      <c r="E248" t="s">
        <v>362</v>
      </c>
      <c r="F248" s="230">
        <v>29247</v>
      </c>
      <c r="G248" t="s">
        <v>345</v>
      </c>
      <c r="H248" t="s">
        <v>364</v>
      </c>
      <c r="I248" t="s">
        <v>59</v>
      </c>
      <c r="K248">
        <v>0</v>
      </c>
      <c r="L248">
        <v>0</v>
      </c>
      <c r="M248">
        <v>0</v>
      </c>
      <c r="N248" t="s">
        <v>345</v>
      </c>
      <c r="O248"/>
      <c r="AI248">
        <v>0</v>
      </c>
      <c r="AP248">
        <v>0</v>
      </c>
    </row>
    <row r="249" spans="1:42" ht="18" x14ac:dyDescent="0.2">
      <c r="A249" s="266">
        <v>108539</v>
      </c>
      <c r="B249" s="266" t="s">
        <v>994</v>
      </c>
      <c r="C249" s="266" t="s">
        <v>184</v>
      </c>
      <c r="D249" s="266"/>
      <c r="E249" s="266"/>
      <c r="F249" s="264"/>
      <c r="G249" s="266"/>
      <c r="H249" s="266"/>
      <c r="I249" t="s">
        <v>1140</v>
      </c>
      <c r="O249"/>
      <c r="AI249" t="s">
        <v>1140</v>
      </c>
      <c r="AO249" t="s">
        <v>928</v>
      </c>
      <c r="AP249" t="s">
        <v>1137</v>
      </c>
    </row>
    <row r="250" spans="1:42" ht="18" x14ac:dyDescent="0.2">
      <c r="A250" s="266">
        <v>108694</v>
      </c>
      <c r="B250" s="266" t="s">
        <v>1059</v>
      </c>
      <c r="C250" s="266" t="s">
        <v>115</v>
      </c>
      <c r="D250" s="266" t="s">
        <v>741</v>
      </c>
      <c r="E250" s="266"/>
      <c r="F250" s="264"/>
      <c r="G250" s="266"/>
      <c r="H250" s="266"/>
      <c r="I250" t="s">
        <v>1140</v>
      </c>
      <c r="O250"/>
      <c r="AI250" t="s">
        <v>1140</v>
      </c>
      <c r="AO250" t="s">
        <v>928</v>
      </c>
      <c r="AP250" t="s">
        <v>1137</v>
      </c>
    </row>
    <row r="251" spans="1:42" ht="18" x14ac:dyDescent="0.2">
      <c r="A251" s="264">
        <v>108711</v>
      </c>
      <c r="B251" s="264" t="s">
        <v>1464</v>
      </c>
      <c r="C251" s="264" t="s">
        <v>702</v>
      </c>
      <c r="D251" s="264" t="s">
        <v>1465</v>
      </c>
      <c r="E251" s="264"/>
      <c r="F251" s="264"/>
      <c r="G251" s="266"/>
      <c r="H251" s="266"/>
      <c r="I251" t="s">
        <v>59</v>
      </c>
      <c r="O251"/>
      <c r="AI251" t="s">
        <v>931</v>
      </c>
      <c r="AO251" t="s">
        <v>928</v>
      </c>
      <c r="AP251">
        <v>0</v>
      </c>
    </row>
    <row r="252" spans="1:42" ht="18" x14ac:dyDescent="0.2">
      <c r="A252" s="264">
        <v>108735</v>
      </c>
      <c r="B252" s="264" t="s">
        <v>1466</v>
      </c>
      <c r="C252" s="264" t="s">
        <v>63</v>
      </c>
      <c r="D252" s="264" t="s">
        <v>305</v>
      </c>
      <c r="E252" s="264"/>
      <c r="F252" s="264"/>
      <c r="G252" s="266"/>
      <c r="H252" s="266"/>
      <c r="I252" t="s">
        <v>59</v>
      </c>
      <c r="O252"/>
      <c r="AI252" t="s">
        <v>932</v>
      </c>
      <c r="AO252" t="s">
        <v>928</v>
      </c>
      <c r="AP252">
        <v>0</v>
      </c>
    </row>
    <row r="253" spans="1:42" x14ac:dyDescent="0.2">
      <c r="A253">
        <v>108745</v>
      </c>
      <c r="B253" t="s">
        <v>1467</v>
      </c>
      <c r="C253" t="s">
        <v>1468</v>
      </c>
      <c r="D253" t="s">
        <v>269</v>
      </c>
      <c r="E253" t="s">
        <v>362</v>
      </c>
      <c r="F253" s="230">
        <v>29697</v>
      </c>
      <c r="G253" t="s">
        <v>345</v>
      </c>
      <c r="H253" t="s">
        <v>366</v>
      </c>
      <c r="I253" t="s">
        <v>59</v>
      </c>
      <c r="K253" t="s">
        <v>365</v>
      </c>
      <c r="L253">
        <v>0</v>
      </c>
      <c r="M253" t="s">
        <v>345</v>
      </c>
      <c r="N253" t="s">
        <v>605</v>
      </c>
      <c r="O253"/>
      <c r="AG253" t="s">
        <v>932</v>
      </c>
      <c r="AI253" t="s">
        <v>932</v>
      </c>
      <c r="AO253" t="s">
        <v>928</v>
      </c>
      <c r="AP253">
        <v>0</v>
      </c>
    </row>
    <row r="254" spans="1:42" ht="18" x14ac:dyDescent="0.2">
      <c r="A254" s="264">
        <v>108767</v>
      </c>
      <c r="B254" s="264" t="s">
        <v>1469</v>
      </c>
      <c r="C254" s="264" t="s">
        <v>1470</v>
      </c>
      <c r="D254" s="264" t="s">
        <v>745</v>
      </c>
      <c r="E254" s="264"/>
      <c r="F254" s="264"/>
      <c r="G254" s="266"/>
      <c r="H254" s="266"/>
      <c r="I254" t="s">
        <v>59</v>
      </c>
      <c r="O254"/>
      <c r="AI254" t="s">
        <v>934</v>
      </c>
      <c r="AO254" t="s">
        <v>928</v>
      </c>
      <c r="AP254">
        <v>0</v>
      </c>
    </row>
    <row r="255" spans="1:42" ht="18" x14ac:dyDescent="0.2">
      <c r="A255" s="264">
        <v>108814</v>
      </c>
      <c r="B255" s="264" t="s">
        <v>1471</v>
      </c>
      <c r="C255" s="264" t="s">
        <v>1472</v>
      </c>
      <c r="D255" s="264" t="s">
        <v>654</v>
      </c>
      <c r="E255" s="264"/>
      <c r="F255" s="264"/>
      <c r="G255" s="266"/>
      <c r="H255" s="266"/>
      <c r="I255" t="s">
        <v>59</v>
      </c>
      <c r="O255"/>
      <c r="AI255" t="s">
        <v>931</v>
      </c>
      <c r="AO255" t="s">
        <v>928</v>
      </c>
      <c r="AP255">
        <v>0</v>
      </c>
    </row>
    <row r="256" spans="1:42" x14ac:dyDescent="0.2">
      <c r="A256">
        <v>108907</v>
      </c>
      <c r="B256" t="s">
        <v>1473</v>
      </c>
      <c r="C256" t="s">
        <v>715</v>
      </c>
      <c r="D256" t="s">
        <v>317</v>
      </c>
      <c r="E256" t="s">
        <v>362</v>
      </c>
      <c r="F256" s="230">
        <v>28438</v>
      </c>
      <c r="G256" t="s">
        <v>351</v>
      </c>
      <c r="H256" t="s">
        <v>364</v>
      </c>
      <c r="I256" t="s">
        <v>59</v>
      </c>
      <c r="K256" t="s">
        <v>346</v>
      </c>
      <c r="L256">
        <v>1996</v>
      </c>
      <c r="M256" t="s">
        <v>351</v>
      </c>
      <c r="N256" t="s">
        <v>351</v>
      </c>
      <c r="O256"/>
      <c r="AG256" t="s">
        <v>932</v>
      </c>
      <c r="AI256" t="s">
        <v>932</v>
      </c>
      <c r="AO256" t="s">
        <v>928</v>
      </c>
      <c r="AP256">
        <v>0</v>
      </c>
    </row>
    <row r="257" spans="1:42" ht="18" x14ac:dyDescent="0.2">
      <c r="A257" s="264">
        <v>108924</v>
      </c>
      <c r="B257" s="264" t="s">
        <v>1474</v>
      </c>
      <c r="C257" s="264" t="s">
        <v>1386</v>
      </c>
      <c r="D257" s="264" t="s">
        <v>243</v>
      </c>
      <c r="E257" s="264"/>
      <c r="F257" s="264"/>
      <c r="G257" s="266"/>
      <c r="H257" s="266"/>
      <c r="I257" t="s">
        <v>59</v>
      </c>
      <c r="O257"/>
      <c r="AI257" t="s">
        <v>931</v>
      </c>
      <c r="AO257" t="s">
        <v>928</v>
      </c>
      <c r="AP257">
        <v>0</v>
      </c>
    </row>
    <row r="258" spans="1:42" ht="18" x14ac:dyDescent="0.2">
      <c r="A258" s="264">
        <v>108926</v>
      </c>
      <c r="B258" s="264" t="s">
        <v>1475</v>
      </c>
      <c r="C258" s="264" t="s">
        <v>1476</v>
      </c>
      <c r="D258" s="264" t="s">
        <v>272</v>
      </c>
      <c r="E258" s="264"/>
      <c r="F258" s="264"/>
      <c r="G258" s="266"/>
      <c r="H258" s="266"/>
      <c r="I258" t="s">
        <v>59</v>
      </c>
      <c r="O258"/>
      <c r="AI258" t="s">
        <v>931</v>
      </c>
      <c r="AO258" t="s">
        <v>928</v>
      </c>
      <c r="AP258">
        <v>0</v>
      </c>
    </row>
    <row r="259" spans="1:42" ht="18" x14ac:dyDescent="0.2">
      <c r="A259" s="264">
        <v>108940</v>
      </c>
      <c r="B259" s="264" t="s">
        <v>1477</v>
      </c>
      <c r="C259" s="264" t="s">
        <v>67</v>
      </c>
      <c r="D259" s="264" t="s">
        <v>640</v>
      </c>
      <c r="E259" s="264"/>
      <c r="F259" s="264"/>
      <c r="G259" s="266"/>
      <c r="H259" s="266"/>
      <c r="I259" t="s">
        <v>59</v>
      </c>
      <c r="O259"/>
      <c r="AI259" t="s">
        <v>935</v>
      </c>
      <c r="AO259" t="s">
        <v>928</v>
      </c>
      <c r="AP259">
        <v>0</v>
      </c>
    </row>
    <row r="260" spans="1:42" ht="18" x14ac:dyDescent="0.2">
      <c r="A260" s="264">
        <v>108948</v>
      </c>
      <c r="B260" s="264" t="s">
        <v>1478</v>
      </c>
      <c r="C260" s="264" t="s">
        <v>697</v>
      </c>
      <c r="D260" s="264" t="s">
        <v>411</v>
      </c>
      <c r="E260" s="264"/>
      <c r="F260" s="264"/>
      <c r="G260" s="266"/>
      <c r="H260" s="266"/>
      <c r="I260" t="s">
        <v>59</v>
      </c>
      <c r="O260"/>
      <c r="AI260" t="s">
        <v>932</v>
      </c>
      <c r="AO260" t="s">
        <v>928</v>
      </c>
      <c r="AP260">
        <v>0</v>
      </c>
    </row>
    <row r="261" spans="1:42" ht="18" x14ac:dyDescent="0.2">
      <c r="A261" s="264">
        <v>108963</v>
      </c>
      <c r="B261" s="264" t="s">
        <v>767</v>
      </c>
      <c r="C261" s="264" t="s">
        <v>86</v>
      </c>
      <c r="D261" s="264" t="s">
        <v>1479</v>
      </c>
      <c r="E261" s="264"/>
      <c r="F261" s="264"/>
      <c r="G261" s="266"/>
      <c r="H261" s="266"/>
      <c r="I261" t="s">
        <v>59</v>
      </c>
      <c r="O261"/>
      <c r="AI261" t="s">
        <v>932</v>
      </c>
      <c r="AO261" t="s">
        <v>928</v>
      </c>
      <c r="AP261">
        <v>0</v>
      </c>
    </row>
    <row r="262" spans="1:42" ht="18" x14ac:dyDescent="0.2">
      <c r="A262" s="264">
        <v>108972</v>
      </c>
      <c r="B262" s="264" t="s">
        <v>1480</v>
      </c>
      <c r="C262" s="264" t="s">
        <v>429</v>
      </c>
      <c r="D262" s="264" t="s">
        <v>319</v>
      </c>
      <c r="E262" s="264"/>
      <c r="F262" s="264"/>
      <c r="G262" s="266"/>
      <c r="H262" s="266"/>
      <c r="I262" t="s">
        <v>59</v>
      </c>
      <c r="O262"/>
      <c r="AI262" t="s">
        <v>935</v>
      </c>
      <c r="AO262" t="s">
        <v>928</v>
      </c>
      <c r="AP262">
        <v>0</v>
      </c>
    </row>
    <row r="263" spans="1:42" ht="18" x14ac:dyDescent="0.2">
      <c r="A263" s="266">
        <v>108999</v>
      </c>
      <c r="B263" s="266" t="s">
        <v>995</v>
      </c>
      <c r="C263" s="266" t="s">
        <v>60</v>
      </c>
      <c r="D263" s="266"/>
      <c r="E263" s="266"/>
      <c r="F263" s="264"/>
      <c r="G263" s="266"/>
      <c r="H263" s="266"/>
      <c r="I263" t="s">
        <v>1140</v>
      </c>
      <c r="O263"/>
      <c r="AI263" t="s">
        <v>1140</v>
      </c>
      <c r="AO263" t="s">
        <v>928</v>
      </c>
      <c r="AP263" t="s">
        <v>1137</v>
      </c>
    </row>
    <row r="264" spans="1:42" ht="18" x14ac:dyDescent="0.2">
      <c r="A264" s="264">
        <v>109024</v>
      </c>
      <c r="B264" s="264" t="s">
        <v>1481</v>
      </c>
      <c r="C264" s="264" t="s">
        <v>69</v>
      </c>
      <c r="D264" s="264"/>
      <c r="E264" s="264"/>
      <c r="F264" s="264"/>
      <c r="G264" s="266"/>
      <c r="H264" s="266"/>
      <c r="I264" t="s">
        <v>59</v>
      </c>
      <c r="O264"/>
      <c r="AI264" t="s">
        <v>931</v>
      </c>
      <c r="AO264" t="s">
        <v>928</v>
      </c>
      <c r="AP264">
        <v>0</v>
      </c>
    </row>
    <row r="265" spans="1:42" ht="18" x14ac:dyDescent="0.2">
      <c r="A265" s="264">
        <v>109125</v>
      </c>
      <c r="B265" s="264" t="s">
        <v>1483</v>
      </c>
      <c r="C265" s="264" t="s">
        <v>101</v>
      </c>
      <c r="D265" s="264">
        <v>0</v>
      </c>
      <c r="E265" s="264"/>
      <c r="F265" s="264"/>
      <c r="G265" s="266"/>
      <c r="H265" s="266"/>
      <c r="I265" t="s">
        <v>59</v>
      </c>
      <c r="O265"/>
      <c r="AI265" t="s">
        <v>932</v>
      </c>
      <c r="AO265" t="s">
        <v>928</v>
      </c>
      <c r="AP265">
        <v>0</v>
      </c>
    </row>
    <row r="266" spans="1:42" ht="18" x14ac:dyDescent="0.2">
      <c r="A266" s="266">
        <v>109192</v>
      </c>
      <c r="B266" s="266" t="s">
        <v>1071</v>
      </c>
      <c r="C266" s="266" t="s">
        <v>66</v>
      </c>
      <c r="D266" s="266" t="s">
        <v>1072</v>
      </c>
      <c r="E266" s="266"/>
      <c r="F266" s="264"/>
      <c r="G266" s="266"/>
      <c r="H266" s="266"/>
      <c r="I266" t="s">
        <v>1140</v>
      </c>
      <c r="O266"/>
      <c r="AI266" t="s">
        <v>1140</v>
      </c>
      <c r="AO266" t="s">
        <v>928</v>
      </c>
      <c r="AP266" t="s">
        <v>1137</v>
      </c>
    </row>
    <row r="267" spans="1:42" ht="18" x14ac:dyDescent="0.2">
      <c r="A267" s="266">
        <v>109197</v>
      </c>
      <c r="B267" s="266" t="s">
        <v>1485</v>
      </c>
      <c r="C267" s="266" t="s">
        <v>66</v>
      </c>
      <c r="D267" s="266"/>
      <c r="E267" s="266"/>
      <c r="F267" s="264"/>
      <c r="G267" s="266"/>
      <c r="H267" s="266"/>
      <c r="I267" t="s">
        <v>59</v>
      </c>
      <c r="O267"/>
      <c r="AI267">
        <v>0</v>
      </c>
      <c r="AP267" t="s">
        <v>1137</v>
      </c>
    </row>
    <row r="268" spans="1:42" x14ac:dyDescent="0.2">
      <c r="A268">
        <v>109249</v>
      </c>
      <c r="B268" t="s">
        <v>1486</v>
      </c>
      <c r="C268" t="s">
        <v>117</v>
      </c>
      <c r="D268" t="s">
        <v>237</v>
      </c>
      <c r="I268" t="s">
        <v>59</v>
      </c>
      <c r="O268"/>
      <c r="AI268" t="s">
        <v>1135</v>
      </c>
      <c r="AO268" t="s">
        <v>928</v>
      </c>
      <c r="AP268">
        <v>0</v>
      </c>
    </row>
    <row r="269" spans="1:42" ht="18" x14ac:dyDescent="0.2">
      <c r="A269" s="264">
        <v>109294</v>
      </c>
      <c r="B269" s="264" t="s">
        <v>1487</v>
      </c>
      <c r="C269" s="264" t="s">
        <v>1123</v>
      </c>
      <c r="D269" s="264" t="s">
        <v>188</v>
      </c>
      <c r="E269" s="264"/>
      <c r="F269" s="264"/>
      <c r="G269" s="266"/>
      <c r="H269" s="266"/>
      <c r="I269" t="s">
        <v>59</v>
      </c>
      <c r="O269"/>
      <c r="AI269" t="s">
        <v>931</v>
      </c>
      <c r="AO269" t="s">
        <v>928</v>
      </c>
      <c r="AP269">
        <v>0</v>
      </c>
    </row>
    <row r="270" spans="1:42" x14ac:dyDescent="0.2">
      <c r="A270">
        <v>109302</v>
      </c>
      <c r="B270" t="s">
        <v>1488</v>
      </c>
      <c r="C270" t="s">
        <v>879</v>
      </c>
      <c r="D270" t="s">
        <v>446</v>
      </c>
      <c r="E270" t="s">
        <v>362</v>
      </c>
      <c r="F270" s="230">
        <v>31778</v>
      </c>
      <c r="G270" t="s">
        <v>892</v>
      </c>
      <c r="H270" t="s">
        <v>364</v>
      </c>
      <c r="I270" t="s">
        <v>59</v>
      </c>
      <c r="K270" t="s">
        <v>365</v>
      </c>
      <c r="L270">
        <v>2004</v>
      </c>
      <c r="M270" t="s">
        <v>347</v>
      </c>
      <c r="O270"/>
      <c r="AG270" t="s">
        <v>931</v>
      </c>
      <c r="AI270" t="s">
        <v>931</v>
      </c>
      <c r="AN270" t="s">
        <v>928</v>
      </c>
      <c r="AO270" t="s">
        <v>928</v>
      </c>
      <c r="AP270">
        <v>0</v>
      </c>
    </row>
    <row r="271" spans="1:42" ht="18" x14ac:dyDescent="0.2">
      <c r="A271" s="264">
        <v>109345</v>
      </c>
      <c r="B271" s="264" t="s">
        <v>1489</v>
      </c>
      <c r="C271" s="264" t="s">
        <v>95</v>
      </c>
      <c r="D271" s="264" t="s">
        <v>239</v>
      </c>
      <c r="E271" s="264"/>
      <c r="F271" s="264"/>
      <c r="G271" s="266"/>
      <c r="H271" s="266"/>
      <c r="I271" t="s">
        <v>59</v>
      </c>
      <c r="O271"/>
      <c r="AI271" t="s">
        <v>931</v>
      </c>
      <c r="AO271" t="s">
        <v>928</v>
      </c>
      <c r="AP271">
        <v>0</v>
      </c>
    </row>
    <row r="272" spans="1:42" ht="18" x14ac:dyDescent="0.2">
      <c r="A272" s="264">
        <v>109368</v>
      </c>
      <c r="B272" s="264" t="s">
        <v>1490</v>
      </c>
      <c r="C272" s="264" t="s">
        <v>68</v>
      </c>
      <c r="D272" s="264" t="s">
        <v>208</v>
      </c>
      <c r="E272" s="264"/>
      <c r="F272" s="264"/>
      <c r="G272" s="266"/>
      <c r="H272" s="266"/>
      <c r="I272" t="s">
        <v>1144</v>
      </c>
      <c r="O272"/>
      <c r="AI272" t="s">
        <v>931</v>
      </c>
      <c r="AO272" t="s">
        <v>928</v>
      </c>
      <c r="AP272">
        <v>0</v>
      </c>
    </row>
    <row r="273" spans="1:42" ht="18" x14ac:dyDescent="0.2">
      <c r="A273" s="264">
        <v>109400</v>
      </c>
      <c r="B273" s="264" t="s">
        <v>1491</v>
      </c>
      <c r="C273" s="264" t="s">
        <v>177</v>
      </c>
      <c r="D273" s="264" t="s">
        <v>114</v>
      </c>
      <c r="E273" s="264"/>
      <c r="F273" s="264"/>
      <c r="G273" s="266"/>
      <c r="H273" s="266"/>
      <c r="I273" t="s">
        <v>59</v>
      </c>
      <c r="O273"/>
      <c r="AI273" t="s">
        <v>935</v>
      </c>
      <c r="AO273" t="s">
        <v>928</v>
      </c>
      <c r="AP273">
        <v>0</v>
      </c>
    </row>
    <row r="274" spans="1:42" x14ac:dyDescent="0.2">
      <c r="A274">
        <v>109407</v>
      </c>
      <c r="B274" t="s">
        <v>1492</v>
      </c>
      <c r="C274" t="s">
        <v>148</v>
      </c>
      <c r="D274" t="s">
        <v>185</v>
      </c>
      <c r="E274" t="s">
        <v>867</v>
      </c>
      <c r="F274" s="230">
        <v>30456</v>
      </c>
      <c r="G274" t="s">
        <v>345</v>
      </c>
      <c r="H274" t="s">
        <v>364</v>
      </c>
      <c r="I274" t="s">
        <v>59</v>
      </c>
      <c r="K274" t="s">
        <v>346</v>
      </c>
      <c r="L274">
        <v>2000</v>
      </c>
      <c r="M274" t="s">
        <v>345</v>
      </c>
      <c r="N274" t="s">
        <v>350</v>
      </c>
      <c r="O274"/>
      <c r="AG274" t="s">
        <v>932</v>
      </c>
      <c r="AI274" t="s">
        <v>932</v>
      </c>
      <c r="AN274" t="s">
        <v>928</v>
      </c>
      <c r="AO274" t="s">
        <v>928</v>
      </c>
      <c r="AP274">
        <v>0</v>
      </c>
    </row>
    <row r="275" spans="1:42" x14ac:dyDescent="0.2">
      <c r="A275">
        <v>109417</v>
      </c>
      <c r="B275" t="s">
        <v>1493</v>
      </c>
      <c r="C275" t="s">
        <v>115</v>
      </c>
      <c r="D275" t="s">
        <v>530</v>
      </c>
      <c r="E275" t="s">
        <v>363</v>
      </c>
      <c r="F275" s="230">
        <v>30279</v>
      </c>
      <c r="G275" t="s">
        <v>347</v>
      </c>
      <c r="H275" t="s">
        <v>364</v>
      </c>
      <c r="I275" t="s">
        <v>59</v>
      </c>
      <c r="K275" t="s">
        <v>365</v>
      </c>
      <c r="L275">
        <v>0</v>
      </c>
      <c r="M275" t="s">
        <v>345</v>
      </c>
      <c r="O275"/>
      <c r="AG275" t="s">
        <v>931</v>
      </c>
      <c r="AI275" t="s">
        <v>931</v>
      </c>
      <c r="AO275" t="s">
        <v>928</v>
      </c>
      <c r="AP275">
        <v>0</v>
      </c>
    </row>
    <row r="276" spans="1:42" x14ac:dyDescent="0.2">
      <c r="A276">
        <v>109497</v>
      </c>
      <c r="B276" t="s">
        <v>1494</v>
      </c>
      <c r="C276" t="s">
        <v>66</v>
      </c>
      <c r="D276" t="s">
        <v>290</v>
      </c>
      <c r="I276" t="s">
        <v>59</v>
      </c>
      <c r="O276"/>
      <c r="AI276" t="s">
        <v>1135</v>
      </c>
      <c r="AO276" t="s">
        <v>928</v>
      </c>
      <c r="AP276">
        <v>0</v>
      </c>
    </row>
    <row r="277" spans="1:42" ht="18" x14ac:dyDescent="0.2">
      <c r="A277" s="264">
        <v>109639</v>
      </c>
      <c r="B277" s="264" t="s">
        <v>1496</v>
      </c>
      <c r="C277" s="264" t="s">
        <v>713</v>
      </c>
      <c r="D277" s="264" t="s">
        <v>270</v>
      </c>
      <c r="E277" s="264"/>
      <c r="F277" s="264"/>
      <c r="G277" s="266"/>
      <c r="H277" s="266"/>
      <c r="I277" t="s">
        <v>59</v>
      </c>
      <c r="O277"/>
      <c r="AI277" t="s">
        <v>934</v>
      </c>
      <c r="AO277" t="s">
        <v>928</v>
      </c>
      <c r="AP277">
        <v>0</v>
      </c>
    </row>
    <row r="278" spans="1:42" ht="18" x14ac:dyDescent="0.2">
      <c r="A278" s="264">
        <v>109669</v>
      </c>
      <c r="B278" s="264" t="s">
        <v>1497</v>
      </c>
      <c r="C278" s="264" t="s">
        <v>104</v>
      </c>
      <c r="D278" s="264" t="s">
        <v>243</v>
      </c>
      <c r="E278" s="264"/>
      <c r="F278" s="264"/>
      <c r="G278" s="266"/>
      <c r="H278" s="266"/>
      <c r="I278" t="s">
        <v>59</v>
      </c>
      <c r="O278"/>
      <c r="AI278" t="s">
        <v>935</v>
      </c>
      <c r="AO278" t="s">
        <v>928</v>
      </c>
      <c r="AP278">
        <v>0</v>
      </c>
    </row>
    <row r="279" spans="1:42" x14ac:dyDescent="0.2">
      <c r="A279">
        <v>109686</v>
      </c>
      <c r="B279" t="s">
        <v>1498</v>
      </c>
      <c r="C279" t="s">
        <v>1499</v>
      </c>
      <c r="D279" t="s">
        <v>287</v>
      </c>
      <c r="E279" t="s">
        <v>867</v>
      </c>
      <c r="F279" s="230">
        <v>31422</v>
      </c>
      <c r="G279" t="s">
        <v>345</v>
      </c>
      <c r="H279" t="s">
        <v>364</v>
      </c>
      <c r="I279" t="s">
        <v>1141</v>
      </c>
      <c r="K279" t="e">
        <v>#N/A</v>
      </c>
      <c r="L279">
        <v>0</v>
      </c>
      <c r="M279" t="e">
        <v>#N/A</v>
      </c>
      <c r="O279">
        <v>477</v>
      </c>
      <c r="P279" s="230">
        <v>45722</v>
      </c>
      <c r="Q279">
        <v>150000</v>
      </c>
      <c r="AG279" t="s">
        <v>1142</v>
      </c>
      <c r="AI279" t="s">
        <v>1142</v>
      </c>
      <c r="AP279">
        <v>0</v>
      </c>
    </row>
    <row r="280" spans="1:42" x14ac:dyDescent="0.2">
      <c r="A280">
        <v>109765</v>
      </c>
      <c r="B280" t="s">
        <v>1501</v>
      </c>
      <c r="C280" t="s">
        <v>78</v>
      </c>
      <c r="D280" t="s">
        <v>308</v>
      </c>
      <c r="I280" t="s">
        <v>59</v>
      </c>
      <c r="O280"/>
      <c r="AG280" t="s">
        <v>932</v>
      </c>
      <c r="AI280" t="s">
        <v>932</v>
      </c>
      <c r="AO280" t="s">
        <v>928</v>
      </c>
      <c r="AP280">
        <v>0</v>
      </c>
    </row>
    <row r="281" spans="1:42" x14ac:dyDescent="0.2">
      <c r="A281">
        <v>109767</v>
      </c>
      <c r="B281" t="s">
        <v>1502</v>
      </c>
      <c r="C281" t="s">
        <v>127</v>
      </c>
      <c r="D281" t="s">
        <v>242</v>
      </c>
      <c r="E281" t="s">
        <v>363</v>
      </c>
      <c r="F281" s="253">
        <v>0</v>
      </c>
      <c r="G281" t="s">
        <v>345</v>
      </c>
      <c r="H281" t="s">
        <v>364</v>
      </c>
      <c r="I281" t="s">
        <v>59</v>
      </c>
      <c r="K281" t="s">
        <v>346</v>
      </c>
      <c r="L281">
        <v>2001</v>
      </c>
      <c r="M281" t="s">
        <v>358</v>
      </c>
      <c r="N281" t="s">
        <v>351</v>
      </c>
      <c r="O281"/>
      <c r="AG281" t="s">
        <v>932</v>
      </c>
      <c r="AI281" t="s">
        <v>932</v>
      </c>
      <c r="AO281" t="s">
        <v>928</v>
      </c>
      <c r="AP281">
        <v>0</v>
      </c>
    </row>
    <row r="282" spans="1:42" ht="18" x14ac:dyDescent="0.2">
      <c r="A282" s="266">
        <v>109790</v>
      </c>
      <c r="B282" s="266" t="s">
        <v>1503</v>
      </c>
      <c r="C282" s="266" t="s">
        <v>63</v>
      </c>
      <c r="D282" s="266"/>
      <c r="E282" s="266"/>
      <c r="F282" s="264"/>
      <c r="G282" s="266"/>
      <c r="H282" s="266"/>
      <c r="I282" t="s">
        <v>59</v>
      </c>
      <c r="O282"/>
      <c r="AI282">
        <v>0</v>
      </c>
      <c r="AP282" t="s">
        <v>1137</v>
      </c>
    </row>
    <row r="283" spans="1:42" ht="18" x14ac:dyDescent="0.2">
      <c r="A283" s="264">
        <v>109827</v>
      </c>
      <c r="B283" s="264" t="s">
        <v>1505</v>
      </c>
      <c r="C283" s="264" t="s">
        <v>474</v>
      </c>
      <c r="D283" s="264" t="s">
        <v>227</v>
      </c>
      <c r="E283" s="264"/>
      <c r="F283" s="264"/>
      <c r="G283" s="266"/>
      <c r="H283" s="266"/>
      <c r="I283" t="s">
        <v>59</v>
      </c>
      <c r="O283"/>
      <c r="AI283" t="s">
        <v>932</v>
      </c>
      <c r="AO283" t="s">
        <v>928</v>
      </c>
      <c r="AP283">
        <v>0</v>
      </c>
    </row>
    <row r="284" spans="1:42" ht="18" x14ac:dyDescent="0.2">
      <c r="A284" s="264">
        <v>109909</v>
      </c>
      <c r="B284" s="264" t="s">
        <v>1506</v>
      </c>
      <c r="C284" s="264" t="s">
        <v>70</v>
      </c>
      <c r="D284" s="264" t="s">
        <v>250</v>
      </c>
      <c r="E284" s="264"/>
      <c r="F284" s="264"/>
      <c r="G284" s="266"/>
      <c r="H284" s="266"/>
      <c r="I284" t="s">
        <v>59</v>
      </c>
      <c r="O284"/>
      <c r="AI284" t="s">
        <v>931</v>
      </c>
      <c r="AO284" t="s">
        <v>928</v>
      </c>
      <c r="AP284">
        <v>0</v>
      </c>
    </row>
    <row r="285" spans="1:42" ht="18" x14ac:dyDescent="0.2">
      <c r="A285" s="264">
        <v>109946</v>
      </c>
      <c r="B285" s="264" t="s">
        <v>1507</v>
      </c>
      <c r="C285" s="264" t="s">
        <v>101</v>
      </c>
      <c r="D285" s="264" t="s">
        <v>275</v>
      </c>
      <c r="E285" s="264"/>
      <c r="F285" s="264"/>
      <c r="G285" s="266"/>
      <c r="H285" s="266"/>
      <c r="I285" t="s">
        <v>59</v>
      </c>
      <c r="O285"/>
      <c r="AI285" t="s">
        <v>935</v>
      </c>
      <c r="AO285" t="s">
        <v>928</v>
      </c>
      <c r="AP285">
        <v>0</v>
      </c>
    </row>
    <row r="286" spans="1:42" x14ac:dyDescent="0.2">
      <c r="A286">
        <v>109975</v>
      </c>
      <c r="B286" t="s">
        <v>1508</v>
      </c>
      <c r="C286" t="s">
        <v>477</v>
      </c>
      <c r="D286" t="s">
        <v>526</v>
      </c>
      <c r="E286" t="s">
        <v>867</v>
      </c>
      <c r="F286" s="230">
        <v>31533</v>
      </c>
      <c r="G286" t="s">
        <v>345</v>
      </c>
      <c r="H286" t="s">
        <v>364</v>
      </c>
      <c r="I286" t="s">
        <v>1141</v>
      </c>
      <c r="K286" t="s">
        <v>881</v>
      </c>
      <c r="L286">
        <v>2004</v>
      </c>
      <c r="M286" t="s">
        <v>345</v>
      </c>
      <c r="N286" t="s">
        <v>345</v>
      </c>
      <c r="O286"/>
      <c r="AG286" t="s">
        <v>934</v>
      </c>
      <c r="AI286" t="s">
        <v>934</v>
      </c>
      <c r="AP286">
        <v>0</v>
      </c>
    </row>
    <row r="287" spans="1:42" x14ac:dyDescent="0.2">
      <c r="A287">
        <v>110014</v>
      </c>
      <c r="B287" t="s">
        <v>1509</v>
      </c>
      <c r="C287" t="s">
        <v>66</v>
      </c>
      <c r="D287" t="s">
        <v>238</v>
      </c>
      <c r="E287" t="s">
        <v>867</v>
      </c>
      <c r="F287" s="230">
        <v>31352</v>
      </c>
      <c r="G287" t="s">
        <v>345</v>
      </c>
      <c r="H287" t="s">
        <v>364</v>
      </c>
      <c r="I287" t="s">
        <v>59</v>
      </c>
      <c r="K287" t="s">
        <v>881</v>
      </c>
      <c r="L287">
        <v>2004</v>
      </c>
      <c r="M287" t="s">
        <v>345</v>
      </c>
      <c r="N287" t="s">
        <v>345</v>
      </c>
      <c r="O287"/>
      <c r="AG287" t="s">
        <v>932</v>
      </c>
      <c r="AI287" t="s">
        <v>932</v>
      </c>
      <c r="AO287" t="s">
        <v>928</v>
      </c>
      <c r="AP287">
        <v>0</v>
      </c>
    </row>
    <row r="288" spans="1:42" ht="18" x14ac:dyDescent="0.2">
      <c r="A288" s="264">
        <v>110094</v>
      </c>
      <c r="B288" s="264" t="s">
        <v>1510</v>
      </c>
      <c r="C288" s="264" t="s">
        <v>694</v>
      </c>
      <c r="D288" s="264" t="s">
        <v>1124</v>
      </c>
      <c r="E288" s="264"/>
      <c r="F288" s="264"/>
      <c r="G288" s="266"/>
      <c r="H288" s="266"/>
      <c r="I288" t="s">
        <v>59</v>
      </c>
      <c r="O288"/>
      <c r="AI288" t="s">
        <v>931</v>
      </c>
      <c r="AO288" t="s">
        <v>928</v>
      </c>
      <c r="AP288">
        <v>0</v>
      </c>
    </row>
    <row r="289" spans="1:42" ht="18" x14ac:dyDescent="0.2">
      <c r="A289" s="264">
        <v>110097</v>
      </c>
      <c r="B289" s="264" t="s">
        <v>1511</v>
      </c>
      <c r="C289" s="264" t="s">
        <v>131</v>
      </c>
      <c r="D289" s="264" t="s">
        <v>262</v>
      </c>
      <c r="E289" s="264"/>
      <c r="F289" s="264"/>
      <c r="G289" s="266"/>
      <c r="H289" s="266"/>
      <c r="I289" t="s">
        <v>59</v>
      </c>
      <c r="O289"/>
      <c r="AI289" t="s">
        <v>931</v>
      </c>
      <c r="AO289" t="s">
        <v>928</v>
      </c>
      <c r="AP289">
        <v>0</v>
      </c>
    </row>
    <row r="290" spans="1:42" ht="18" x14ac:dyDescent="0.2">
      <c r="A290" s="264">
        <v>110133</v>
      </c>
      <c r="B290" s="264" t="s">
        <v>1512</v>
      </c>
      <c r="C290" s="264" t="s">
        <v>1513</v>
      </c>
      <c r="D290" s="264" t="s">
        <v>235</v>
      </c>
      <c r="E290" s="264"/>
      <c r="F290" s="264"/>
      <c r="G290" s="266"/>
      <c r="H290" s="266"/>
      <c r="I290" t="s">
        <v>59</v>
      </c>
      <c r="O290"/>
      <c r="AI290" t="s">
        <v>932</v>
      </c>
      <c r="AO290" t="s">
        <v>928</v>
      </c>
      <c r="AP290">
        <v>0</v>
      </c>
    </row>
    <row r="291" spans="1:42" ht="18" x14ac:dyDescent="0.2">
      <c r="A291" s="264">
        <v>110140</v>
      </c>
      <c r="B291" s="264" t="s">
        <v>1514</v>
      </c>
      <c r="C291" s="264" t="s">
        <v>1515</v>
      </c>
      <c r="D291" s="264" t="s">
        <v>265</v>
      </c>
      <c r="E291" s="264"/>
      <c r="F291" s="264"/>
      <c r="G291" s="266"/>
      <c r="H291" s="266"/>
      <c r="I291" t="s">
        <v>59</v>
      </c>
      <c r="O291"/>
      <c r="AI291" t="s">
        <v>934</v>
      </c>
      <c r="AO291" t="s">
        <v>928</v>
      </c>
      <c r="AP291">
        <v>0</v>
      </c>
    </row>
    <row r="292" spans="1:42" ht="18" x14ac:dyDescent="0.2">
      <c r="A292" s="266">
        <v>110142</v>
      </c>
      <c r="B292" s="266" t="s">
        <v>996</v>
      </c>
      <c r="C292" s="266" t="s">
        <v>422</v>
      </c>
      <c r="D292" s="266"/>
      <c r="E292" s="266"/>
      <c r="F292" s="264"/>
      <c r="G292" s="266"/>
      <c r="H292" s="266"/>
      <c r="I292" t="s">
        <v>1140</v>
      </c>
      <c r="O292"/>
      <c r="AI292" t="s">
        <v>1140</v>
      </c>
      <c r="AO292" t="s">
        <v>928</v>
      </c>
      <c r="AP292" t="s">
        <v>1137</v>
      </c>
    </row>
    <row r="293" spans="1:42" ht="18" x14ac:dyDescent="0.2">
      <c r="A293" s="264">
        <v>110162</v>
      </c>
      <c r="B293" s="264" t="s">
        <v>1516</v>
      </c>
      <c r="C293" s="264" t="s">
        <v>161</v>
      </c>
      <c r="D293" s="264" t="s">
        <v>329</v>
      </c>
      <c r="E293" s="264"/>
      <c r="F293" s="264"/>
      <c r="G293" s="266"/>
      <c r="H293" s="266"/>
      <c r="I293" t="s">
        <v>59</v>
      </c>
      <c r="O293"/>
      <c r="AI293" t="s">
        <v>932</v>
      </c>
      <c r="AO293" t="s">
        <v>928</v>
      </c>
      <c r="AP293">
        <v>0</v>
      </c>
    </row>
    <row r="294" spans="1:42" ht="18" x14ac:dyDescent="0.2">
      <c r="A294" s="264">
        <v>110183</v>
      </c>
      <c r="B294" s="264" t="s">
        <v>1517</v>
      </c>
      <c r="C294" s="264" t="s">
        <v>144</v>
      </c>
      <c r="D294" s="264" t="s">
        <v>290</v>
      </c>
      <c r="E294" s="264"/>
      <c r="F294" s="264"/>
      <c r="G294" s="266"/>
      <c r="H294" s="266"/>
      <c r="I294" t="s">
        <v>59</v>
      </c>
      <c r="O294"/>
      <c r="AI294" t="s">
        <v>935</v>
      </c>
      <c r="AO294" t="s">
        <v>928</v>
      </c>
      <c r="AP294">
        <v>0</v>
      </c>
    </row>
    <row r="295" spans="1:42" ht="18" x14ac:dyDescent="0.2">
      <c r="A295" s="264">
        <v>110210</v>
      </c>
      <c r="B295" s="264" t="s">
        <v>1518</v>
      </c>
      <c r="C295" s="264" t="s">
        <v>715</v>
      </c>
      <c r="D295" s="264" t="s">
        <v>243</v>
      </c>
      <c r="E295" s="264"/>
      <c r="F295" s="264"/>
      <c r="G295" s="266"/>
      <c r="H295" s="266"/>
      <c r="I295" t="s">
        <v>59</v>
      </c>
      <c r="O295"/>
      <c r="AI295" t="s">
        <v>932</v>
      </c>
      <c r="AO295" t="s">
        <v>928</v>
      </c>
      <c r="AP295">
        <v>0</v>
      </c>
    </row>
    <row r="296" spans="1:42" ht="18" x14ac:dyDescent="0.2">
      <c r="A296" s="266">
        <v>110228</v>
      </c>
      <c r="B296" s="266" t="s">
        <v>997</v>
      </c>
      <c r="C296" s="266" t="s">
        <v>66</v>
      </c>
      <c r="D296" s="266"/>
      <c r="E296" s="266"/>
      <c r="F296" s="264"/>
      <c r="G296" s="266"/>
      <c r="H296" s="266"/>
      <c r="I296" t="s">
        <v>1140</v>
      </c>
      <c r="O296"/>
      <c r="AI296" t="s">
        <v>1140</v>
      </c>
      <c r="AO296" t="s">
        <v>928</v>
      </c>
      <c r="AP296" t="s">
        <v>1137</v>
      </c>
    </row>
    <row r="297" spans="1:42" ht="18" x14ac:dyDescent="0.2">
      <c r="A297" s="264">
        <v>110262</v>
      </c>
      <c r="B297" s="264" t="s">
        <v>1519</v>
      </c>
      <c r="C297" s="264" t="s">
        <v>103</v>
      </c>
      <c r="D297" s="264" t="s">
        <v>329</v>
      </c>
      <c r="E297" s="264"/>
      <c r="F297" s="264"/>
      <c r="G297" s="266"/>
      <c r="H297" s="266"/>
      <c r="I297" t="s">
        <v>59</v>
      </c>
      <c r="O297"/>
      <c r="AI297" t="s">
        <v>934</v>
      </c>
      <c r="AO297" t="s">
        <v>928</v>
      </c>
      <c r="AP297">
        <v>0</v>
      </c>
    </row>
    <row r="298" spans="1:42" x14ac:dyDescent="0.2">
      <c r="A298">
        <v>110385</v>
      </c>
      <c r="B298" t="s">
        <v>1520</v>
      </c>
      <c r="C298" t="s">
        <v>554</v>
      </c>
      <c r="D298" t="s">
        <v>284</v>
      </c>
      <c r="E298" t="s">
        <v>362</v>
      </c>
      <c r="F298" s="230">
        <v>30873</v>
      </c>
      <c r="G298" t="s">
        <v>1521</v>
      </c>
      <c r="H298" t="s">
        <v>364</v>
      </c>
      <c r="I298" t="s">
        <v>59</v>
      </c>
      <c r="K298" t="s">
        <v>346</v>
      </c>
      <c r="L298">
        <v>2002</v>
      </c>
      <c r="M298" t="s">
        <v>345</v>
      </c>
      <c r="N298" t="s">
        <v>345</v>
      </c>
      <c r="O298"/>
      <c r="AG298" t="s">
        <v>1146</v>
      </c>
      <c r="AI298" t="s">
        <v>1146</v>
      </c>
      <c r="AO298" t="s">
        <v>928</v>
      </c>
      <c r="AP298">
        <v>0</v>
      </c>
    </row>
    <row r="299" spans="1:42" ht="18" x14ac:dyDescent="0.2">
      <c r="A299" s="264">
        <v>110389</v>
      </c>
      <c r="B299" s="264" t="s">
        <v>1522</v>
      </c>
      <c r="C299" s="264" t="s">
        <v>118</v>
      </c>
      <c r="D299" s="264" t="s">
        <v>308</v>
      </c>
      <c r="E299" s="264"/>
      <c r="F299" s="264"/>
      <c r="G299" s="266"/>
      <c r="H299" s="266"/>
      <c r="I299" t="s">
        <v>59</v>
      </c>
      <c r="O299"/>
      <c r="AI299" t="s">
        <v>932</v>
      </c>
      <c r="AO299" t="s">
        <v>928</v>
      </c>
      <c r="AP299">
        <v>0</v>
      </c>
    </row>
    <row r="300" spans="1:42" ht="18" x14ac:dyDescent="0.2">
      <c r="A300" s="264">
        <v>110501</v>
      </c>
      <c r="B300" s="264" t="s">
        <v>1524</v>
      </c>
      <c r="C300" s="264" t="s">
        <v>142</v>
      </c>
      <c r="D300" s="264" t="s">
        <v>250</v>
      </c>
      <c r="E300" s="264"/>
      <c r="F300" s="264"/>
      <c r="G300" s="266"/>
      <c r="H300" s="266"/>
      <c r="I300" t="s">
        <v>59</v>
      </c>
      <c r="O300"/>
      <c r="AI300" t="s">
        <v>935</v>
      </c>
      <c r="AO300" t="s">
        <v>928</v>
      </c>
      <c r="AP300">
        <v>0</v>
      </c>
    </row>
    <row r="301" spans="1:42" ht="18" x14ac:dyDescent="0.2">
      <c r="A301" s="266">
        <v>110528</v>
      </c>
      <c r="B301" s="266" t="s">
        <v>998</v>
      </c>
      <c r="C301" s="266" t="s">
        <v>104</v>
      </c>
      <c r="D301" s="266"/>
      <c r="E301" s="266"/>
      <c r="F301" s="264"/>
      <c r="G301" s="266"/>
      <c r="H301" s="266"/>
      <c r="I301" t="s">
        <v>1140</v>
      </c>
      <c r="O301"/>
      <c r="AI301" t="s">
        <v>1140</v>
      </c>
      <c r="AO301" t="s">
        <v>928</v>
      </c>
      <c r="AP301" t="s">
        <v>1137</v>
      </c>
    </row>
    <row r="302" spans="1:42" ht="18" x14ac:dyDescent="0.2">
      <c r="A302" s="264">
        <v>110539</v>
      </c>
      <c r="B302" s="264" t="s">
        <v>1525</v>
      </c>
      <c r="C302" s="264" t="s">
        <v>62</v>
      </c>
      <c r="D302" s="264" t="s">
        <v>549</v>
      </c>
      <c r="E302" s="264"/>
      <c r="F302" s="264"/>
      <c r="G302" s="266"/>
      <c r="H302" s="266"/>
      <c r="I302" t="s">
        <v>59</v>
      </c>
      <c r="O302"/>
      <c r="AI302" t="s">
        <v>932</v>
      </c>
      <c r="AO302" t="s">
        <v>928</v>
      </c>
      <c r="AP302">
        <v>0</v>
      </c>
    </row>
    <row r="303" spans="1:42" ht="18" x14ac:dyDescent="0.2">
      <c r="A303" s="264">
        <v>110561</v>
      </c>
      <c r="B303" s="264" t="s">
        <v>1526</v>
      </c>
      <c r="C303" s="264" t="s">
        <v>683</v>
      </c>
      <c r="D303" s="264" t="s">
        <v>238</v>
      </c>
      <c r="E303" s="264"/>
      <c r="F303" s="264"/>
      <c r="G303" s="266"/>
      <c r="H303" s="266"/>
      <c r="I303" t="s">
        <v>59</v>
      </c>
      <c r="O303"/>
      <c r="AI303" t="s">
        <v>935</v>
      </c>
      <c r="AO303" t="s">
        <v>928</v>
      </c>
      <c r="AP303">
        <v>0</v>
      </c>
    </row>
    <row r="304" spans="1:42" ht="18" x14ac:dyDescent="0.2">
      <c r="A304" s="264">
        <v>110609</v>
      </c>
      <c r="B304" s="264" t="s">
        <v>1527</v>
      </c>
      <c r="C304" s="264" t="s">
        <v>63</v>
      </c>
      <c r="D304" s="264" t="s">
        <v>1119</v>
      </c>
      <c r="E304" s="264"/>
      <c r="F304" s="264"/>
      <c r="G304" s="266"/>
      <c r="H304" s="266"/>
      <c r="I304" t="s">
        <v>59</v>
      </c>
      <c r="O304"/>
      <c r="AI304" t="s">
        <v>931</v>
      </c>
      <c r="AO304" t="s">
        <v>928</v>
      </c>
      <c r="AP304">
        <v>0</v>
      </c>
    </row>
    <row r="305" spans="1:42" ht="18" x14ac:dyDescent="0.2">
      <c r="A305" s="264">
        <v>110698</v>
      </c>
      <c r="B305" s="264" t="s">
        <v>1528</v>
      </c>
      <c r="C305" s="264" t="s">
        <v>423</v>
      </c>
      <c r="D305" s="264" t="s">
        <v>473</v>
      </c>
      <c r="E305" s="264"/>
      <c r="F305" s="264"/>
      <c r="G305" s="266"/>
      <c r="H305" s="266"/>
      <c r="I305" t="s">
        <v>59</v>
      </c>
      <c r="O305"/>
      <c r="AI305" t="s">
        <v>932</v>
      </c>
      <c r="AO305" t="s">
        <v>928</v>
      </c>
      <c r="AP305">
        <v>0</v>
      </c>
    </row>
    <row r="306" spans="1:42" ht="18" x14ac:dyDescent="0.2">
      <c r="A306" s="264">
        <v>110713</v>
      </c>
      <c r="B306" s="264" t="s">
        <v>1529</v>
      </c>
      <c r="C306" s="264" t="s">
        <v>62</v>
      </c>
      <c r="D306" s="264" t="s">
        <v>1530</v>
      </c>
      <c r="E306" s="264"/>
      <c r="F306" s="264"/>
      <c r="G306" s="266"/>
      <c r="H306" s="266"/>
      <c r="I306" t="s">
        <v>59</v>
      </c>
      <c r="O306"/>
      <c r="AI306" t="s">
        <v>935</v>
      </c>
      <c r="AO306" t="s">
        <v>928</v>
      </c>
      <c r="AP306">
        <v>0</v>
      </c>
    </row>
    <row r="307" spans="1:42" ht="18" x14ac:dyDescent="0.2">
      <c r="A307" s="266">
        <v>110716</v>
      </c>
      <c r="B307" s="266" t="s">
        <v>1531</v>
      </c>
      <c r="C307" s="266" t="s">
        <v>66</v>
      </c>
      <c r="D307" s="266" t="s">
        <v>446</v>
      </c>
      <c r="E307" s="266"/>
      <c r="F307" s="264"/>
      <c r="G307" s="266"/>
      <c r="H307" s="266"/>
      <c r="I307" t="s">
        <v>59</v>
      </c>
      <c r="O307"/>
      <c r="AI307">
        <v>0</v>
      </c>
      <c r="AP307" t="s">
        <v>1137</v>
      </c>
    </row>
    <row r="308" spans="1:42" x14ac:dyDescent="0.2">
      <c r="A308">
        <v>110721</v>
      </c>
      <c r="B308" t="s">
        <v>1532</v>
      </c>
      <c r="C308" t="s">
        <v>63</v>
      </c>
      <c r="D308" t="s">
        <v>217</v>
      </c>
      <c r="E308" t="s">
        <v>867</v>
      </c>
      <c r="F308" s="230">
        <v>30985</v>
      </c>
      <c r="G308" t="s">
        <v>358</v>
      </c>
      <c r="H308" t="s">
        <v>364</v>
      </c>
      <c r="I308" t="s">
        <v>59</v>
      </c>
      <c r="L308">
        <v>0</v>
      </c>
      <c r="N308" t="s">
        <v>358</v>
      </c>
      <c r="O308"/>
      <c r="AG308" t="s">
        <v>932</v>
      </c>
      <c r="AI308" t="s">
        <v>932</v>
      </c>
      <c r="AO308" t="s">
        <v>928</v>
      </c>
      <c r="AP308">
        <v>0</v>
      </c>
    </row>
    <row r="309" spans="1:42" x14ac:dyDescent="0.2">
      <c r="A309">
        <v>110723</v>
      </c>
      <c r="B309" t="s">
        <v>1533</v>
      </c>
      <c r="C309" t="s">
        <v>695</v>
      </c>
      <c r="D309" t="s">
        <v>239</v>
      </c>
      <c r="E309" t="s">
        <v>867</v>
      </c>
      <c r="F309" s="230">
        <v>32509</v>
      </c>
      <c r="G309" t="s">
        <v>345</v>
      </c>
      <c r="H309" t="s">
        <v>364</v>
      </c>
      <c r="I309" t="s">
        <v>1144</v>
      </c>
      <c r="K309" t="s">
        <v>881</v>
      </c>
      <c r="L309">
        <v>0</v>
      </c>
      <c r="M309" t="s">
        <v>345</v>
      </c>
      <c r="O309"/>
      <c r="AI309">
        <v>0</v>
      </c>
      <c r="AP309">
        <v>0</v>
      </c>
    </row>
    <row r="310" spans="1:42" x14ac:dyDescent="0.2">
      <c r="A310">
        <v>110731</v>
      </c>
      <c r="B310" t="s">
        <v>1534</v>
      </c>
      <c r="C310" t="s">
        <v>80</v>
      </c>
      <c r="D310" t="s">
        <v>1535</v>
      </c>
      <c r="E310" t="s">
        <v>867</v>
      </c>
      <c r="F310" s="230">
        <v>31904</v>
      </c>
      <c r="G310" t="s">
        <v>897</v>
      </c>
      <c r="H310" t="s">
        <v>364</v>
      </c>
      <c r="I310" t="s">
        <v>59</v>
      </c>
      <c r="K310" t="s">
        <v>346</v>
      </c>
      <c r="L310">
        <v>2006</v>
      </c>
      <c r="M310" t="s">
        <v>347</v>
      </c>
      <c r="N310" t="s">
        <v>347</v>
      </c>
      <c r="O310">
        <v>443</v>
      </c>
      <c r="P310" s="230">
        <v>45722</v>
      </c>
      <c r="Q310">
        <v>135000</v>
      </c>
      <c r="AI310">
        <v>0</v>
      </c>
      <c r="AP310">
        <v>0</v>
      </c>
    </row>
    <row r="311" spans="1:42" ht="18" x14ac:dyDescent="0.2">
      <c r="A311" s="264">
        <v>110735</v>
      </c>
      <c r="B311" s="264" t="s">
        <v>1536</v>
      </c>
      <c r="C311" s="264" t="s">
        <v>1537</v>
      </c>
      <c r="D311" s="264" t="s">
        <v>1538</v>
      </c>
      <c r="E311" s="264"/>
      <c r="F311" s="264"/>
      <c r="G311" s="266"/>
      <c r="H311" s="266"/>
      <c r="I311" t="s">
        <v>59</v>
      </c>
      <c r="O311"/>
      <c r="AI311" t="s">
        <v>935</v>
      </c>
      <c r="AO311" t="s">
        <v>928</v>
      </c>
      <c r="AP311">
        <v>0</v>
      </c>
    </row>
    <row r="312" spans="1:42" ht="18" x14ac:dyDescent="0.2">
      <c r="A312" s="266">
        <v>110804</v>
      </c>
      <c r="B312" s="266" t="s">
        <v>1539</v>
      </c>
      <c r="C312" s="266" t="s">
        <v>532</v>
      </c>
      <c r="D312" s="266" t="s">
        <v>730</v>
      </c>
      <c r="E312" s="266"/>
      <c r="F312" s="264"/>
      <c r="G312" s="266"/>
      <c r="H312" s="266"/>
      <c r="I312" t="s">
        <v>59</v>
      </c>
      <c r="O312"/>
      <c r="AI312">
        <v>0</v>
      </c>
      <c r="AP312" t="s">
        <v>1137</v>
      </c>
    </row>
    <row r="313" spans="1:42" x14ac:dyDescent="0.2">
      <c r="A313">
        <v>110818</v>
      </c>
      <c r="B313" t="s">
        <v>1540</v>
      </c>
      <c r="C313" t="s">
        <v>432</v>
      </c>
      <c r="D313" t="s">
        <v>728</v>
      </c>
      <c r="E313" t="s">
        <v>867</v>
      </c>
      <c r="F313" s="230">
        <v>32223</v>
      </c>
      <c r="G313" t="s">
        <v>345</v>
      </c>
      <c r="H313" t="s">
        <v>364</v>
      </c>
      <c r="I313" t="s">
        <v>59</v>
      </c>
      <c r="K313" t="s">
        <v>881</v>
      </c>
      <c r="L313">
        <v>2008</v>
      </c>
      <c r="M313" t="s">
        <v>357</v>
      </c>
      <c r="O313"/>
      <c r="AG313" t="s">
        <v>581</v>
      </c>
      <c r="AI313" t="s">
        <v>581</v>
      </c>
      <c r="AO313" t="s">
        <v>928</v>
      </c>
      <c r="AP313">
        <v>0</v>
      </c>
    </row>
    <row r="314" spans="1:42" ht="18" x14ac:dyDescent="0.2">
      <c r="A314" s="264">
        <v>110843</v>
      </c>
      <c r="B314" s="264" t="s">
        <v>1541</v>
      </c>
      <c r="C314" s="264" t="s">
        <v>66</v>
      </c>
      <c r="D314" s="264" t="s">
        <v>770</v>
      </c>
      <c r="E314" s="264"/>
      <c r="F314" s="264"/>
      <c r="G314" s="266"/>
      <c r="H314" s="266"/>
      <c r="I314" t="s">
        <v>59</v>
      </c>
      <c r="O314"/>
      <c r="AI314" t="s">
        <v>933</v>
      </c>
      <c r="AO314" t="s">
        <v>928</v>
      </c>
      <c r="AP314">
        <v>0</v>
      </c>
    </row>
    <row r="315" spans="1:42" ht="18" x14ac:dyDescent="0.2">
      <c r="A315" s="264">
        <v>110850</v>
      </c>
      <c r="B315" s="264" t="s">
        <v>1542</v>
      </c>
      <c r="C315" s="264" t="s">
        <v>68</v>
      </c>
      <c r="D315" s="264" t="s">
        <v>428</v>
      </c>
      <c r="E315" s="264"/>
      <c r="F315" s="264"/>
      <c r="G315" s="266"/>
      <c r="H315" s="266"/>
      <c r="I315" t="s">
        <v>59</v>
      </c>
      <c r="O315"/>
      <c r="AI315" t="s">
        <v>932</v>
      </c>
      <c r="AO315" t="s">
        <v>928</v>
      </c>
      <c r="AP315">
        <v>0</v>
      </c>
    </row>
    <row r="316" spans="1:42" ht="18" x14ac:dyDescent="0.2">
      <c r="A316" s="264">
        <v>110872</v>
      </c>
      <c r="B316" s="264" t="s">
        <v>1543</v>
      </c>
      <c r="C316" s="264" t="s">
        <v>1544</v>
      </c>
      <c r="D316" s="264" t="s">
        <v>291</v>
      </c>
      <c r="E316" s="264"/>
      <c r="F316" s="264"/>
      <c r="G316" s="266"/>
      <c r="H316" s="266"/>
      <c r="I316" t="s">
        <v>59</v>
      </c>
      <c r="O316"/>
      <c r="AI316" t="s">
        <v>931</v>
      </c>
      <c r="AO316" t="s">
        <v>928</v>
      </c>
      <c r="AP316">
        <v>0</v>
      </c>
    </row>
    <row r="317" spans="1:42" ht="18" x14ac:dyDescent="0.2">
      <c r="A317" s="266">
        <v>110884</v>
      </c>
      <c r="B317" s="266" t="s">
        <v>1545</v>
      </c>
      <c r="C317" s="266" t="s">
        <v>1546</v>
      </c>
      <c r="D317" s="266"/>
      <c r="E317" s="266"/>
      <c r="F317" s="264"/>
      <c r="G317" s="266"/>
      <c r="H317" s="266"/>
      <c r="I317" t="s">
        <v>59</v>
      </c>
      <c r="O317"/>
      <c r="AI317">
        <v>0</v>
      </c>
      <c r="AP317" t="s">
        <v>1137</v>
      </c>
    </row>
    <row r="318" spans="1:42" ht="18" x14ac:dyDescent="0.2">
      <c r="A318" s="264">
        <v>110906</v>
      </c>
      <c r="B318" s="264" t="s">
        <v>1547</v>
      </c>
      <c r="C318" s="264" t="s">
        <v>1234</v>
      </c>
      <c r="D318" s="264" t="s">
        <v>215</v>
      </c>
      <c r="E318" s="264"/>
      <c r="F318" s="264"/>
      <c r="G318" s="266"/>
      <c r="H318" s="266"/>
      <c r="I318" t="s">
        <v>59</v>
      </c>
      <c r="O318"/>
      <c r="AI318" t="s">
        <v>931</v>
      </c>
      <c r="AO318" t="s">
        <v>928</v>
      </c>
      <c r="AP318">
        <v>0</v>
      </c>
    </row>
    <row r="319" spans="1:42" ht="18" x14ac:dyDescent="0.2">
      <c r="A319" s="264">
        <v>110944</v>
      </c>
      <c r="B319" s="264" t="s">
        <v>800</v>
      </c>
      <c r="C319" s="264" t="s">
        <v>1548</v>
      </c>
      <c r="D319" s="264" t="s">
        <v>227</v>
      </c>
      <c r="E319" s="264"/>
      <c r="F319" s="264"/>
      <c r="G319" s="266"/>
      <c r="H319" s="266"/>
      <c r="I319" t="s">
        <v>59</v>
      </c>
      <c r="O319"/>
      <c r="AI319" t="s">
        <v>935</v>
      </c>
      <c r="AO319" t="s">
        <v>928</v>
      </c>
      <c r="AP319">
        <v>0</v>
      </c>
    </row>
    <row r="320" spans="1:42" ht="18" x14ac:dyDescent="0.2">
      <c r="A320" s="264">
        <v>110971</v>
      </c>
      <c r="B320" s="264" t="s">
        <v>1549</v>
      </c>
      <c r="C320" s="264" t="s">
        <v>129</v>
      </c>
      <c r="D320" s="264" t="s">
        <v>279</v>
      </c>
      <c r="E320" s="264"/>
      <c r="F320" s="264"/>
      <c r="G320" s="266"/>
      <c r="H320" s="266"/>
      <c r="I320" t="s">
        <v>59</v>
      </c>
      <c r="O320"/>
      <c r="AI320" t="s">
        <v>931</v>
      </c>
      <c r="AO320" t="s">
        <v>928</v>
      </c>
      <c r="AP320">
        <v>0</v>
      </c>
    </row>
    <row r="321" spans="1:42" x14ac:dyDescent="0.2">
      <c r="A321">
        <v>110972</v>
      </c>
      <c r="B321" t="s">
        <v>1550</v>
      </c>
      <c r="C321" t="s">
        <v>429</v>
      </c>
      <c r="D321" t="s">
        <v>269</v>
      </c>
      <c r="I321" t="s">
        <v>59</v>
      </c>
      <c r="O321"/>
      <c r="AE321" t="str">
        <f>IFERROR(VLOOKUP(#REF!,[1]Sheet2!#REF!,2,0),"")</f>
        <v/>
      </c>
      <c r="AI321" t="s">
        <v>1135</v>
      </c>
      <c r="AL321" t="str">
        <f>IFERROR(VLOOKUP(A321,[1]Sheet2!A$2:C$3613,2,0),"")</f>
        <v>م</v>
      </c>
      <c r="AN321" t="s">
        <v>928</v>
      </c>
      <c r="AO321" t="s">
        <v>928</v>
      </c>
      <c r="AP321">
        <v>0</v>
      </c>
    </row>
    <row r="322" spans="1:42" x14ac:dyDescent="0.2">
      <c r="A322">
        <v>110983</v>
      </c>
      <c r="B322" t="s">
        <v>1551</v>
      </c>
      <c r="C322" t="s">
        <v>557</v>
      </c>
      <c r="D322" t="s">
        <v>211</v>
      </c>
      <c r="E322" t="s">
        <v>363</v>
      </c>
      <c r="F322" s="230">
        <v>30708</v>
      </c>
      <c r="G322" t="s">
        <v>345</v>
      </c>
      <c r="H322" t="s">
        <v>364</v>
      </c>
      <c r="I322" t="s">
        <v>1141</v>
      </c>
      <c r="K322" t="s">
        <v>346</v>
      </c>
      <c r="L322">
        <v>2000</v>
      </c>
      <c r="M322" t="s">
        <v>345</v>
      </c>
      <c r="N322" t="s">
        <v>345</v>
      </c>
      <c r="O322"/>
      <c r="AG322" t="s">
        <v>934</v>
      </c>
      <c r="AI322" t="s">
        <v>934</v>
      </c>
      <c r="AP322">
        <v>0</v>
      </c>
    </row>
    <row r="323" spans="1:42" x14ac:dyDescent="0.2">
      <c r="A323">
        <v>110984</v>
      </c>
      <c r="B323" t="s">
        <v>1552</v>
      </c>
      <c r="C323" t="s">
        <v>73</v>
      </c>
      <c r="D323" t="s">
        <v>272</v>
      </c>
      <c r="E323" t="s">
        <v>867</v>
      </c>
      <c r="F323" s="253">
        <v>0</v>
      </c>
      <c r="G323" t="s">
        <v>345</v>
      </c>
      <c r="H323" t="s">
        <v>364</v>
      </c>
      <c r="I323" t="s">
        <v>1144</v>
      </c>
      <c r="K323">
        <v>0</v>
      </c>
      <c r="L323">
        <v>0</v>
      </c>
      <c r="M323">
        <v>0</v>
      </c>
      <c r="O323">
        <v>498</v>
      </c>
      <c r="P323" s="230">
        <v>45722</v>
      </c>
      <c r="Q323">
        <v>100000</v>
      </c>
      <c r="AG323" t="s">
        <v>932</v>
      </c>
      <c r="AI323" t="s">
        <v>932</v>
      </c>
      <c r="AP323">
        <v>0</v>
      </c>
    </row>
    <row r="324" spans="1:42" ht="18" x14ac:dyDescent="0.2">
      <c r="A324" s="264">
        <v>111018</v>
      </c>
      <c r="B324" s="264" t="s">
        <v>1553</v>
      </c>
      <c r="C324" s="264" t="s">
        <v>63</v>
      </c>
      <c r="D324" s="264" t="s">
        <v>698</v>
      </c>
      <c r="E324" s="264"/>
      <c r="F324" s="264"/>
      <c r="G324" s="266"/>
      <c r="H324" s="266"/>
      <c r="I324" t="s">
        <v>59</v>
      </c>
      <c r="O324"/>
      <c r="AI324" t="s">
        <v>935</v>
      </c>
      <c r="AO324" t="s">
        <v>928</v>
      </c>
      <c r="AP324">
        <v>0</v>
      </c>
    </row>
    <row r="325" spans="1:42" ht="18" x14ac:dyDescent="0.25">
      <c r="A325" s="264">
        <v>111043</v>
      </c>
      <c r="B325" s="264" t="s">
        <v>1554</v>
      </c>
      <c r="C325" s="264" t="s">
        <v>456</v>
      </c>
      <c r="D325" s="264" t="s">
        <v>781</v>
      </c>
      <c r="E325" s="264"/>
      <c r="F325" s="264"/>
      <c r="G325" s="266"/>
      <c r="H325" s="266"/>
      <c r="I325" t="s">
        <v>59</v>
      </c>
      <c r="J325" s="267"/>
      <c r="K325" s="268"/>
      <c r="L325" s="267"/>
      <c r="N325" s="269"/>
      <c r="O325">
        <v>497</v>
      </c>
      <c r="P325" s="230">
        <v>45722</v>
      </c>
      <c r="Q325">
        <v>150000</v>
      </c>
      <c r="AC325" s="267"/>
      <c r="AI325" t="s">
        <v>931</v>
      </c>
      <c r="AP325">
        <v>0</v>
      </c>
    </row>
    <row r="326" spans="1:42" x14ac:dyDescent="0.2">
      <c r="A326">
        <v>111077</v>
      </c>
      <c r="B326" t="s">
        <v>1555</v>
      </c>
      <c r="C326" t="s">
        <v>126</v>
      </c>
      <c r="D326" t="s">
        <v>228</v>
      </c>
      <c r="E326" t="s">
        <v>363</v>
      </c>
      <c r="F326" s="253">
        <v>0</v>
      </c>
      <c r="G326" t="s">
        <v>345</v>
      </c>
      <c r="H326" t="s">
        <v>364</v>
      </c>
      <c r="I326" t="s">
        <v>1141</v>
      </c>
      <c r="K326" t="s">
        <v>346</v>
      </c>
      <c r="L326">
        <v>2006</v>
      </c>
      <c r="M326" t="s">
        <v>345</v>
      </c>
      <c r="N326" t="s">
        <v>351</v>
      </c>
      <c r="O326"/>
      <c r="AI326">
        <v>0</v>
      </c>
      <c r="AP326">
        <v>0</v>
      </c>
    </row>
    <row r="327" spans="1:42" ht="18" x14ac:dyDescent="0.2">
      <c r="A327" s="264">
        <v>111101</v>
      </c>
      <c r="B327" s="264" t="s">
        <v>1556</v>
      </c>
      <c r="C327" s="264" t="s">
        <v>570</v>
      </c>
      <c r="D327" s="264" t="s">
        <v>290</v>
      </c>
      <c r="E327" s="264"/>
      <c r="F327" s="264"/>
      <c r="G327" s="266"/>
      <c r="H327" s="266"/>
      <c r="I327" t="s">
        <v>59</v>
      </c>
      <c r="O327"/>
      <c r="AI327" t="s">
        <v>931</v>
      </c>
      <c r="AO327" t="s">
        <v>928</v>
      </c>
      <c r="AP327">
        <v>0</v>
      </c>
    </row>
    <row r="328" spans="1:42" ht="18" x14ac:dyDescent="0.2">
      <c r="A328" s="264">
        <v>111123</v>
      </c>
      <c r="B328" s="264" t="s">
        <v>1557</v>
      </c>
      <c r="C328" s="264" t="s">
        <v>66</v>
      </c>
      <c r="D328" s="264" t="s">
        <v>237</v>
      </c>
      <c r="E328" s="264"/>
      <c r="F328" s="264"/>
      <c r="G328" s="266"/>
      <c r="H328" s="266"/>
      <c r="I328" t="s">
        <v>59</v>
      </c>
      <c r="O328"/>
      <c r="AI328" t="s">
        <v>935</v>
      </c>
      <c r="AO328" t="s">
        <v>928</v>
      </c>
      <c r="AP328">
        <v>0</v>
      </c>
    </row>
    <row r="329" spans="1:42" x14ac:dyDescent="0.2">
      <c r="A329">
        <v>111124</v>
      </c>
      <c r="B329" t="s">
        <v>1558</v>
      </c>
      <c r="C329" t="s">
        <v>1495</v>
      </c>
      <c r="D329" t="s">
        <v>306</v>
      </c>
      <c r="E329" t="s">
        <v>867</v>
      </c>
      <c r="F329" s="230">
        <v>30317</v>
      </c>
      <c r="G329" t="s">
        <v>345</v>
      </c>
      <c r="H329" t="s">
        <v>364</v>
      </c>
      <c r="I329" t="s">
        <v>1141</v>
      </c>
      <c r="K329" t="s">
        <v>346</v>
      </c>
      <c r="L329">
        <v>2001</v>
      </c>
      <c r="M329" t="s">
        <v>345</v>
      </c>
      <c r="N329" t="s">
        <v>345</v>
      </c>
      <c r="O329"/>
      <c r="AI329">
        <v>0</v>
      </c>
      <c r="AP329">
        <v>0</v>
      </c>
    </row>
    <row r="330" spans="1:42" ht="18" x14ac:dyDescent="0.2">
      <c r="A330" s="266">
        <v>111176</v>
      </c>
      <c r="B330" s="266" t="s">
        <v>999</v>
      </c>
      <c r="C330" s="266" t="s">
        <v>66</v>
      </c>
      <c r="D330" s="266"/>
      <c r="E330" s="266"/>
      <c r="F330" s="264"/>
      <c r="G330" s="266"/>
      <c r="H330" s="266"/>
      <c r="I330" t="s">
        <v>1140</v>
      </c>
      <c r="O330"/>
      <c r="AI330" t="s">
        <v>1140</v>
      </c>
      <c r="AO330" t="s">
        <v>928</v>
      </c>
      <c r="AP330" t="s">
        <v>1137</v>
      </c>
    </row>
    <row r="331" spans="1:42" ht="18" x14ac:dyDescent="0.2">
      <c r="A331" s="266">
        <v>111190</v>
      </c>
      <c r="B331" s="266" t="s">
        <v>1000</v>
      </c>
      <c r="C331" s="266" t="s">
        <v>63</v>
      </c>
      <c r="D331" s="266"/>
      <c r="E331" s="266"/>
      <c r="F331" s="264"/>
      <c r="G331" s="266"/>
      <c r="H331" s="266"/>
      <c r="I331" t="s">
        <v>1140</v>
      </c>
      <c r="O331"/>
      <c r="AI331" t="s">
        <v>1140</v>
      </c>
      <c r="AO331" t="s">
        <v>928</v>
      </c>
      <c r="AP331" t="s">
        <v>1137</v>
      </c>
    </row>
    <row r="332" spans="1:42" ht="18" x14ac:dyDescent="0.2">
      <c r="A332" s="264">
        <v>111206</v>
      </c>
      <c r="B332" s="264" t="s">
        <v>1559</v>
      </c>
      <c r="C332" s="264" t="s">
        <v>67</v>
      </c>
      <c r="D332" s="264" t="s">
        <v>208</v>
      </c>
      <c r="E332" s="264"/>
      <c r="F332" s="264"/>
      <c r="G332" s="266"/>
      <c r="H332" s="266"/>
      <c r="I332" t="s">
        <v>59</v>
      </c>
      <c r="O332"/>
      <c r="AI332" t="s">
        <v>931</v>
      </c>
      <c r="AO332" t="s">
        <v>928</v>
      </c>
      <c r="AP332">
        <v>0</v>
      </c>
    </row>
    <row r="333" spans="1:42" x14ac:dyDescent="0.2">
      <c r="A333">
        <v>111247</v>
      </c>
      <c r="B333" t="s">
        <v>1560</v>
      </c>
      <c r="C333" t="s">
        <v>110</v>
      </c>
      <c r="D333" t="s">
        <v>234</v>
      </c>
      <c r="E333" t="s">
        <v>362</v>
      </c>
      <c r="F333" s="253">
        <v>0</v>
      </c>
      <c r="G333" t="s">
        <v>1393</v>
      </c>
      <c r="H333" t="s">
        <v>364</v>
      </c>
      <c r="I333" t="s">
        <v>1144</v>
      </c>
      <c r="K333" t="s">
        <v>881</v>
      </c>
      <c r="L333">
        <v>2005</v>
      </c>
      <c r="M333" t="s">
        <v>345</v>
      </c>
      <c r="N333" t="s">
        <v>345</v>
      </c>
      <c r="O333"/>
      <c r="AG333" t="s">
        <v>931</v>
      </c>
      <c r="AI333" t="s">
        <v>931</v>
      </c>
      <c r="AP333">
        <v>0</v>
      </c>
    </row>
    <row r="334" spans="1:42" ht="18" x14ac:dyDescent="0.2">
      <c r="A334" s="264">
        <v>111265</v>
      </c>
      <c r="B334" s="264" t="s">
        <v>1561</v>
      </c>
      <c r="C334" s="264" t="s">
        <v>127</v>
      </c>
      <c r="D334" s="264" t="s">
        <v>324</v>
      </c>
      <c r="E334" s="264"/>
      <c r="F334" s="264"/>
      <c r="G334" s="266"/>
      <c r="H334" s="266"/>
      <c r="I334" t="s">
        <v>59</v>
      </c>
      <c r="O334"/>
      <c r="AI334" t="s">
        <v>934</v>
      </c>
      <c r="AO334" t="s">
        <v>928</v>
      </c>
      <c r="AP334">
        <v>0</v>
      </c>
    </row>
    <row r="335" spans="1:42" x14ac:dyDescent="0.2">
      <c r="A335">
        <v>111329</v>
      </c>
      <c r="B335" t="s">
        <v>1562</v>
      </c>
      <c r="C335" t="s">
        <v>181</v>
      </c>
      <c r="D335" t="s">
        <v>227</v>
      </c>
      <c r="E335" t="s">
        <v>867</v>
      </c>
      <c r="F335" s="253">
        <v>0</v>
      </c>
      <c r="G335" t="s">
        <v>893</v>
      </c>
      <c r="H335" t="s">
        <v>364</v>
      </c>
      <c r="I335" t="s">
        <v>59</v>
      </c>
      <c r="K335" t="s">
        <v>346</v>
      </c>
      <c r="L335">
        <v>2004</v>
      </c>
      <c r="M335" t="s">
        <v>347</v>
      </c>
      <c r="N335" t="s">
        <v>347</v>
      </c>
      <c r="O335"/>
      <c r="AG335" t="s">
        <v>932</v>
      </c>
      <c r="AI335" t="s">
        <v>932</v>
      </c>
      <c r="AP335">
        <v>0</v>
      </c>
    </row>
    <row r="336" spans="1:42" ht="18" x14ac:dyDescent="0.2">
      <c r="A336" s="264">
        <v>111333</v>
      </c>
      <c r="B336" s="264" t="s">
        <v>1563</v>
      </c>
      <c r="C336" s="264" t="s">
        <v>535</v>
      </c>
      <c r="D336" s="264" t="s">
        <v>1564</v>
      </c>
      <c r="E336" s="264"/>
      <c r="F336" s="264"/>
      <c r="G336" s="266"/>
      <c r="H336" s="266"/>
      <c r="I336" t="s">
        <v>59</v>
      </c>
      <c r="O336"/>
      <c r="AI336" t="s">
        <v>931</v>
      </c>
      <c r="AO336" t="s">
        <v>928</v>
      </c>
      <c r="AP336">
        <v>0</v>
      </c>
    </row>
    <row r="337" spans="1:42" ht="18" x14ac:dyDescent="0.2">
      <c r="A337" s="264">
        <v>111348</v>
      </c>
      <c r="B337" s="264" t="s">
        <v>1565</v>
      </c>
      <c r="C337" s="264" t="s">
        <v>77</v>
      </c>
      <c r="D337" s="264" t="s">
        <v>1566</v>
      </c>
      <c r="E337" s="264"/>
      <c r="F337" s="264"/>
      <c r="G337" s="266"/>
      <c r="H337" s="266"/>
      <c r="I337" t="s">
        <v>59</v>
      </c>
      <c r="O337"/>
      <c r="AI337" t="s">
        <v>931</v>
      </c>
      <c r="AO337" t="s">
        <v>928</v>
      </c>
      <c r="AP337">
        <v>0</v>
      </c>
    </row>
    <row r="338" spans="1:42" ht="18" x14ac:dyDescent="0.2">
      <c r="A338" s="266">
        <v>111377</v>
      </c>
      <c r="B338" s="266" t="s">
        <v>1073</v>
      </c>
      <c r="C338" s="266" t="s">
        <v>152</v>
      </c>
      <c r="D338" s="266" t="s">
        <v>291</v>
      </c>
      <c r="E338" s="266"/>
      <c r="F338" s="264"/>
      <c r="G338" s="266"/>
      <c r="H338" s="266"/>
      <c r="I338" t="s">
        <v>1140</v>
      </c>
      <c r="O338"/>
      <c r="AI338" t="s">
        <v>1140</v>
      </c>
      <c r="AO338" t="s">
        <v>928</v>
      </c>
      <c r="AP338" t="s">
        <v>1137</v>
      </c>
    </row>
    <row r="339" spans="1:42" ht="18" x14ac:dyDescent="0.2">
      <c r="A339" s="266">
        <v>111404</v>
      </c>
      <c r="B339" s="266" t="s">
        <v>1001</v>
      </c>
      <c r="C339" s="266" t="s">
        <v>75</v>
      </c>
      <c r="D339" s="266"/>
      <c r="E339" s="266"/>
      <c r="F339" s="264"/>
      <c r="G339" s="266"/>
      <c r="H339" s="266"/>
      <c r="I339" t="s">
        <v>1140</v>
      </c>
      <c r="O339"/>
      <c r="AI339" t="s">
        <v>1140</v>
      </c>
      <c r="AO339" t="s">
        <v>928</v>
      </c>
      <c r="AP339" t="s">
        <v>1137</v>
      </c>
    </row>
    <row r="340" spans="1:42" ht="18" x14ac:dyDescent="0.2">
      <c r="A340" s="264">
        <v>111455</v>
      </c>
      <c r="B340" s="264" t="s">
        <v>1567</v>
      </c>
      <c r="C340" s="264" t="s">
        <v>122</v>
      </c>
      <c r="D340" s="264" t="s">
        <v>310</v>
      </c>
      <c r="E340" s="264"/>
      <c r="F340" s="264"/>
      <c r="G340" s="266"/>
      <c r="H340" s="266"/>
      <c r="I340" t="s">
        <v>59</v>
      </c>
      <c r="O340"/>
      <c r="AI340" t="s">
        <v>935</v>
      </c>
      <c r="AP340">
        <v>0</v>
      </c>
    </row>
    <row r="341" spans="1:42" ht="18" x14ac:dyDescent="0.2">
      <c r="A341" s="264">
        <v>111483</v>
      </c>
      <c r="B341" s="264" t="s">
        <v>1568</v>
      </c>
      <c r="C341" s="264" t="s">
        <v>104</v>
      </c>
      <c r="D341" s="264" t="s">
        <v>251</v>
      </c>
      <c r="E341" s="264"/>
      <c r="F341" s="264"/>
      <c r="G341" s="266"/>
      <c r="H341" s="266"/>
      <c r="I341" t="s">
        <v>59</v>
      </c>
      <c r="O341"/>
      <c r="AI341" t="s">
        <v>933</v>
      </c>
      <c r="AO341" t="s">
        <v>928</v>
      </c>
      <c r="AP341">
        <v>0</v>
      </c>
    </row>
    <row r="342" spans="1:42" ht="18" x14ac:dyDescent="0.2">
      <c r="A342" s="266">
        <v>111486</v>
      </c>
      <c r="B342" s="266" t="s">
        <v>1002</v>
      </c>
      <c r="C342" s="266" t="s">
        <v>700</v>
      </c>
      <c r="D342" s="266"/>
      <c r="E342" s="266"/>
      <c r="F342" s="264"/>
      <c r="G342" s="266"/>
      <c r="H342" s="266"/>
      <c r="I342" t="s">
        <v>1140</v>
      </c>
      <c r="O342"/>
      <c r="AI342" t="s">
        <v>1140</v>
      </c>
      <c r="AO342" t="s">
        <v>928</v>
      </c>
      <c r="AP342" t="s">
        <v>1137</v>
      </c>
    </row>
    <row r="343" spans="1:42" ht="18" x14ac:dyDescent="0.2">
      <c r="A343" s="266">
        <v>111506</v>
      </c>
      <c r="B343" s="266" t="s">
        <v>1003</v>
      </c>
      <c r="C343" s="266" t="s">
        <v>88</v>
      </c>
      <c r="D343" s="266"/>
      <c r="E343" s="266"/>
      <c r="F343" s="264"/>
      <c r="G343" s="266"/>
      <c r="H343" s="266"/>
      <c r="I343" t="s">
        <v>1140</v>
      </c>
      <c r="O343"/>
      <c r="AI343" t="s">
        <v>1140</v>
      </c>
      <c r="AO343" t="s">
        <v>928</v>
      </c>
      <c r="AP343" t="s">
        <v>1137</v>
      </c>
    </row>
    <row r="344" spans="1:42" x14ac:dyDescent="0.2">
      <c r="A344">
        <v>111567</v>
      </c>
      <c r="B344" t="s">
        <v>1569</v>
      </c>
      <c r="C344" t="s">
        <v>72</v>
      </c>
      <c r="D344" t="s">
        <v>737</v>
      </c>
      <c r="I344" t="s">
        <v>59</v>
      </c>
      <c r="O344"/>
      <c r="AI344" t="s">
        <v>1135</v>
      </c>
      <c r="AP344">
        <v>0</v>
      </c>
    </row>
    <row r="345" spans="1:42" ht="18" x14ac:dyDescent="0.2">
      <c r="A345" s="264">
        <v>111568</v>
      </c>
      <c r="B345" s="264" t="s">
        <v>1570</v>
      </c>
      <c r="C345" s="264" t="s">
        <v>532</v>
      </c>
      <c r="D345" s="264" t="s">
        <v>188</v>
      </c>
      <c r="E345" s="264"/>
      <c r="F345" s="264"/>
      <c r="G345" s="266"/>
      <c r="H345" s="266"/>
      <c r="I345" t="s">
        <v>59</v>
      </c>
      <c r="O345"/>
      <c r="AI345" t="s">
        <v>931</v>
      </c>
      <c r="AO345" t="s">
        <v>928</v>
      </c>
      <c r="AP345">
        <v>0</v>
      </c>
    </row>
    <row r="346" spans="1:42" ht="18" x14ac:dyDescent="0.2">
      <c r="A346" s="266">
        <v>111571</v>
      </c>
      <c r="B346" s="266" t="s">
        <v>1004</v>
      </c>
      <c r="C346" s="266" t="s">
        <v>181</v>
      </c>
      <c r="D346" s="266"/>
      <c r="E346" s="266"/>
      <c r="F346" s="264"/>
      <c r="G346" s="266"/>
      <c r="H346" s="266"/>
      <c r="I346" t="s">
        <v>1140</v>
      </c>
      <c r="O346"/>
      <c r="AI346" t="s">
        <v>1140</v>
      </c>
      <c r="AO346" t="s">
        <v>928</v>
      </c>
      <c r="AP346" t="s">
        <v>1137</v>
      </c>
    </row>
    <row r="347" spans="1:42" ht="18" x14ac:dyDescent="0.2">
      <c r="A347" s="264">
        <v>111582</v>
      </c>
      <c r="B347" s="264" t="s">
        <v>1571</v>
      </c>
      <c r="C347" s="264" t="s">
        <v>1572</v>
      </c>
      <c r="D347" s="264" t="s">
        <v>328</v>
      </c>
      <c r="E347" s="264"/>
      <c r="F347" s="264"/>
      <c r="G347" s="266"/>
      <c r="H347" s="266"/>
      <c r="I347" t="s">
        <v>59</v>
      </c>
      <c r="O347"/>
      <c r="AI347" t="s">
        <v>935</v>
      </c>
      <c r="AO347" t="s">
        <v>928</v>
      </c>
      <c r="AP347">
        <v>0</v>
      </c>
    </row>
    <row r="348" spans="1:42" ht="18" x14ac:dyDescent="0.2">
      <c r="A348" s="264">
        <v>111623</v>
      </c>
      <c r="B348" s="264" t="s">
        <v>1573</v>
      </c>
      <c r="C348" s="264" t="s">
        <v>101</v>
      </c>
      <c r="D348" s="264" t="s">
        <v>421</v>
      </c>
      <c r="E348" s="264"/>
      <c r="F348" s="264"/>
      <c r="G348" s="266"/>
      <c r="H348" s="266"/>
      <c r="I348" t="s">
        <v>59</v>
      </c>
      <c r="O348"/>
      <c r="AI348" t="s">
        <v>931</v>
      </c>
      <c r="AO348" t="s">
        <v>928</v>
      </c>
      <c r="AP348">
        <v>0</v>
      </c>
    </row>
    <row r="349" spans="1:42" ht="18" x14ac:dyDescent="0.2">
      <c r="A349" s="264">
        <v>111656</v>
      </c>
      <c r="B349" s="264" t="s">
        <v>1574</v>
      </c>
      <c r="C349" s="264" t="s">
        <v>148</v>
      </c>
      <c r="D349" s="264" t="s">
        <v>679</v>
      </c>
      <c r="E349" s="264"/>
      <c r="F349" s="264"/>
      <c r="G349" s="266"/>
      <c r="H349" s="266"/>
      <c r="I349" t="s">
        <v>59</v>
      </c>
      <c r="O349"/>
      <c r="AI349" t="s">
        <v>935</v>
      </c>
      <c r="AO349" t="s">
        <v>928</v>
      </c>
      <c r="AP349">
        <v>0</v>
      </c>
    </row>
    <row r="350" spans="1:42" ht="18" x14ac:dyDescent="0.2">
      <c r="A350" s="264">
        <v>111672</v>
      </c>
      <c r="B350" s="264" t="s">
        <v>1575</v>
      </c>
      <c r="C350" s="264" t="s">
        <v>66</v>
      </c>
      <c r="D350" s="264" t="s">
        <v>227</v>
      </c>
      <c r="E350" s="264"/>
      <c r="F350" s="264"/>
      <c r="G350" s="266"/>
      <c r="H350" s="266"/>
      <c r="I350" t="s">
        <v>59</v>
      </c>
      <c r="O350"/>
      <c r="AI350" t="s">
        <v>932</v>
      </c>
      <c r="AO350" t="s">
        <v>928</v>
      </c>
      <c r="AP350">
        <v>0</v>
      </c>
    </row>
    <row r="351" spans="1:42" ht="18" x14ac:dyDescent="0.2">
      <c r="A351" s="264">
        <v>111676</v>
      </c>
      <c r="B351" s="264" t="s">
        <v>1576</v>
      </c>
      <c r="C351" s="264" t="s">
        <v>1484</v>
      </c>
      <c r="D351" s="264" t="s">
        <v>1577</v>
      </c>
      <c r="E351" s="264"/>
      <c r="F351" s="264"/>
      <c r="G351" s="266"/>
      <c r="H351" s="266"/>
      <c r="I351" t="s">
        <v>59</v>
      </c>
      <c r="O351"/>
      <c r="AI351" t="s">
        <v>931</v>
      </c>
      <c r="AO351" t="s">
        <v>928</v>
      </c>
      <c r="AP351">
        <v>0</v>
      </c>
    </row>
    <row r="352" spans="1:42" x14ac:dyDescent="0.2">
      <c r="A352">
        <v>111707</v>
      </c>
      <c r="B352" t="s">
        <v>1578</v>
      </c>
      <c r="C352" t="s">
        <v>148</v>
      </c>
      <c r="D352" t="s">
        <v>217</v>
      </c>
      <c r="I352" t="s">
        <v>59</v>
      </c>
      <c r="O352"/>
      <c r="AG352" t="s">
        <v>944</v>
      </c>
      <c r="AI352" t="s">
        <v>944</v>
      </c>
      <c r="AP352">
        <v>0</v>
      </c>
    </row>
    <row r="353" spans="1:42" ht="18" x14ac:dyDescent="0.2">
      <c r="A353" s="266">
        <v>111731</v>
      </c>
      <c r="B353" s="266" t="s">
        <v>1005</v>
      </c>
      <c r="C353" s="266" t="s">
        <v>397</v>
      </c>
      <c r="D353" s="266"/>
      <c r="E353" s="266"/>
      <c r="F353" s="264"/>
      <c r="G353" s="266"/>
      <c r="H353" s="266"/>
      <c r="I353" t="s">
        <v>1140</v>
      </c>
      <c r="O353"/>
      <c r="AI353" t="s">
        <v>1140</v>
      </c>
      <c r="AO353" t="s">
        <v>928</v>
      </c>
      <c r="AP353" t="s">
        <v>1137</v>
      </c>
    </row>
    <row r="354" spans="1:42" ht="18" x14ac:dyDescent="0.2">
      <c r="A354" s="264">
        <v>111763</v>
      </c>
      <c r="B354" s="264" t="s">
        <v>1579</v>
      </c>
      <c r="C354" s="264" t="s">
        <v>126</v>
      </c>
      <c r="D354" s="264" t="s">
        <v>308</v>
      </c>
      <c r="E354" s="264"/>
      <c r="F354" s="264"/>
      <c r="G354" s="266"/>
      <c r="H354" s="266"/>
      <c r="I354" t="s">
        <v>59</v>
      </c>
      <c r="O354"/>
      <c r="AI354" t="s">
        <v>935</v>
      </c>
      <c r="AO354" t="s">
        <v>928</v>
      </c>
      <c r="AP354">
        <v>0</v>
      </c>
    </row>
    <row r="355" spans="1:42" ht="18" x14ac:dyDescent="0.2">
      <c r="A355" s="266">
        <v>111844</v>
      </c>
      <c r="B355" s="266" t="s">
        <v>961</v>
      </c>
      <c r="C355" s="266" t="s">
        <v>426</v>
      </c>
      <c r="D355" s="266"/>
      <c r="E355" s="266"/>
      <c r="F355" s="264"/>
      <c r="G355" s="266"/>
      <c r="H355" s="266"/>
      <c r="I355" t="s">
        <v>1140</v>
      </c>
      <c r="O355"/>
      <c r="AI355" t="s">
        <v>1140</v>
      </c>
      <c r="AO355" t="s">
        <v>928</v>
      </c>
      <c r="AP355" t="s">
        <v>1137</v>
      </c>
    </row>
    <row r="356" spans="1:42" ht="18" x14ac:dyDescent="0.2">
      <c r="A356" s="266">
        <v>111847</v>
      </c>
      <c r="B356" s="266" t="s">
        <v>1006</v>
      </c>
      <c r="C356" s="266" t="s">
        <v>434</v>
      </c>
      <c r="D356" s="266"/>
      <c r="E356" s="266"/>
      <c r="F356" s="264"/>
      <c r="G356" s="266"/>
      <c r="H356" s="266"/>
      <c r="I356" t="s">
        <v>1140</v>
      </c>
      <c r="O356"/>
      <c r="AI356" t="s">
        <v>1140</v>
      </c>
      <c r="AO356" t="s">
        <v>928</v>
      </c>
      <c r="AP356" t="s">
        <v>1137</v>
      </c>
    </row>
    <row r="357" spans="1:42" ht="18" x14ac:dyDescent="0.2">
      <c r="A357" s="264">
        <v>111866</v>
      </c>
      <c r="B357" s="264" t="s">
        <v>1580</v>
      </c>
      <c r="C357" s="264" t="s">
        <v>61</v>
      </c>
      <c r="D357" s="264" t="s">
        <v>277</v>
      </c>
      <c r="E357" s="264"/>
      <c r="F357" s="264"/>
      <c r="G357" s="266"/>
      <c r="H357" s="266"/>
      <c r="I357" t="s">
        <v>59</v>
      </c>
      <c r="O357"/>
      <c r="AI357" t="s">
        <v>933</v>
      </c>
      <c r="AO357" t="s">
        <v>928</v>
      </c>
      <c r="AP357">
        <v>0</v>
      </c>
    </row>
    <row r="358" spans="1:42" x14ac:dyDescent="0.2">
      <c r="A358">
        <v>111873</v>
      </c>
      <c r="B358" t="s">
        <v>1581</v>
      </c>
      <c r="C358" t="s">
        <v>107</v>
      </c>
      <c r="D358" t="s">
        <v>236</v>
      </c>
      <c r="E358" t="s">
        <v>867</v>
      </c>
      <c r="F358" s="253">
        <v>0</v>
      </c>
      <c r="G358" t="s">
        <v>1393</v>
      </c>
      <c r="H358" t="s">
        <v>364</v>
      </c>
      <c r="I358" t="s">
        <v>1141</v>
      </c>
      <c r="K358" t="s">
        <v>365</v>
      </c>
      <c r="L358">
        <v>2000</v>
      </c>
      <c r="M358" t="s">
        <v>347</v>
      </c>
      <c r="N358" t="s">
        <v>345</v>
      </c>
      <c r="O358">
        <v>526</v>
      </c>
      <c r="P358" s="230">
        <v>45722</v>
      </c>
      <c r="Q358">
        <v>100000</v>
      </c>
      <c r="AG358" t="s">
        <v>581</v>
      </c>
      <c r="AI358" t="s">
        <v>581</v>
      </c>
      <c r="AP358">
        <v>0</v>
      </c>
    </row>
    <row r="359" spans="1:42" ht="18" x14ac:dyDescent="0.2">
      <c r="A359" s="264">
        <v>111937</v>
      </c>
      <c r="B359" s="264" t="s">
        <v>1582</v>
      </c>
      <c r="C359" s="264" t="s">
        <v>1583</v>
      </c>
      <c r="D359" s="264" t="s">
        <v>1584</v>
      </c>
      <c r="E359" s="264"/>
      <c r="F359" s="264"/>
      <c r="G359" s="266"/>
      <c r="H359" s="266"/>
      <c r="I359" t="s">
        <v>59</v>
      </c>
      <c r="O359"/>
      <c r="AI359" t="s">
        <v>934</v>
      </c>
      <c r="AO359" t="s">
        <v>928</v>
      </c>
      <c r="AP359">
        <v>0</v>
      </c>
    </row>
    <row r="360" spans="1:42" x14ac:dyDescent="0.2">
      <c r="A360">
        <v>111949</v>
      </c>
      <c r="B360" t="s">
        <v>1585</v>
      </c>
      <c r="C360" t="s">
        <v>66</v>
      </c>
      <c r="D360" t="s">
        <v>1586</v>
      </c>
      <c r="E360" t="s">
        <v>867</v>
      </c>
      <c r="F360" s="230">
        <v>31224</v>
      </c>
      <c r="G360" t="s">
        <v>348</v>
      </c>
      <c r="H360" t="s">
        <v>364</v>
      </c>
      <c r="I360" t="s">
        <v>59</v>
      </c>
      <c r="K360" t="s">
        <v>346</v>
      </c>
      <c r="L360">
        <v>2005</v>
      </c>
      <c r="M360" t="s">
        <v>348</v>
      </c>
      <c r="N360" t="s">
        <v>348</v>
      </c>
      <c r="O360"/>
      <c r="AG360" t="s">
        <v>1143</v>
      </c>
      <c r="AI360" t="s">
        <v>1143</v>
      </c>
      <c r="AN360" t="s">
        <v>928</v>
      </c>
      <c r="AO360" t="s">
        <v>928</v>
      </c>
      <c r="AP360">
        <v>0</v>
      </c>
    </row>
    <row r="361" spans="1:42" ht="18" x14ac:dyDescent="0.2">
      <c r="A361" s="266">
        <v>111953</v>
      </c>
      <c r="B361" s="266" t="s">
        <v>1007</v>
      </c>
      <c r="C361" s="266" t="s">
        <v>94</v>
      </c>
      <c r="D361" s="266"/>
      <c r="E361" s="266"/>
      <c r="F361" s="264"/>
      <c r="G361" s="266"/>
      <c r="H361" s="266"/>
      <c r="I361" t="s">
        <v>1140</v>
      </c>
      <c r="O361"/>
      <c r="AI361" t="s">
        <v>1140</v>
      </c>
      <c r="AO361" t="s">
        <v>928</v>
      </c>
      <c r="AP361" t="s">
        <v>1137</v>
      </c>
    </row>
    <row r="362" spans="1:42" ht="18" x14ac:dyDescent="0.2">
      <c r="A362" s="266">
        <v>111966</v>
      </c>
      <c r="B362" s="266" t="s">
        <v>1008</v>
      </c>
      <c r="C362" s="266" t="s">
        <v>870</v>
      </c>
      <c r="D362" s="266"/>
      <c r="E362" s="266"/>
      <c r="F362" s="264"/>
      <c r="G362" s="266"/>
      <c r="H362" s="266"/>
      <c r="I362" t="s">
        <v>1140</v>
      </c>
      <c r="O362"/>
      <c r="AI362" t="s">
        <v>1140</v>
      </c>
      <c r="AO362" t="s">
        <v>928</v>
      </c>
      <c r="AP362" t="s">
        <v>1137</v>
      </c>
    </row>
    <row r="363" spans="1:42" x14ac:dyDescent="0.2">
      <c r="A363">
        <v>111968</v>
      </c>
      <c r="B363" t="s">
        <v>1587</v>
      </c>
      <c r="C363" t="s">
        <v>100</v>
      </c>
      <c r="D363" t="s">
        <v>1588</v>
      </c>
      <c r="E363" t="s">
        <v>867</v>
      </c>
      <c r="F363" s="230">
        <v>30468</v>
      </c>
      <c r="G363" t="s">
        <v>1589</v>
      </c>
      <c r="H363" t="s">
        <v>364</v>
      </c>
      <c r="I363" t="s">
        <v>59</v>
      </c>
      <c r="K363" t="s">
        <v>881</v>
      </c>
      <c r="L363">
        <v>0</v>
      </c>
      <c r="M363" t="s">
        <v>360</v>
      </c>
      <c r="N363" t="s">
        <v>360</v>
      </c>
      <c r="O363"/>
      <c r="AG363" t="s">
        <v>581</v>
      </c>
      <c r="AI363" t="s">
        <v>581</v>
      </c>
      <c r="AM363" t="str">
        <f>IFERROR(VLOOKUP(A364,[1]Sheet2!A$2:C$3613,3,0),"")</f>
        <v/>
      </c>
      <c r="AN363" t="s">
        <v>928</v>
      </c>
      <c r="AO363" t="s">
        <v>928</v>
      </c>
      <c r="AP363">
        <v>0</v>
      </c>
    </row>
    <row r="364" spans="1:42" ht="18" x14ac:dyDescent="0.2">
      <c r="A364" s="266">
        <v>111975</v>
      </c>
      <c r="B364" s="266" t="s">
        <v>1009</v>
      </c>
      <c r="C364" s="266" t="s">
        <v>93</v>
      </c>
      <c r="D364" s="266"/>
      <c r="E364" s="266"/>
      <c r="F364" s="264"/>
      <c r="G364" s="266"/>
      <c r="H364" s="266"/>
      <c r="I364" t="s">
        <v>1140</v>
      </c>
      <c r="O364"/>
      <c r="AI364" t="s">
        <v>1140</v>
      </c>
      <c r="AO364" t="s">
        <v>928</v>
      </c>
      <c r="AP364" t="s">
        <v>1137</v>
      </c>
    </row>
    <row r="365" spans="1:42" ht="18" x14ac:dyDescent="0.2">
      <c r="A365" s="266">
        <v>111979</v>
      </c>
      <c r="B365" s="266" t="s">
        <v>1010</v>
      </c>
      <c r="C365" s="266" t="s">
        <v>66</v>
      </c>
      <c r="D365" s="266"/>
      <c r="E365" s="266"/>
      <c r="F365" s="264"/>
      <c r="G365" s="266"/>
      <c r="H365" s="266"/>
      <c r="I365" t="s">
        <v>1140</v>
      </c>
      <c r="O365"/>
      <c r="AI365" t="s">
        <v>1140</v>
      </c>
      <c r="AO365" t="s">
        <v>928</v>
      </c>
      <c r="AP365" t="s">
        <v>1137</v>
      </c>
    </row>
    <row r="366" spans="1:42" ht="18" x14ac:dyDescent="0.2">
      <c r="A366" s="264">
        <v>111991</v>
      </c>
      <c r="B366" s="264" t="s">
        <v>1590</v>
      </c>
      <c r="C366" s="264" t="s">
        <v>137</v>
      </c>
      <c r="D366" s="264" t="s">
        <v>240</v>
      </c>
      <c r="E366" s="264"/>
      <c r="F366" s="264"/>
      <c r="G366" s="266"/>
      <c r="H366" s="266"/>
      <c r="I366" t="s">
        <v>59</v>
      </c>
      <c r="O366"/>
      <c r="AI366" t="s">
        <v>931</v>
      </c>
      <c r="AO366" t="s">
        <v>928</v>
      </c>
      <c r="AP366">
        <v>0</v>
      </c>
    </row>
    <row r="367" spans="1:42" ht="18" x14ac:dyDescent="0.2">
      <c r="A367" s="264">
        <v>112043</v>
      </c>
      <c r="B367" s="264" t="s">
        <v>1591</v>
      </c>
      <c r="C367" s="264" t="s">
        <v>1592</v>
      </c>
      <c r="D367" s="264" t="s">
        <v>256</v>
      </c>
      <c r="E367" s="264"/>
      <c r="F367" s="264"/>
      <c r="G367" s="266"/>
      <c r="H367" s="266"/>
      <c r="I367" t="s">
        <v>59</v>
      </c>
      <c r="O367"/>
      <c r="AI367" t="s">
        <v>931</v>
      </c>
      <c r="AO367" t="s">
        <v>928</v>
      </c>
      <c r="AP367">
        <v>0</v>
      </c>
    </row>
    <row r="368" spans="1:42" ht="18" x14ac:dyDescent="0.2">
      <c r="A368" s="264">
        <v>112046</v>
      </c>
      <c r="B368" s="264" t="s">
        <v>1593</v>
      </c>
      <c r="C368" s="264" t="s">
        <v>508</v>
      </c>
      <c r="D368" s="264" t="s">
        <v>215</v>
      </c>
      <c r="E368" s="264"/>
      <c r="F368" s="264"/>
      <c r="G368" s="266"/>
      <c r="H368" s="266"/>
      <c r="I368" t="s">
        <v>59</v>
      </c>
      <c r="O368"/>
      <c r="AI368" t="s">
        <v>935</v>
      </c>
      <c r="AO368" t="s">
        <v>928</v>
      </c>
      <c r="AP368">
        <v>0</v>
      </c>
    </row>
    <row r="369" spans="1:42" x14ac:dyDescent="0.2">
      <c r="A369">
        <v>112188</v>
      </c>
      <c r="B369" t="s">
        <v>1594</v>
      </c>
      <c r="C369" t="s">
        <v>74</v>
      </c>
      <c r="D369" t="s">
        <v>185</v>
      </c>
      <c r="I369" t="s">
        <v>59</v>
      </c>
      <c r="O369"/>
      <c r="AG369" t="s">
        <v>1145</v>
      </c>
      <c r="AI369" t="s">
        <v>1145</v>
      </c>
      <c r="AO369" t="s">
        <v>928</v>
      </c>
      <c r="AP369">
        <v>0</v>
      </c>
    </row>
    <row r="370" spans="1:42" x14ac:dyDescent="0.2">
      <c r="A370">
        <v>112192</v>
      </c>
      <c r="B370" t="s">
        <v>1595</v>
      </c>
      <c r="C370" t="s">
        <v>74</v>
      </c>
      <c r="D370" t="s">
        <v>185</v>
      </c>
      <c r="I370" t="s">
        <v>59</v>
      </c>
      <c r="O370"/>
      <c r="AG370" t="s">
        <v>1145</v>
      </c>
      <c r="AI370" t="s">
        <v>1145</v>
      </c>
      <c r="AO370" t="s">
        <v>928</v>
      </c>
      <c r="AP370">
        <v>0</v>
      </c>
    </row>
    <row r="371" spans="1:42" ht="18" x14ac:dyDescent="0.2">
      <c r="A371" s="264">
        <v>112215</v>
      </c>
      <c r="B371" s="264" t="s">
        <v>1596</v>
      </c>
      <c r="C371" s="264" t="s">
        <v>1597</v>
      </c>
      <c r="D371" s="264" t="s">
        <v>1598</v>
      </c>
      <c r="E371" s="264"/>
      <c r="F371" s="264"/>
      <c r="G371" s="266"/>
      <c r="H371" s="266"/>
      <c r="I371" t="s">
        <v>59</v>
      </c>
      <c r="O371"/>
      <c r="AI371" t="s">
        <v>931</v>
      </c>
      <c r="AO371" t="s">
        <v>928</v>
      </c>
      <c r="AP371">
        <v>0</v>
      </c>
    </row>
    <row r="372" spans="1:42" ht="18" x14ac:dyDescent="0.2">
      <c r="A372" s="266">
        <v>112224</v>
      </c>
      <c r="B372" s="266" t="s">
        <v>1011</v>
      </c>
      <c r="C372" s="266" t="s">
        <v>514</v>
      </c>
      <c r="D372" s="266"/>
      <c r="E372" s="266"/>
      <c r="F372" s="264"/>
      <c r="G372" s="266"/>
      <c r="H372" s="266"/>
      <c r="I372" t="s">
        <v>1140</v>
      </c>
      <c r="O372"/>
      <c r="AI372" t="s">
        <v>1140</v>
      </c>
      <c r="AO372" t="s">
        <v>928</v>
      </c>
      <c r="AP372" t="s">
        <v>1137</v>
      </c>
    </row>
    <row r="373" spans="1:42" ht="18" x14ac:dyDescent="0.2">
      <c r="A373" s="264">
        <v>112269</v>
      </c>
      <c r="B373" s="264" t="s">
        <v>1599</v>
      </c>
      <c r="C373" s="264" t="s">
        <v>181</v>
      </c>
      <c r="D373" s="264" t="s">
        <v>649</v>
      </c>
      <c r="E373" s="264"/>
      <c r="F373" s="264"/>
      <c r="G373" s="266"/>
      <c r="H373" s="266"/>
      <c r="I373" t="s">
        <v>59</v>
      </c>
      <c r="O373"/>
      <c r="AI373" t="s">
        <v>932</v>
      </c>
      <c r="AO373" t="s">
        <v>928</v>
      </c>
      <c r="AP373">
        <v>0</v>
      </c>
    </row>
    <row r="374" spans="1:42" ht="18" x14ac:dyDescent="0.2">
      <c r="A374" s="266">
        <v>112274</v>
      </c>
      <c r="B374" s="266" t="s">
        <v>1074</v>
      </c>
      <c r="C374" s="266" t="s">
        <v>156</v>
      </c>
      <c r="D374" s="266" t="s">
        <v>1075</v>
      </c>
      <c r="E374" s="266"/>
      <c r="F374" s="264"/>
      <c r="G374" s="266"/>
      <c r="H374" s="266"/>
      <c r="I374" t="s">
        <v>1140</v>
      </c>
      <c r="O374"/>
      <c r="AI374" t="s">
        <v>1140</v>
      </c>
      <c r="AO374" t="s">
        <v>928</v>
      </c>
      <c r="AP374" t="s">
        <v>1137</v>
      </c>
    </row>
    <row r="375" spans="1:42" ht="18" x14ac:dyDescent="0.2">
      <c r="A375" s="266">
        <v>112285</v>
      </c>
      <c r="B375" s="266" t="s">
        <v>1600</v>
      </c>
      <c r="C375" s="266" t="s">
        <v>1601</v>
      </c>
      <c r="D375" s="266"/>
      <c r="E375" s="266"/>
      <c r="F375" s="264"/>
      <c r="G375" s="266"/>
      <c r="H375" s="266"/>
      <c r="I375" t="s">
        <v>59</v>
      </c>
      <c r="O375"/>
      <c r="AI375">
        <v>0</v>
      </c>
      <c r="AP375" t="s">
        <v>1137</v>
      </c>
    </row>
    <row r="376" spans="1:42" ht="18" x14ac:dyDescent="0.2">
      <c r="A376" s="264">
        <v>112300</v>
      </c>
      <c r="B376" s="264" t="s">
        <v>1602</v>
      </c>
      <c r="C376" s="264" t="s">
        <v>69</v>
      </c>
      <c r="D376" s="264" t="s">
        <v>755</v>
      </c>
      <c r="E376" s="264"/>
      <c r="F376" s="264"/>
      <c r="G376" s="266"/>
      <c r="H376" s="266"/>
      <c r="I376" t="s">
        <v>59</v>
      </c>
      <c r="O376"/>
      <c r="AI376" t="s">
        <v>935</v>
      </c>
      <c r="AO376" t="s">
        <v>928</v>
      </c>
      <c r="AP376">
        <v>0</v>
      </c>
    </row>
    <row r="377" spans="1:42" ht="18" x14ac:dyDescent="0.2">
      <c r="A377" s="266">
        <v>112316</v>
      </c>
      <c r="B377" s="266" t="s">
        <v>1012</v>
      </c>
      <c r="C377" s="266" t="s">
        <v>126</v>
      </c>
      <c r="D377" s="266"/>
      <c r="E377" s="266"/>
      <c r="F377" s="264"/>
      <c r="G377" s="266"/>
      <c r="H377" s="266"/>
      <c r="I377" t="s">
        <v>1140</v>
      </c>
      <c r="O377"/>
      <c r="AI377" t="s">
        <v>1140</v>
      </c>
      <c r="AO377" t="s">
        <v>928</v>
      </c>
      <c r="AP377" t="s">
        <v>1137</v>
      </c>
    </row>
    <row r="378" spans="1:42" ht="18" x14ac:dyDescent="0.2">
      <c r="A378" s="264">
        <v>112325</v>
      </c>
      <c r="B378" s="264" t="s">
        <v>1603</v>
      </c>
      <c r="C378" s="264" t="s">
        <v>423</v>
      </c>
      <c r="D378" s="264" t="s">
        <v>246</v>
      </c>
      <c r="E378" s="264"/>
      <c r="F378" s="264"/>
      <c r="G378" s="266"/>
      <c r="H378" s="266"/>
      <c r="I378" t="s">
        <v>59</v>
      </c>
      <c r="O378"/>
      <c r="AI378" t="s">
        <v>935</v>
      </c>
      <c r="AO378" t="s">
        <v>928</v>
      </c>
      <c r="AP378">
        <v>0</v>
      </c>
    </row>
    <row r="379" spans="1:42" ht="18" x14ac:dyDescent="0.2">
      <c r="A379" s="266">
        <v>112335</v>
      </c>
      <c r="B379" s="266" t="s">
        <v>1013</v>
      </c>
      <c r="C379" s="266" t="s">
        <v>69</v>
      </c>
      <c r="D379" s="266"/>
      <c r="E379" s="266"/>
      <c r="F379" s="264"/>
      <c r="G379" s="266"/>
      <c r="H379" s="266"/>
      <c r="I379" t="s">
        <v>1140</v>
      </c>
      <c r="O379"/>
      <c r="AI379" t="s">
        <v>1140</v>
      </c>
      <c r="AO379" t="s">
        <v>928</v>
      </c>
      <c r="AP379" t="s">
        <v>1137</v>
      </c>
    </row>
    <row r="380" spans="1:42" ht="18" x14ac:dyDescent="0.2">
      <c r="A380" s="264">
        <v>112338</v>
      </c>
      <c r="B380" s="264" t="s">
        <v>1604</v>
      </c>
      <c r="C380" s="264" t="s">
        <v>1605</v>
      </c>
      <c r="D380" s="264" t="s">
        <v>466</v>
      </c>
      <c r="E380" s="264"/>
      <c r="F380" s="264"/>
      <c r="G380" s="266"/>
      <c r="H380" s="266"/>
      <c r="I380" t="s">
        <v>59</v>
      </c>
      <c r="O380"/>
      <c r="AI380" t="s">
        <v>931</v>
      </c>
      <c r="AO380" t="s">
        <v>928</v>
      </c>
      <c r="AP380">
        <v>0</v>
      </c>
    </row>
    <row r="381" spans="1:42" x14ac:dyDescent="0.2">
      <c r="A381">
        <v>112344</v>
      </c>
      <c r="B381" t="s">
        <v>1606</v>
      </c>
      <c r="C381" t="s">
        <v>1607</v>
      </c>
      <c r="D381" t="s">
        <v>302</v>
      </c>
      <c r="I381" t="s">
        <v>59</v>
      </c>
      <c r="O381"/>
      <c r="AE381" t="str">
        <f>IFERROR(VLOOKUP(#REF!,[1]Sheet2!#REF!,2,0),"")</f>
        <v/>
      </c>
      <c r="AG381" t="s">
        <v>581</v>
      </c>
      <c r="AI381" t="s">
        <v>581</v>
      </c>
      <c r="AL381" t="str">
        <f>IFERROR(VLOOKUP(A381,[1]Sheet2!A$2:C$3613,2,0),"")</f>
        <v>م</v>
      </c>
      <c r="AN381" t="s">
        <v>928</v>
      </c>
      <c r="AO381" t="s">
        <v>928</v>
      </c>
      <c r="AP381">
        <v>0</v>
      </c>
    </row>
    <row r="382" spans="1:42" ht="18" x14ac:dyDescent="0.2">
      <c r="A382" s="266">
        <v>112355</v>
      </c>
      <c r="B382" s="266" t="s">
        <v>1608</v>
      </c>
      <c r="C382" s="266" t="s">
        <v>104</v>
      </c>
      <c r="D382" s="266"/>
      <c r="E382" s="266"/>
      <c r="F382" s="264"/>
      <c r="G382" s="266"/>
      <c r="H382" s="266"/>
      <c r="I382" t="s">
        <v>59</v>
      </c>
      <c r="O382"/>
      <c r="AI382">
        <v>0</v>
      </c>
      <c r="AP382" t="s">
        <v>1137</v>
      </c>
    </row>
    <row r="383" spans="1:42" ht="18" x14ac:dyDescent="0.2">
      <c r="A383" s="264">
        <v>112413</v>
      </c>
      <c r="B383" s="264" t="s">
        <v>1609</v>
      </c>
      <c r="C383" s="264" t="s">
        <v>66</v>
      </c>
      <c r="D383" s="264" t="s">
        <v>266</v>
      </c>
      <c r="E383" s="264"/>
      <c r="F383" s="264"/>
      <c r="G383" s="266"/>
      <c r="H383" s="266"/>
      <c r="I383" t="s">
        <v>59</v>
      </c>
      <c r="O383"/>
      <c r="AI383" t="s">
        <v>932</v>
      </c>
      <c r="AO383" t="s">
        <v>928</v>
      </c>
      <c r="AP383">
        <v>0</v>
      </c>
    </row>
    <row r="384" spans="1:42" ht="18" x14ac:dyDescent="0.2">
      <c r="A384" s="264">
        <v>112418</v>
      </c>
      <c r="B384" s="264" t="s">
        <v>1610</v>
      </c>
      <c r="C384" s="264" t="s">
        <v>1611</v>
      </c>
      <c r="D384" s="264"/>
      <c r="E384" s="264"/>
      <c r="F384" s="264"/>
      <c r="G384" s="266"/>
      <c r="H384" s="266"/>
      <c r="I384" t="s">
        <v>59</v>
      </c>
      <c r="O384"/>
      <c r="AI384" t="s">
        <v>931</v>
      </c>
      <c r="AO384" t="s">
        <v>928</v>
      </c>
      <c r="AP384">
        <v>0</v>
      </c>
    </row>
    <row r="385" spans="1:42" ht="18" x14ac:dyDescent="0.2">
      <c r="A385" s="264">
        <v>112507</v>
      </c>
      <c r="B385" s="264" t="s">
        <v>1612</v>
      </c>
      <c r="C385" s="264" t="s">
        <v>120</v>
      </c>
      <c r="D385" s="264" t="s">
        <v>307</v>
      </c>
      <c r="E385" s="264"/>
      <c r="F385" s="264"/>
      <c r="G385" s="266"/>
      <c r="H385" s="266"/>
      <c r="I385" t="s">
        <v>59</v>
      </c>
      <c r="O385"/>
      <c r="AI385" t="s">
        <v>931</v>
      </c>
      <c r="AO385" t="s">
        <v>928</v>
      </c>
      <c r="AP385">
        <v>0</v>
      </c>
    </row>
    <row r="386" spans="1:42" ht="18" x14ac:dyDescent="0.2">
      <c r="A386" s="264">
        <v>112537</v>
      </c>
      <c r="B386" s="264" t="s">
        <v>1613</v>
      </c>
      <c r="C386" s="264" t="s">
        <v>75</v>
      </c>
      <c r="D386" s="264" t="s">
        <v>1614</v>
      </c>
      <c r="E386" s="264"/>
      <c r="F386" s="264"/>
      <c r="G386" s="266"/>
      <c r="H386" s="266"/>
      <c r="I386" t="s">
        <v>59</v>
      </c>
      <c r="O386"/>
      <c r="AI386" t="s">
        <v>932</v>
      </c>
      <c r="AO386" t="s">
        <v>928</v>
      </c>
      <c r="AP386">
        <v>0</v>
      </c>
    </row>
    <row r="387" spans="1:42" ht="18" x14ac:dyDescent="0.2">
      <c r="A387" s="264">
        <v>112545</v>
      </c>
      <c r="B387" s="264" t="s">
        <v>1615</v>
      </c>
      <c r="C387" s="264" t="s">
        <v>690</v>
      </c>
      <c r="D387" s="264" t="s">
        <v>251</v>
      </c>
      <c r="E387" s="264"/>
      <c r="F387" s="264"/>
      <c r="G387" s="266"/>
      <c r="H387" s="266"/>
      <c r="I387" t="s">
        <v>59</v>
      </c>
      <c r="O387"/>
      <c r="AI387" t="s">
        <v>935</v>
      </c>
      <c r="AO387" t="s">
        <v>928</v>
      </c>
      <c r="AP387">
        <v>0</v>
      </c>
    </row>
    <row r="388" spans="1:42" ht="18" x14ac:dyDescent="0.2">
      <c r="A388" s="264">
        <v>112549</v>
      </c>
      <c r="B388" s="264" t="s">
        <v>1616</v>
      </c>
      <c r="C388" s="264" t="s">
        <v>459</v>
      </c>
      <c r="D388" s="264" t="s">
        <v>185</v>
      </c>
      <c r="E388" s="264"/>
      <c r="F388" s="264"/>
      <c r="G388" s="266"/>
      <c r="H388" s="266"/>
      <c r="I388" t="s">
        <v>59</v>
      </c>
      <c r="O388"/>
      <c r="AI388" t="s">
        <v>931</v>
      </c>
      <c r="AO388" t="s">
        <v>928</v>
      </c>
      <c r="AP388">
        <v>0</v>
      </c>
    </row>
    <row r="389" spans="1:42" ht="18" x14ac:dyDescent="0.2">
      <c r="A389" s="264">
        <v>112552</v>
      </c>
      <c r="B389" s="264" t="s">
        <v>1617</v>
      </c>
      <c r="C389" s="264" t="s">
        <v>181</v>
      </c>
      <c r="D389" s="264" t="s">
        <v>1618</v>
      </c>
      <c r="E389" s="264"/>
      <c r="F389" s="264"/>
      <c r="G389" s="266"/>
      <c r="H389" s="266"/>
      <c r="I389" t="s">
        <v>59</v>
      </c>
      <c r="O389"/>
      <c r="AI389" t="s">
        <v>932</v>
      </c>
      <c r="AO389" t="s">
        <v>928</v>
      </c>
      <c r="AP389">
        <v>0</v>
      </c>
    </row>
    <row r="390" spans="1:42" ht="18" x14ac:dyDescent="0.2">
      <c r="A390" s="264">
        <v>112555</v>
      </c>
      <c r="B390" s="264" t="s">
        <v>1619</v>
      </c>
      <c r="C390" s="264" t="s">
        <v>69</v>
      </c>
      <c r="D390" s="264" t="s">
        <v>217</v>
      </c>
      <c r="E390" s="264"/>
      <c r="F390" s="264"/>
      <c r="G390" s="266"/>
      <c r="H390" s="266"/>
      <c r="I390" t="s">
        <v>59</v>
      </c>
      <c r="O390"/>
      <c r="AI390" t="s">
        <v>935</v>
      </c>
      <c r="AO390" t="s">
        <v>928</v>
      </c>
      <c r="AP390">
        <v>0</v>
      </c>
    </row>
    <row r="391" spans="1:42" ht="18" x14ac:dyDescent="0.2">
      <c r="A391" s="266">
        <v>112572</v>
      </c>
      <c r="B391" s="266" t="s">
        <v>1620</v>
      </c>
      <c r="C391" s="266" t="s">
        <v>127</v>
      </c>
      <c r="D391" s="266"/>
      <c r="E391" s="266"/>
      <c r="F391" s="264"/>
      <c r="G391" s="266"/>
      <c r="H391" s="266"/>
      <c r="I391" t="s">
        <v>59</v>
      </c>
      <c r="O391"/>
      <c r="AI391">
        <v>0</v>
      </c>
      <c r="AP391" t="s">
        <v>1137</v>
      </c>
    </row>
    <row r="392" spans="1:42" ht="18" x14ac:dyDescent="0.2">
      <c r="A392" s="266">
        <v>112581</v>
      </c>
      <c r="B392" s="266" t="s">
        <v>1014</v>
      </c>
      <c r="C392" s="266" t="s">
        <v>66</v>
      </c>
      <c r="D392" s="266"/>
      <c r="E392" s="266"/>
      <c r="F392" s="264"/>
      <c r="G392" s="266"/>
      <c r="H392" s="266"/>
      <c r="I392" t="s">
        <v>1140</v>
      </c>
      <c r="O392"/>
      <c r="AI392" t="s">
        <v>1140</v>
      </c>
      <c r="AO392" t="s">
        <v>928</v>
      </c>
      <c r="AP392" t="s">
        <v>1137</v>
      </c>
    </row>
    <row r="393" spans="1:42" ht="18" x14ac:dyDescent="0.2">
      <c r="A393" s="266">
        <v>112602</v>
      </c>
      <c r="B393" s="266" t="s">
        <v>1621</v>
      </c>
      <c r="C393" s="266" t="s">
        <v>78</v>
      </c>
      <c r="D393" s="266"/>
      <c r="E393" s="266"/>
      <c r="F393" s="264"/>
      <c r="G393" s="266"/>
      <c r="H393" s="266"/>
      <c r="I393" t="s">
        <v>59</v>
      </c>
      <c r="O393"/>
      <c r="AI393">
        <v>0</v>
      </c>
      <c r="AP393" t="s">
        <v>1137</v>
      </c>
    </row>
    <row r="394" spans="1:42" ht="18" x14ac:dyDescent="0.2">
      <c r="A394" s="264">
        <v>112603</v>
      </c>
      <c r="B394" s="264" t="s">
        <v>1622</v>
      </c>
      <c r="C394" s="264" t="s">
        <v>183</v>
      </c>
      <c r="D394" s="264" t="s">
        <v>232</v>
      </c>
      <c r="E394" s="264"/>
      <c r="F394" s="264"/>
      <c r="G394" s="266"/>
      <c r="H394" s="266"/>
      <c r="I394" t="s">
        <v>59</v>
      </c>
      <c r="O394"/>
      <c r="AI394" t="s">
        <v>935</v>
      </c>
      <c r="AO394" t="s">
        <v>928</v>
      </c>
      <c r="AP394">
        <v>0</v>
      </c>
    </row>
    <row r="395" spans="1:42" ht="18" x14ac:dyDescent="0.2">
      <c r="A395" s="264">
        <v>112615</v>
      </c>
      <c r="B395" s="264" t="s">
        <v>1623</v>
      </c>
      <c r="C395" s="264" t="s">
        <v>1624</v>
      </c>
      <c r="D395" s="264" t="s">
        <v>214</v>
      </c>
      <c r="E395" s="264"/>
      <c r="F395" s="264"/>
      <c r="G395" s="266"/>
      <c r="H395" s="266"/>
      <c r="I395" t="s">
        <v>59</v>
      </c>
      <c r="O395"/>
      <c r="AI395" t="s">
        <v>931</v>
      </c>
      <c r="AO395" t="s">
        <v>928</v>
      </c>
      <c r="AP395">
        <v>0</v>
      </c>
    </row>
    <row r="396" spans="1:42" ht="18" x14ac:dyDescent="0.2">
      <c r="A396" s="264">
        <v>112622</v>
      </c>
      <c r="B396" s="264" t="s">
        <v>1625</v>
      </c>
      <c r="C396" s="264" t="s">
        <v>127</v>
      </c>
      <c r="D396" s="264" t="s">
        <v>328</v>
      </c>
      <c r="E396" s="264"/>
      <c r="F396" s="264"/>
      <c r="G396" s="266"/>
      <c r="H396" s="266"/>
      <c r="I396" t="s">
        <v>59</v>
      </c>
      <c r="O396"/>
      <c r="AI396" t="s">
        <v>931</v>
      </c>
      <c r="AO396" t="s">
        <v>928</v>
      </c>
      <c r="AP396">
        <v>0</v>
      </c>
    </row>
    <row r="397" spans="1:42" ht="18" x14ac:dyDescent="0.2">
      <c r="A397" s="264">
        <v>112646</v>
      </c>
      <c r="B397" s="264" t="s">
        <v>1626</v>
      </c>
      <c r="C397" s="264" t="s">
        <v>705</v>
      </c>
      <c r="D397" s="264" t="s">
        <v>400</v>
      </c>
      <c r="E397" s="264"/>
      <c r="F397" s="264"/>
      <c r="G397" s="266"/>
      <c r="H397" s="266"/>
      <c r="I397" t="s">
        <v>59</v>
      </c>
      <c r="O397"/>
      <c r="AI397" t="s">
        <v>931</v>
      </c>
      <c r="AO397" t="s">
        <v>928</v>
      </c>
      <c r="AP397">
        <v>0</v>
      </c>
    </row>
    <row r="398" spans="1:42" x14ac:dyDescent="0.2">
      <c r="A398">
        <v>112680</v>
      </c>
      <c r="B398" t="s">
        <v>1627</v>
      </c>
      <c r="C398" t="s">
        <v>75</v>
      </c>
      <c r="D398" t="s">
        <v>1628</v>
      </c>
      <c r="E398" t="s">
        <v>867</v>
      </c>
      <c r="F398" s="230">
        <v>32660</v>
      </c>
      <c r="G398" t="s">
        <v>1629</v>
      </c>
      <c r="H398" t="s">
        <v>364</v>
      </c>
      <c r="I398" t="s">
        <v>59</v>
      </c>
      <c r="K398" t="s">
        <v>881</v>
      </c>
      <c r="L398">
        <v>0</v>
      </c>
      <c r="M398" t="s">
        <v>350</v>
      </c>
      <c r="N398" t="s">
        <v>350</v>
      </c>
      <c r="O398"/>
      <c r="AG398" t="s">
        <v>931</v>
      </c>
      <c r="AI398" t="s">
        <v>931</v>
      </c>
      <c r="AN398" t="s">
        <v>928</v>
      </c>
      <c r="AO398" t="s">
        <v>928</v>
      </c>
      <c r="AP398">
        <v>0</v>
      </c>
    </row>
    <row r="399" spans="1:42" ht="18" x14ac:dyDescent="0.2">
      <c r="A399" s="264">
        <v>112705</v>
      </c>
      <c r="B399" s="264" t="s">
        <v>1630</v>
      </c>
      <c r="C399" s="264" t="s">
        <v>1631</v>
      </c>
      <c r="D399" s="264" t="s">
        <v>264</v>
      </c>
      <c r="E399" s="264"/>
      <c r="F399" s="264"/>
      <c r="G399" s="266"/>
      <c r="H399" s="266"/>
      <c r="I399" t="s">
        <v>59</v>
      </c>
      <c r="O399"/>
      <c r="AI399" t="s">
        <v>933</v>
      </c>
      <c r="AO399" t="s">
        <v>928</v>
      </c>
      <c r="AP399">
        <v>0</v>
      </c>
    </row>
    <row r="400" spans="1:42" ht="18" x14ac:dyDescent="0.2">
      <c r="A400" s="264">
        <v>112711</v>
      </c>
      <c r="B400" s="264" t="s">
        <v>1632</v>
      </c>
      <c r="C400" s="264" t="s">
        <v>118</v>
      </c>
      <c r="D400" s="264" t="s">
        <v>308</v>
      </c>
      <c r="E400" s="264"/>
      <c r="F400" s="264"/>
      <c r="G400" s="266"/>
      <c r="H400" s="266"/>
      <c r="I400" t="s">
        <v>59</v>
      </c>
      <c r="O400"/>
      <c r="AI400" t="s">
        <v>931</v>
      </c>
      <c r="AO400" t="s">
        <v>928</v>
      </c>
      <c r="AP400">
        <v>0</v>
      </c>
    </row>
    <row r="401" spans="1:42" x14ac:dyDescent="0.2">
      <c r="A401">
        <v>112725</v>
      </c>
      <c r="B401" t="s">
        <v>1633</v>
      </c>
      <c r="C401" t="s">
        <v>69</v>
      </c>
      <c r="D401" t="s">
        <v>245</v>
      </c>
      <c r="I401" t="s">
        <v>59</v>
      </c>
      <c r="O401"/>
      <c r="AI401">
        <v>0</v>
      </c>
      <c r="AN401" t="s">
        <v>928</v>
      </c>
      <c r="AO401" t="s">
        <v>928</v>
      </c>
      <c r="AP401">
        <v>0</v>
      </c>
    </row>
    <row r="402" spans="1:42" x14ac:dyDescent="0.2">
      <c r="A402">
        <v>112746</v>
      </c>
      <c r="B402" t="s">
        <v>1634</v>
      </c>
      <c r="C402" t="s">
        <v>64</v>
      </c>
      <c r="D402" t="s">
        <v>418</v>
      </c>
      <c r="I402" t="s">
        <v>59</v>
      </c>
      <c r="O402"/>
      <c r="AG402" t="s">
        <v>931</v>
      </c>
      <c r="AI402" t="s">
        <v>931</v>
      </c>
      <c r="AM402" t="str">
        <f>IFERROR(VLOOKUP(A403,[1]Sheet2!A$2:C$3613,3,0),"")</f>
        <v/>
      </c>
      <c r="AN402" t="s">
        <v>928</v>
      </c>
      <c r="AO402" t="s">
        <v>928</v>
      </c>
      <c r="AP402">
        <v>0</v>
      </c>
    </row>
    <row r="403" spans="1:42" ht="18" x14ac:dyDescent="0.2">
      <c r="A403" s="264">
        <v>112758</v>
      </c>
      <c r="B403" s="264" t="s">
        <v>1635</v>
      </c>
      <c r="C403" s="264" t="s">
        <v>580</v>
      </c>
      <c r="D403" s="264" t="s">
        <v>328</v>
      </c>
      <c r="E403" s="264"/>
      <c r="F403" s="264"/>
      <c r="G403" s="266"/>
      <c r="H403" s="266"/>
      <c r="I403" t="s">
        <v>59</v>
      </c>
      <c r="O403"/>
      <c r="AI403" t="s">
        <v>932</v>
      </c>
      <c r="AO403" t="s">
        <v>928</v>
      </c>
      <c r="AP403">
        <v>0</v>
      </c>
    </row>
    <row r="404" spans="1:42" x14ac:dyDescent="0.2">
      <c r="A404">
        <v>112762</v>
      </c>
      <c r="B404" t="s">
        <v>1636</v>
      </c>
      <c r="C404" t="s">
        <v>88</v>
      </c>
      <c r="D404" t="s">
        <v>209</v>
      </c>
      <c r="I404" t="s">
        <v>59</v>
      </c>
      <c r="O404"/>
      <c r="AI404">
        <v>0</v>
      </c>
      <c r="AO404" t="s">
        <v>928</v>
      </c>
      <c r="AP404">
        <v>0</v>
      </c>
    </row>
    <row r="405" spans="1:42" ht="18" x14ac:dyDescent="0.2">
      <c r="A405" s="264">
        <v>112818</v>
      </c>
      <c r="B405" s="264" t="s">
        <v>1637</v>
      </c>
      <c r="C405" s="264" t="s">
        <v>138</v>
      </c>
      <c r="D405" s="264" t="s">
        <v>1638</v>
      </c>
      <c r="E405" s="264"/>
      <c r="F405" s="264"/>
      <c r="G405" s="266"/>
      <c r="H405" s="266"/>
      <c r="I405" t="s">
        <v>59</v>
      </c>
      <c r="O405"/>
      <c r="AI405" t="s">
        <v>935</v>
      </c>
      <c r="AO405" t="s">
        <v>928</v>
      </c>
      <c r="AP405">
        <v>0</v>
      </c>
    </row>
    <row r="406" spans="1:42" ht="18" x14ac:dyDescent="0.2">
      <c r="A406" s="264">
        <v>112822</v>
      </c>
      <c r="B406" s="264" t="s">
        <v>1639</v>
      </c>
      <c r="C406" s="264" t="s">
        <v>69</v>
      </c>
      <c r="D406" s="264" t="s">
        <v>487</v>
      </c>
      <c r="E406" s="264"/>
      <c r="F406" s="264"/>
      <c r="G406" s="266"/>
      <c r="H406" s="266"/>
      <c r="I406" t="s">
        <v>59</v>
      </c>
      <c r="O406"/>
      <c r="AI406" t="s">
        <v>934</v>
      </c>
      <c r="AO406" t="s">
        <v>928</v>
      </c>
      <c r="AP406">
        <v>0</v>
      </c>
    </row>
    <row r="407" spans="1:42" ht="18" x14ac:dyDescent="0.2">
      <c r="A407" s="266">
        <v>112825</v>
      </c>
      <c r="B407" s="266" t="s">
        <v>1076</v>
      </c>
      <c r="C407" s="266" t="s">
        <v>66</v>
      </c>
      <c r="D407" s="266" t="s">
        <v>750</v>
      </c>
      <c r="E407" s="266"/>
      <c r="F407" s="264"/>
      <c r="G407" s="266"/>
      <c r="H407" s="266"/>
      <c r="I407" t="s">
        <v>1140</v>
      </c>
      <c r="O407"/>
      <c r="AI407" t="s">
        <v>1140</v>
      </c>
      <c r="AO407" t="s">
        <v>928</v>
      </c>
      <c r="AP407" t="s">
        <v>1137</v>
      </c>
    </row>
    <row r="408" spans="1:42" ht="18" x14ac:dyDescent="0.2">
      <c r="A408" s="264">
        <v>112844</v>
      </c>
      <c r="B408" s="264" t="s">
        <v>1640</v>
      </c>
      <c r="C408" s="264" t="s">
        <v>413</v>
      </c>
      <c r="D408" s="264" t="s">
        <v>472</v>
      </c>
      <c r="E408" s="264"/>
      <c r="F408" s="264"/>
      <c r="G408" s="266"/>
      <c r="H408" s="266"/>
      <c r="I408" t="s">
        <v>59</v>
      </c>
      <c r="O408"/>
      <c r="AI408" t="s">
        <v>931</v>
      </c>
      <c r="AO408" t="s">
        <v>928</v>
      </c>
      <c r="AP408">
        <v>0</v>
      </c>
    </row>
    <row r="409" spans="1:42" ht="18" x14ac:dyDescent="0.2">
      <c r="A409" s="264">
        <v>112847</v>
      </c>
      <c r="B409" s="264" t="s">
        <v>1641</v>
      </c>
      <c r="C409" s="264" t="s">
        <v>670</v>
      </c>
      <c r="D409" s="264" t="s">
        <v>284</v>
      </c>
      <c r="E409" s="264"/>
      <c r="F409" s="264"/>
      <c r="G409" s="266"/>
      <c r="H409" s="266"/>
      <c r="I409" t="s">
        <v>59</v>
      </c>
      <c r="O409"/>
      <c r="AI409" t="s">
        <v>935</v>
      </c>
      <c r="AO409" t="s">
        <v>928</v>
      </c>
      <c r="AP409">
        <v>0</v>
      </c>
    </row>
    <row r="410" spans="1:42" ht="18" x14ac:dyDescent="0.2">
      <c r="A410" s="264">
        <v>112858</v>
      </c>
      <c r="B410" s="264" t="s">
        <v>1642</v>
      </c>
      <c r="C410" s="264" t="s">
        <v>511</v>
      </c>
      <c r="D410" s="264" t="s">
        <v>686</v>
      </c>
      <c r="E410" s="264"/>
      <c r="F410" s="264"/>
      <c r="G410" s="266"/>
      <c r="H410" s="266"/>
      <c r="I410" t="s">
        <v>59</v>
      </c>
      <c r="O410"/>
      <c r="AI410" t="s">
        <v>935</v>
      </c>
      <c r="AO410" t="s">
        <v>928</v>
      </c>
      <c r="AP410">
        <v>0</v>
      </c>
    </row>
    <row r="411" spans="1:42" x14ac:dyDescent="0.2">
      <c r="A411">
        <v>112873</v>
      </c>
      <c r="B411" t="s">
        <v>1643</v>
      </c>
      <c r="C411" t="s">
        <v>1644</v>
      </c>
      <c r="D411" t="s">
        <v>1645</v>
      </c>
      <c r="E411" t="s">
        <v>363</v>
      </c>
      <c r="F411" s="253">
        <v>0</v>
      </c>
      <c r="G411" t="s">
        <v>1646</v>
      </c>
      <c r="H411" t="s">
        <v>364</v>
      </c>
      <c r="I411" t="s">
        <v>59</v>
      </c>
      <c r="K411" t="s">
        <v>365</v>
      </c>
      <c r="L411">
        <v>0</v>
      </c>
      <c r="M411" t="s">
        <v>360</v>
      </c>
      <c r="O411">
        <v>530</v>
      </c>
      <c r="P411" s="230">
        <v>45722</v>
      </c>
      <c r="Q411">
        <v>250000</v>
      </c>
      <c r="AG411" t="s">
        <v>1143</v>
      </c>
      <c r="AI411" t="s">
        <v>1143</v>
      </c>
      <c r="AP411">
        <v>0</v>
      </c>
    </row>
    <row r="412" spans="1:42" ht="18" x14ac:dyDescent="0.2">
      <c r="A412" s="266">
        <v>112880</v>
      </c>
      <c r="B412" s="266" t="s">
        <v>1077</v>
      </c>
      <c r="C412" s="266" t="s">
        <v>93</v>
      </c>
      <c r="D412" s="266" t="s">
        <v>1078</v>
      </c>
      <c r="E412" s="266"/>
      <c r="F412" s="264"/>
      <c r="G412" s="266"/>
      <c r="H412" s="266"/>
      <c r="I412" t="s">
        <v>1140</v>
      </c>
      <c r="O412"/>
      <c r="AI412" t="s">
        <v>1140</v>
      </c>
      <c r="AO412" t="s">
        <v>928</v>
      </c>
      <c r="AP412" t="s">
        <v>1137</v>
      </c>
    </row>
    <row r="413" spans="1:42" ht="18" x14ac:dyDescent="0.2">
      <c r="A413" s="266">
        <v>112887</v>
      </c>
      <c r="B413" s="266" t="s">
        <v>1015</v>
      </c>
      <c r="C413" s="266" t="s">
        <v>1016</v>
      </c>
      <c r="D413" s="266"/>
      <c r="E413" s="266"/>
      <c r="F413" s="264"/>
      <c r="G413" s="266"/>
      <c r="H413" s="266"/>
      <c r="I413" t="s">
        <v>1140</v>
      </c>
      <c r="O413"/>
      <c r="AI413" t="s">
        <v>1140</v>
      </c>
      <c r="AO413" t="s">
        <v>928</v>
      </c>
      <c r="AP413" t="s">
        <v>1137</v>
      </c>
    </row>
    <row r="414" spans="1:42" ht="18" x14ac:dyDescent="0.2">
      <c r="A414" s="266">
        <v>112906</v>
      </c>
      <c r="B414" s="266" t="s">
        <v>1017</v>
      </c>
      <c r="C414" s="266" t="s">
        <v>1018</v>
      </c>
      <c r="D414" s="266"/>
      <c r="E414" s="266"/>
      <c r="F414" s="264"/>
      <c r="G414" s="266"/>
      <c r="H414" s="266"/>
      <c r="I414" t="s">
        <v>1140</v>
      </c>
      <c r="O414"/>
      <c r="AI414" t="s">
        <v>1140</v>
      </c>
      <c r="AO414" t="s">
        <v>928</v>
      </c>
      <c r="AP414" t="s">
        <v>1137</v>
      </c>
    </row>
    <row r="415" spans="1:42" ht="18" x14ac:dyDescent="0.2">
      <c r="A415" s="264">
        <v>112940</v>
      </c>
      <c r="B415" s="264" t="s">
        <v>1648</v>
      </c>
      <c r="C415" s="264" t="s">
        <v>78</v>
      </c>
      <c r="D415" s="264" t="s">
        <v>1649</v>
      </c>
      <c r="E415" s="264"/>
      <c r="F415" s="264"/>
      <c r="G415" s="266"/>
      <c r="H415" s="266"/>
      <c r="I415" t="s">
        <v>59</v>
      </c>
      <c r="O415"/>
      <c r="AI415" t="s">
        <v>933</v>
      </c>
      <c r="AP415">
        <v>0</v>
      </c>
    </row>
    <row r="416" spans="1:42" ht="18" x14ac:dyDescent="0.2">
      <c r="A416" s="266">
        <v>112942</v>
      </c>
      <c r="B416" s="266" t="s">
        <v>1079</v>
      </c>
      <c r="C416" s="266" t="s">
        <v>142</v>
      </c>
      <c r="D416" s="266" t="s">
        <v>243</v>
      </c>
      <c r="E416" s="266"/>
      <c r="F416" s="264"/>
      <c r="G416" s="266"/>
      <c r="H416" s="266"/>
      <c r="I416" t="s">
        <v>1140</v>
      </c>
      <c r="O416"/>
      <c r="AI416" t="s">
        <v>1140</v>
      </c>
      <c r="AO416" t="s">
        <v>928</v>
      </c>
      <c r="AP416" t="s">
        <v>1137</v>
      </c>
    </row>
    <row r="417" spans="1:42" ht="18" x14ac:dyDescent="0.2">
      <c r="A417" s="264">
        <v>112968</v>
      </c>
      <c r="B417" s="264" t="s">
        <v>1650</v>
      </c>
      <c r="C417" s="264" t="s">
        <v>441</v>
      </c>
      <c r="D417" s="264" t="s">
        <v>872</v>
      </c>
      <c r="E417" s="264"/>
      <c r="F417" s="264"/>
      <c r="G417" s="266"/>
      <c r="H417" s="266"/>
      <c r="I417" t="s">
        <v>59</v>
      </c>
      <c r="O417"/>
      <c r="AI417" t="s">
        <v>931</v>
      </c>
      <c r="AO417" t="s">
        <v>928</v>
      </c>
      <c r="AP417">
        <v>0</v>
      </c>
    </row>
    <row r="418" spans="1:42" ht="18" x14ac:dyDescent="0.2">
      <c r="A418" s="264">
        <v>112983</v>
      </c>
      <c r="B418" s="264" t="s">
        <v>1651</v>
      </c>
      <c r="C418" s="264" t="s">
        <v>1652</v>
      </c>
      <c r="D418" s="264" t="s">
        <v>185</v>
      </c>
      <c r="E418" s="264"/>
      <c r="F418" s="264"/>
      <c r="G418" s="266"/>
      <c r="H418" s="266"/>
      <c r="I418" t="s">
        <v>59</v>
      </c>
      <c r="O418"/>
      <c r="AI418" t="s">
        <v>932</v>
      </c>
      <c r="AO418" t="s">
        <v>928</v>
      </c>
      <c r="AP418">
        <v>0</v>
      </c>
    </row>
    <row r="419" spans="1:42" ht="18" x14ac:dyDescent="0.2">
      <c r="A419" s="264">
        <v>112988</v>
      </c>
      <c r="B419" s="264" t="s">
        <v>1653</v>
      </c>
      <c r="C419" s="264" t="s">
        <v>160</v>
      </c>
      <c r="D419" s="264" t="s">
        <v>487</v>
      </c>
      <c r="E419" s="264"/>
      <c r="F419" s="264"/>
      <c r="G419" s="266"/>
      <c r="H419" s="266"/>
      <c r="I419" t="s">
        <v>59</v>
      </c>
      <c r="O419"/>
      <c r="AI419" t="s">
        <v>933</v>
      </c>
      <c r="AO419" t="s">
        <v>928</v>
      </c>
      <c r="AP419">
        <v>0</v>
      </c>
    </row>
    <row r="420" spans="1:42" ht="18" x14ac:dyDescent="0.2">
      <c r="A420" s="266">
        <v>112989</v>
      </c>
      <c r="B420" s="266" t="s">
        <v>875</v>
      </c>
      <c r="C420" s="266" t="s">
        <v>95</v>
      </c>
      <c r="D420" s="266" t="s">
        <v>234</v>
      </c>
      <c r="E420" s="266"/>
      <c r="F420" s="264"/>
      <c r="G420" s="266"/>
      <c r="H420" s="266"/>
      <c r="I420" t="s">
        <v>1140</v>
      </c>
      <c r="O420"/>
      <c r="AI420" t="s">
        <v>1140</v>
      </c>
      <c r="AO420" t="s">
        <v>928</v>
      </c>
      <c r="AP420" t="s">
        <v>1137</v>
      </c>
    </row>
    <row r="421" spans="1:42" ht="18" x14ac:dyDescent="0.2">
      <c r="A421" s="264">
        <v>113007</v>
      </c>
      <c r="B421" s="264" t="s">
        <v>1131</v>
      </c>
      <c r="C421" s="264" t="s">
        <v>94</v>
      </c>
      <c r="D421" s="264" t="s">
        <v>391</v>
      </c>
      <c r="E421" s="264"/>
      <c r="F421" s="264"/>
      <c r="G421" s="266"/>
      <c r="H421" s="266"/>
      <c r="I421" t="s">
        <v>59</v>
      </c>
      <c r="O421"/>
      <c r="AI421" t="s">
        <v>935</v>
      </c>
      <c r="AO421" t="s">
        <v>928</v>
      </c>
      <c r="AP421">
        <v>0</v>
      </c>
    </row>
    <row r="422" spans="1:42" ht="18" x14ac:dyDescent="0.2">
      <c r="A422" s="264">
        <v>113026</v>
      </c>
      <c r="B422" s="264" t="s">
        <v>1654</v>
      </c>
      <c r="C422" s="264" t="s">
        <v>68</v>
      </c>
      <c r="D422" s="264" t="s">
        <v>250</v>
      </c>
      <c r="E422" s="264"/>
      <c r="F422" s="264"/>
      <c r="G422" s="266"/>
      <c r="H422" s="266"/>
      <c r="I422" t="s">
        <v>59</v>
      </c>
      <c r="O422"/>
      <c r="AI422" t="s">
        <v>931</v>
      </c>
      <c r="AO422" t="s">
        <v>928</v>
      </c>
      <c r="AP422">
        <v>0</v>
      </c>
    </row>
    <row r="423" spans="1:42" ht="18" x14ac:dyDescent="0.2">
      <c r="A423" s="264">
        <v>113037</v>
      </c>
      <c r="B423" s="264" t="s">
        <v>1655</v>
      </c>
      <c r="C423" s="264" t="s">
        <v>172</v>
      </c>
      <c r="D423" s="264" t="s">
        <v>649</v>
      </c>
      <c r="E423" s="264"/>
      <c r="F423" s="264"/>
      <c r="G423" s="266"/>
      <c r="H423" s="266"/>
      <c r="I423" t="s">
        <v>59</v>
      </c>
      <c r="O423"/>
      <c r="AI423" t="s">
        <v>932</v>
      </c>
      <c r="AO423" t="s">
        <v>928</v>
      </c>
      <c r="AP423">
        <v>0</v>
      </c>
    </row>
    <row r="424" spans="1:42" ht="18" x14ac:dyDescent="0.2">
      <c r="A424" s="266">
        <v>113045</v>
      </c>
      <c r="B424" s="266" t="s">
        <v>1019</v>
      </c>
      <c r="C424" s="266" t="s">
        <v>521</v>
      </c>
      <c r="D424" s="266"/>
      <c r="E424" s="266"/>
      <c r="F424" s="264"/>
      <c r="G424" s="266"/>
      <c r="H424" s="266"/>
      <c r="I424" t="s">
        <v>1140</v>
      </c>
      <c r="O424"/>
      <c r="AI424" t="s">
        <v>1140</v>
      </c>
      <c r="AO424" t="s">
        <v>928</v>
      </c>
      <c r="AP424" t="s">
        <v>1137</v>
      </c>
    </row>
    <row r="425" spans="1:42" ht="18" x14ac:dyDescent="0.2">
      <c r="A425" s="264">
        <v>113046</v>
      </c>
      <c r="B425" s="264" t="s">
        <v>1656</v>
      </c>
      <c r="C425" s="264" t="s">
        <v>95</v>
      </c>
      <c r="D425" s="264" t="s">
        <v>242</v>
      </c>
      <c r="E425" s="264"/>
      <c r="F425" s="264"/>
      <c r="G425" s="266"/>
      <c r="H425" s="266"/>
      <c r="I425" t="s">
        <v>59</v>
      </c>
      <c r="O425"/>
      <c r="AI425" t="s">
        <v>931</v>
      </c>
      <c r="AO425" t="s">
        <v>928</v>
      </c>
      <c r="AP425">
        <v>0</v>
      </c>
    </row>
    <row r="426" spans="1:42" ht="18" x14ac:dyDescent="0.2">
      <c r="A426" s="266">
        <v>113062</v>
      </c>
      <c r="B426" s="266" t="s">
        <v>1020</v>
      </c>
      <c r="C426" s="266" t="s">
        <v>140</v>
      </c>
      <c r="D426" s="266"/>
      <c r="E426" s="266"/>
      <c r="F426" s="264"/>
      <c r="G426" s="266"/>
      <c r="H426" s="266"/>
      <c r="I426" t="s">
        <v>1140</v>
      </c>
      <c r="O426"/>
      <c r="AI426" t="s">
        <v>1140</v>
      </c>
      <c r="AO426" t="s">
        <v>928</v>
      </c>
      <c r="AP426" t="s">
        <v>1137</v>
      </c>
    </row>
    <row r="427" spans="1:42" ht="18" x14ac:dyDescent="0.2">
      <c r="A427" s="266">
        <v>113141</v>
      </c>
      <c r="B427" s="266" t="s">
        <v>1021</v>
      </c>
      <c r="C427" s="266" t="s">
        <v>69</v>
      </c>
      <c r="D427" s="266"/>
      <c r="E427" s="266"/>
      <c r="F427" s="264"/>
      <c r="G427" s="266"/>
      <c r="H427" s="266"/>
      <c r="I427" t="s">
        <v>1140</v>
      </c>
      <c r="O427"/>
      <c r="AI427" t="s">
        <v>1140</v>
      </c>
      <c r="AO427" t="s">
        <v>928</v>
      </c>
      <c r="AP427" t="s">
        <v>1137</v>
      </c>
    </row>
    <row r="428" spans="1:42" ht="18" x14ac:dyDescent="0.2">
      <c r="A428" s="264">
        <v>113150</v>
      </c>
      <c r="B428" s="264" t="s">
        <v>1657</v>
      </c>
      <c r="C428" s="264" t="s">
        <v>75</v>
      </c>
      <c r="D428" s="264" t="s">
        <v>265</v>
      </c>
      <c r="E428" s="264"/>
      <c r="F428" s="264"/>
      <c r="G428" s="266"/>
      <c r="H428" s="266"/>
      <c r="I428" t="s">
        <v>59</v>
      </c>
      <c r="O428"/>
      <c r="AI428" t="s">
        <v>931</v>
      </c>
      <c r="AO428" t="s">
        <v>928</v>
      </c>
      <c r="AP428">
        <v>0</v>
      </c>
    </row>
    <row r="429" spans="1:42" ht="18" x14ac:dyDescent="0.2">
      <c r="A429" s="266">
        <v>113170</v>
      </c>
      <c r="B429" s="266" t="s">
        <v>1022</v>
      </c>
      <c r="C429" s="266" t="s">
        <v>392</v>
      </c>
      <c r="D429" s="266"/>
      <c r="E429" s="266"/>
      <c r="F429" s="264"/>
      <c r="G429" s="266"/>
      <c r="H429" s="266"/>
      <c r="I429" t="s">
        <v>1140</v>
      </c>
      <c r="O429"/>
      <c r="AI429" t="s">
        <v>1140</v>
      </c>
      <c r="AO429" t="s">
        <v>928</v>
      </c>
      <c r="AP429" t="s">
        <v>1137</v>
      </c>
    </row>
    <row r="430" spans="1:42" ht="18" x14ac:dyDescent="0.2">
      <c r="A430" s="266">
        <v>113179</v>
      </c>
      <c r="B430" s="266" t="s">
        <v>1023</v>
      </c>
      <c r="C430" s="266" t="s">
        <v>63</v>
      </c>
      <c r="D430" s="266"/>
      <c r="E430" s="266"/>
      <c r="F430" s="264"/>
      <c r="G430" s="266"/>
      <c r="H430" s="266"/>
      <c r="I430" t="s">
        <v>1140</v>
      </c>
      <c r="O430"/>
      <c r="AI430" t="s">
        <v>1140</v>
      </c>
      <c r="AO430" t="s">
        <v>928</v>
      </c>
      <c r="AP430" t="s">
        <v>1137</v>
      </c>
    </row>
    <row r="431" spans="1:42" ht="18" x14ac:dyDescent="0.2">
      <c r="A431" s="264">
        <v>113209</v>
      </c>
      <c r="B431" s="264" t="s">
        <v>1658</v>
      </c>
      <c r="C431" s="264" t="s">
        <v>1659</v>
      </c>
      <c r="D431" s="264" t="s">
        <v>1125</v>
      </c>
      <c r="E431" s="264"/>
      <c r="F431" s="264"/>
      <c r="G431" s="266"/>
      <c r="H431" s="266"/>
      <c r="I431" t="s">
        <v>59</v>
      </c>
      <c r="O431"/>
      <c r="AI431" t="s">
        <v>931</v>
      </c>
      <c r="AO431" t="s">
        <v>928</v>
      </c>
      <c r="AP431">
        <v>0</v>
      </c>
    </row>
    <row r="432" spans="1:42" ht="18" x14ac:dyDescent="0.2">
      <c r="A432" s="266">
        <v>113216</v>
      </c>
      <c r="B432" s="266" t="s">
        <v>1024</v>
      </c>
      <c r="C432" s="266" t="s">
        <v>676</v>
      </c>
      <c r="D432" s="266"/>
      <c r="E432" s="266"/>
      <c r="F432" s="264"/>
      <c r="G432" s="266"/>
      <c r="H432" s="266"/>
      <c r="I432" t="s">
        <v>1140</v>
      </c>
      <c r="O432"/>
      <c r="AI432" t="s">
        <v>1140</v>
      </c>
      <c r="AO432" t="s">
        <v>928</v>
      </c>
      <c r="AP432" t="s">
        <v>1137</v>
      </c>
    </row>
    <row r="433" spans="1:42" ht="18" x14ac:dyDescent="0.2">
      <c r="A433" s="266">
        <v>113223</v>
      </c>
      <c r="B433" s="266" t="s">
        <v>1025</v>
      </c>
      <c r="C433" s="266" t="s">
        <v>62</v>
      </c>
      <c r="D433" s="266"/>
      <c r="E433" s="266"/>
      <c r="F433" s="264"/>
      <c r="G433" s="266"/>
      <c r="H433" s="266"/>
      <c r="I433" t="s">
        <v>1140</v>
      </c>
      <c r="O433"/>
      <c r="AI433" t="s">
        <v>1140</v>
      </c>
      <c r="AO433" t="s">
        <v>928</v>
      </c>
      <c r="AP433" t="s">
        <v>1137</v>
      </c>
    </row>
    <row r="434" spans="1:42" ht="18" x14ac:dyDescent="0.2">
      <c r="A434" s="266">
        <v>113225</v>
      </c>
      <c r="B434" s="266" t="s">
        <v>795</v>
      </c>
      <c r="C434" s="266" t="s">
        <v>77</v>
      </c>
      <c r="D434" s="266"/>
      <c r="E434" s="266"/>
      <c r="F434" s="264"/>
      <c r="G434" s="266"/>
      <c r="H434" s="266"/>
      <c r="I434" t="s">
        <v>1140</v>
      </c>
      <c r="O434"/>
      <c r="AI434" t="s">
        <v>1140</v>
      </c>
      <c r="AO434" t="s">
        <v>928</v>
      </c>
      <c r="AP434" t="s">
        <v>1137</v>
      </c>
    </row>
    <row r="435" spans="1:42" ht="18" x14ac:dyDescent="0.2">
      <c r="A435" s="264">
        <v>113239</v>
      </c>
      <c r="B435" s="264" t="s">
        <v>1660</v>
      </c>
      <c r="C435" s="264" t="s">
        <v>1661</v>
      </c>
      <c r="D435" s="264" t="s">
        <v>215</v>
      </c>
      <c r="E435" s="264"/>
      <c r="F435" s="264"/>
      <c r="G435" s="266"/>
      <c r="H435" s="266"/>
      <c r="I435" t="s">
        <v>59</v>
      </c>
      <c r="O435"/>
      <c r="AI435" t="s">
        <v>934</v>
      </c>
      <c r="AO435" t="s">
        <v>928</v>
      </c>
      <c r="AP435">
        <v>0</v>
      </c>
    </row>
    <row r="436" spans="1:42" ht="18" x14ac:dyDescent="0.2">
      <c r="A436" s="264">
        <v>113243</v>
      </c>
      <c r="B436" s="264" t="s">
        <v>1662</v>
      </c>
      <c r="C436" s="264" t="s">
        <v>106</v>
      </c>
      <c r="D436" s="264" t="s">
        <v>253</v>
      </c>
      <c r="E436" s="264"/>
      <c r="F436" s="264"/>
      <c r="G436" s="266"/>
      <c r="H436" s="266"/>
      <c r="I436" t="s">
        <v>59</v>
      </c>
      <c r="O436"/>
      <c r="AI436" t="s">
        <v>932</v>
      </c>
      <c r="AO436" t="s">
        <v>928</v>
      </c>
      <c r="AP436">
        <v>0</v>
      </c>
    </row>
    <row r="437" spans="1:42" ht="18" x14ac:dyDescent="0.2">
      <c r="A437" s="264">
        <v>113249</v>
      </c>
      <c r="B437" s="264" t="s">
        <v>1663</v>
      </c>
      <c r="C437" s="264" t="s">
        <v>1664</v>
      </c>
      <c r="D437" s="264" t="s">
        <v>674</v>
      </c>
      <c r="E437" s="264"/>
      <c r="F437" s="264"/>
      <c r="G437" s="266"/>
      <c r="H437" s="266"/>
      <c r="I437" t="s">
        <v>59</v>
      </c>
      <c r="O437"/>
      <c r="AI437" t="s">
        <v>932</v>
      </c>
      <c r="AO437" t="s">
        <v>928</v>
      </c>
      <c r="AP437">
        <v>0</v>
      </c>
    </row>
    <row r="438" spans="1:42" x14ac:dyDescent="0.2">
      <c r="A438">
        <v>113256</v>
      </c>
      <c r="B438" t="s">
        <v>1665</v>
      </c>
      <c r="C438" t="s">
        <v>81</v>
      </c>
      <c r="D438" t="s">
        <v>1666</v>
      </c>
      <c r="E438" t="s">
        <v>867</v>
      </c>
      <c r="F438" s="230">
        <v>32212</v>
      </c>
      <c r="G438" t="s">
        <v>1667</v>
      </c>
      <c r="H438" t="s">
        <v>364</v>
      </c>
      <c r="I438" t="s">
        <v>59</v>
      </c>
      <c r="K438" t="s">
        <v>881</v>
      </c>
      <c r="L438">
        <v>0</v>
      </c>
      <c r="M438" t="s">
        <v>350</v>
      </c>
      <c r="N438" t="s">
        <v>350</v>
      </c>
      <c r="O438"/>
      <c r="AG438" t="s">
        <v>931</v>
      </c>
      <c r="AI438" t="s">
        <v>931</v>
      </c>
      <c r="AP438">
        <v>0</v>
      </c>
    </row>
    <row r="439" spans="1:42" ht="18" x14ac:dyDescent="0.2">
      <c r="A439" s="264">
        <v>113269</v>
      </c>
      <c r="B439" s="264" t="s">
        <v>1668</v>
      </c>
      <c r="C439" s="264" t="s">
        <v>72</v>
      </c>
      <c r="D439" s="264" t="s">
        <v>245</v>
      </c>
      <c r="E439" s="264"/>
      <c r="F439" s="264"/>
      <c r="G439" s="266"/>
      <c r="H439" s="266"/>
      <c r="I439" t="s">
        <v>59</v>
      </c>
      <c r="O439"/>
      <c r="AI439" t="s">
        <v>934</v>
      </c>
      <c r="AO439" t="s">
        <v>928</v>
      </c>
      <c r="AP439">
        <v>0</v>
      </c>
    </row>
    <row r="440" spans="1:42" ht="18" x14ac:dyDescent="0.2">
      <c r="A440" s="264">
        <v>113279</v>
      </c>
      <c r="B440" s="264" t="s">
        <v>1669</v>
      </c>
      <c r="C440" s="264" t="s">
        <v>66</v>
      </c>
      <c r="D440" s="264" t="s">
        <v>215</v>
      </c>
      <c r="E440" s="264"/>
      <c r="F440" s="264"/>
      <c r="G440" s="266"/>
      <c r="H440" s="266"/>
      <c r="I440" t="s">
        <v>59</v>
      </c>
      <c r="O440"/>
      <c r="AI440" t="s">
        <v>932</v>
      </c>
      <c r="AO440" t="s">
        <v>928</v>
      </c>
      <c r="AP440">
        <v>0</v>
      </c>
    </row>
    <row r="441" spans="1:42" ht="18" x14ac:dyDescent="0.2">
      <c r="A441" s="266">
        <v>113314</v>
      </c>
      <c r="B441" s="266" t="s">
        <v>1026</v>
      </c>
      <c r="C441" s="266" t="s">
        <v>75</v>
      </c>
      <c r="D441" s="266"/>
      <c r="E441" s="266"/>
      <c r="F441" s="264"/>
      <c r="G441" s="266"/>
      <c r="H441" s="266"/>
      <c r="I441" t="s">
        <v>1140</v>
      </c>
      <c r="O441"/>
      <c r="AI441" t="s">
        <v>1140</v>
      </c>
      <c r="AO441" t="s">
        <v>928</v>
      </c>
      <c r="AP441" t="s">
        <v>1137</v>
      </c>
    </row>
    <row r="442" spans="1:42" ht="18" x14ac:dyDescent="0.2">
      <c r="A442" s="264">
        <v>113321</v>
      </c>
      <c r="B442" s="264" t="s">
        <v>1670</v>
      </c>
      <c r="C442" s="264" t="s">
        <v>109</v>
      </c>
      <c r="D442" s="264" t="s">
        <v>285</v>
      </c>
      <c r="E442" s="264"/>
      <c r="F442" s="264"/>
      <c r="G442" s="266"/>
      <c r="H442" s="266"/>
      <c r="I442" t="s">
        <v>59</v>
      </c>
      <c r="O442"/>
      <c r="AI442" t="s">
        <v>931</v>
      </c>
      <c r="AO442" t="s">
        <v>928</v>
      </c>
      <c r="AP442">
        <v>0</v>
      </c>
    </row>
    <row r="443" spans="1:42" x14ac:dyDescent="0.2">
      <c r="A443">
        <v>113323</v>
      </c>
      <c r="B443" t="s">
        <v>1671</v>
      </c>
      <c r="C443" t="s">
        <v>155</v>
      </c>
      <c r="D443" t="s">
        <v>1672</v>
      </c>
      <c r="F443" s="253">
        <v>0</v>
      </c>
      <c r="G443">
        <v>0</v>
      </c>
      <c r="I443" t="s">
        <v>59</v>
      </c>
      <c r="L443">
        <v>0</v>
      </c>
      <c r="N443" t="s">
        <v>605</v>
      </c>
      <c r="O443"/>
      <c r="AG443" t="s">
        <v>931</v>
      </c>
      <c r="AI443" t="s">
        <v>931</v>
      </c>
      <c r="AM443" t="str">
        <f>IFERROR(VLOOKUP(A444,[1]Sheet2!A$2:C$3613,3,0),"")</f>
        <v/>
      </c>
      <c r="AN443" t="s">
        <v>928</v>
      </c>
      <c r="AO443" t="s">
        <v>928</v>
      </c>
      <c r="AP443">
        <v>0</v>
      </c>
    </row>
    <row r="444" spans="1:42" ht="18" x14ac:dyDescent="0.2">
      <c r="A444" s="264">
        <v>113327</v>
      </c>
      <c r="B444" s="264" t="s">
        <v>1673</v>
      </c>
      <c r="C444" s="264" t="s">
        <v>104</v>
      </c>
      <c r="D444" s="264" t="s">
        <v>245</v>
      </c>
      <c r="E444" s="264"/>
      <c r="F444" s="264"/>
      <c r="G444" s="266"/>
      <c r="H444" s="266"/>
      <c r="I444" t="s">
        <v>59</v>
      </c>
      <c r="O444"/>
      <c r="AI444" t="s">
        <v>931</v>
      </c>
      <c r="AO444" t="s">
        <v>928</v>
      </c>
      <c r="AP444">
        <v>0</v>
      </c>
    </row>
    <row r="445" spans="1:42" ht="18" x14ac:dyDescent="0.2">
      <c r="A445" s="266">
        <v>113385</v>
      </c>
      <c r="B445" s="266" t="s">
        <v>1080</v>
      </c>
      <c r="C445" s="266" t="s">
        <v>414</v>
      </c>
      <c r="D445" s="266" t="s">
        <v>667</v>
      </c>
      <c r="E445" s="266"/>
      <c r="F445" s="264"/>
      <c r="G445" s="266"/>
      <c r="H445" s="266"/>
      <c r="I445" t="s">
        <v>1140</v>
      </c>
      <c r="O445"/>
      <c r="AI445" t="s">
        <v>1140</v>
      </c>
      <c r="AO445" t="s">
        <v>928</v>
      </c>
      <c r="AP445" t="s">
        <v>1137</v>
      </c>
    </row>
    <row r="446" spans="1:42" ht="18" x14ac:dyDescent="0.2">
      <c r="A446" s="266">
        <v>113386</v>
      </c>
      <c r="B446" s="266" t="s">
        <v>1027</v>
      </c>
      <c r="C446" s="266" t="s">
        <v>66</v>
      </c>
      <c r="D446" s="266"/>
      <c r="E446" s="266"/>
      <c r="F446" s="264"/>
      <c r="G446" s="266"/>
      <c r="H446" s="266"/>
      <c r="I446" t="s">
        <v>1140</v>
      </c>
      <c r="O446"/>
      <c r="AI446" t="s">
        <v>1140</v>
      </c>
      <c r="AO446" t="s">
        <v>928</v>
      </c>
      <c r="AP446" t="s">
        <v>1137</v>
      </c>
    </row>
    <row r="447" spans="1:42" ht="18" x14ac:dyDescent="0.2">
      <c r="A447" s="264">
        <v>113394</v>
      </c>
      <c r="B447" s="264" t="s">
        <v>1675</v>
      </c>
      <c r="C447" s="264" t="s">
        <v>63</v>
      </c>
      <c r="D447" s="264" t="s">
        <v>209</v>
      </c>
      <c r="E447" s="264"/>
      <c r="F447" s="264"/>
      <c r="G447" s="266"/>
      <c r="H447" s="266"/>
      <c r="I447" t="s">
        <v>59</v>
      </c>
      <c r="O447"/>
      <c r="AI447" t="s">
        <v>931</v>
      </c>
      <c r="AO447" t="s">
        <v>928</v>
      </c>
      <c r="AP447">
        <v>0</v>
      </c>
    </row>
    <row r="448" spans="1:42" ht="18" x14ac:dyDescent="0.2">
      <c r="A448" s="264">
        <v>113398</v>
      </c>
      <c r="B448" s="264" t="s">
        <v>1676</v>
      </c>
      <c r="C448" s="264" t="s">
        <v>96</v>
      </c>
      <c r="D448" s="264" t="s">
        <v>243</v>
      </c>
      <c r="E448" s="264"/>
      <c r="F448" s="264"/>
      <c r="G448" s="266"/>
      <c r="H448" s="266"/>
      <c r="I448" t="s">
        <v>59</v>
      </c>
      <c r="O448"/>
      <c r="AI448" t="s">
        <v>931</v>
      </c>
      <c r="AO448" t="s">
        <v>928</v>
      </c>
      <c r="AP448">
        <v>0</v>
      </c>
    </row>
    <row r="449" spans="1:42" ht="18" x14ac:dyDescent="0.2">
      <c r="A449" s="264">
        <v>113402</v>
      </c>
      <c r="B449" s="264" t="s">
        <v>1677</v>
      </c>
      <c r="C449" s="264" t="s">
        <v>91</v>
      </c>
      <c r="D449" s="264" t="s">
        <v>405</v>
      </c>
      <c r="E449" s="264"/>
      <c r="F449" s="264"/>
      <c r="G449" s="266"/>
      <c r="H449" s="266"/>
      <c r="I449" t="s">
        <v>59</v>
      </c>
      <c r="O449"/>
      <c r="AI449" t="s">
        <v>935</v>
      </c>
      <c r="AO449" t="s">
        <v>928</v>
      </c>
      <c r="AP449">
        <v>0</v>
      </c>
    </row>
    <row r="450" spans="1:42" ht="18" x14ac:dyDescent="0.2">
      <c r="A450" s="264">
        <v>113428</v>
      </c>
      <c r="B450" s="264" t="s">
        <v>1678</v>
      </c>
      <c r="C450" s="264" t="s">
        <v>136</v>
      </c>
      <c r="D450" s="264" t="s">
        <v>275</v>
      </c>
      <c r="E450" s="264"/>
      <c r="F450" s="264"/>
      <c r="G450" s="266"/>
      <c r="H450" s="266"/>
      <c r="I450" t="s">
        <v>59</v>
      </c>
      <c r="O450"/>
      <c r="AI450" t="s">
        <v>931</v>
      </c>
      <c r="AO450" t="s">
        <v>928</v>
      </c>
      <c r="AP450">
        <v>0</v>
      </c>
    </row>
    <row r="451" spans="1:42" ht="18" x14ac:dyDescent="0.2">
      <c r="A451" s="264">
        <v>113452</v>
      </c>
      <c r="B451" s="264" t="s">
        <v>1679</v>
      </c>
      <c r="C451" s="264" t="s">
        <v>1680</v>
      </c>
      <c r="D451" s="264" t="s">
        <v>211</v>
      </c>
      <c r="E451" s="264"/>
      <c r="F451" s="264"/>
      <c r="G451" s="266"/>
      <c r="H451" s="266"/>
      <c r="I451" t="s">
        <v>59</v>
      </c>
      <c r="O451"/>
      <c r="AI451" t="s">
        <v>932</v>
      </c>
      <c r="AO451" t="s">
        <v>928</v>
      </c>
      <c r="AP451">
        <v>0</v>
      </c>
    </row>
    <row r="452" spans="1:42" ht="18" x14ac:dyDescent="0.2">
      <c r="A452" s="264">
        <v>113486</v>
      </c>
      <c r="B452" s="264" t="s">
        <v>1681</v>
      </c>
      <c r="C452" s="264" t="s">
        <v>187</v>
      </c>
      <c r="D452" s="264" t="s">
        <v>211</v>
      </c>
      <c r="E452" s="264"/>
      <c r="F452" s="264"/>
      <c r="G452" s="266"/>
      <c r="H452" s="266"/>
      <c r="I452" t="s">
        <v>59</v>
      </c>
      <c r="O452"/>
      <c r="AI452" t="s">
        <v>931</v>
      </c>
      <c r="AO452" t="s">
        <v>928</v>
      </c>
      <c r="AP452">
        <v>0</v>
      </c>
    </row>
    <row r="453" spans="1:42" ht="18" x14ac:dyDescent="0.2">
      <c r="A453" s="264">
        <v>113493</v>
      </c>
      <c r="B453" s="264" t="s">
        <v>1682</v>
      </c>
      <c r="C453" s="264" t="s">
        <v>120</v>
      </c>
      <c r="D453" s="264" t="s">
        <v>1436</v>
      </c>
      <c r="E453" s="264"/>
      <c r="F453" s="264"/>
      <c r="G453" s="266"/>
      <c r="H453" s="266"/>
      <c r="I453" t="s">
        <v>59</v>
      </c>
      <c r="O453"/>
      <c r="AI453" t="s">
        <v>932</v>
      </c>
      <c r="AO453" t="s">
        <v>928</v>
      </c>
      <c r="AP453">
        <v>0</v>
      </c>
    </row>
    <row r="454" spans="1:42" x14ac:dyDescent="0.2">
      <c r="A454">
        <v>113494</v>
      </c>
      <c r="B454" t="s">
        <v>1683</v>
      </c>
      <c r="C454" t="s">
        <v>104</v>
      </c>
      <c r="D454" t="s">
        <v>416</v>
      </c>
      <c r="E454" t="s">
        <v>363</v>
      </c>
      <c r="F454" s="253">
        <v>0</v>
      </c>
      <c r="G454" t="s">
        <v>1684</v>
      </c>
      <c r="H454" t="s">
        <v>364</v>
      </c>
      <c r="I454" t="s">
        <v>1144</v>
      </c>
      <c r="K454" t="s">
        <v>346</v>
      </c>
      <c r="L454">
        <v>0</v>
      </c>
      <c r="M454" t="s">
        <v>347</v>
      </c>
      <c r="N454" t="s">
        <v>347</v>
      </c>
      <c r="O454"/>
      <c r="AI454">
        <v>0</v>
      </c>
      <c r="AP454">
        <v>0</v>
      </c>
    </row>
    <row r="455" spans="1:42" ht="18" x14ac:dyDescent="0.2">
      <c r="A455" s="264">
        <v>113517</v>
      </c>
      <c r="B455" s="264" t="s">
        <v>871</v>
      </c>
      <c r="C455" s="264" t="s">
        <v>80</v>
      </c>
      <c r="D455" s="264">
        <v>0</v>
      </c>
      <c r="E455" s="264"/>
      <c r="F455" s="264"/>
      <c r="G455" s="266"/>
      <c r="H455" s="266"/>
      <c r="I455" t="s">
        <v>59</v>
      </c>
      <c r="O455"/>
      <c r="AI455" t="s">
        <v>931</v>
      </c>
      <c r="AO455" t="s">
        <v>928</v>
      </c>
      <c r="AP455">
        <v>0</v>
      </c>
    </row>
    <row r="456" spans="1:42" ht="18" x14ac:dyDescent="0.2">
      <c r="A456" s="266">
        <v>113528</v>
      </c>
      <c r="B456" s="266" t="s">
        <v>1685</v>
      </c>
      <c r="C456" s="266" t="s">
        <v>651</v>
      </c>
      <c r="D456" s="266"/>
      <c r="E456" s="266"/>
      <c r="F456" s="264"/>
      <c r="G456" s="266"/>
      <c r="H456" s="266"/>
      <c r="I456" t="s">
        <v>59</v>
      </c>
      <c r="O456"/>
      <c r="AI456">
        <v>0</v>
      </c>
      <c r="AP456" t="s">
        <v>1137</v>
      </c>
    </row>
    <row r="457" spans="1:42" x14ac:dyDescent="0.2">
      <c r="A457">
        <v>113546</v>
      </c>
      <c r="B457" t="s">
        <v>1686</v>
      </c>
      <c r="C457" t="s">
        <v>102</v>
      </c>
      <c r="D457" t="s">
        <v>211</v>
      </c>
      <c r="I457" t="s">
        <v>59</v>
      </c>
      <c r="O457"/>
      <c r="AE457" t="str">
        <f>IFERROR(VLOOKUP(#REF!,[1]Sheet2!#REF!,2,0),"")</f>
        <v/>
      </c>
      <c r="AI457" t="s">
        <v>1135</v>
      </c>
      <c r="AL457" t="str">
        <f>IFERROR(VLOOKUP(A457,[1]Sheet2!A$2:C$3613,2,0),"")</f>
        <v>م</v>
      </c>
      <c r="AM457" t="str">
        <f>IFERROR(VLOOKUP(A458,[1]Sheet2!A$2:C$3613,3,0),"")</f>
        <v/>
      </c>
      <c r="AN457" t="s">
        <v>928</v>
      </c>
      <c r="AO457" t="s">
        <v>928</v>
      </c>
      <c r="AP457">
        <v>0</v>
      </c>
    </row>
    <row r="458" spans="1:42" ht="18" x14ac:dyDescent="0.2">
      <c r="A458" s="264">
        <v>113578</v>
      </c>
      <c r="B458" s="264" t="s">
        <v>1687</v>
      </c>
      <c r="C458" s="264" t="s">
        <v>1688</v>
      </c>
      <c r="D458" s="264" t="s">
        <v>188</v>
      </c>
      <c r="E458" s="264"/>
      <c r="F458" s="264"/>
      <c r="G458" s="266"/>
      <c r="H458" s="266"/>
      <c r="I458" t="s">
        <v>59</v>
      </c>
      <c r="O458"/>
      <c r="AI458" t="s">
        <v>931</v>
      </c>
      <c r="AO458" t="s">
        <v>928</v>
      </c>
      <c r="AP458">
        <v>0</v>
      </c>
    </row>
    <row r="459" spans="1:42" x14ac:dyDescent="0.2">
      <c r="A459">
        <v>113582</v>
      </c>
      <c r="B459" t="s">
        <v>1689</v>
      </c>
      <c r="C459" t="s">
        <v>650</v>
      </c>
      <c r="D459" t="s">
        <v>724</v>
      </c>
      <c r="I459" t="s">
        <v>59</v>
      </c>
      <c r="O459"/>
      <c r="AE459" t="str">
        <f>IFERROR(VLOOKUP(#REF!,[1]Sheet2!#REF!,2,0),"")</f>
        <v/>
      </c>
      <c r="AI459" t="s">
        <v>1135</v>
      </c>
      <c r="AL459" t="str">
        <f>IFERROR(VLOOKUP(A459,[1]Sheet2!A$2:C$3613,2,0),"")</f>
        <v>م</v>
      </c>
      <c r="AN459" t="s">
        <v>928</v>
      </c>
      <c r="AO459" t="s">
        <v>928</v>
      </c>
      <c r="AP459">
        <v>0</v>
      </c>
    </row>
    <row r="460" spans="1:42" x14ac:dyDescent="0.2">
      <c r="A460">
        <v>113610</v>
      </c>
      <c r="B460" t="s">
        <v>1690</v>
      </c>
      <c r="C460" t="s">
        <v>142</v>
      </c>
      <c r="D460" t="s">
        <v>428</v>
      </c>
      <c r="E460" t="s">
        <v>362</v>
      </c>
      <c r="F460" s="230">
        <v>30543</v>
      </c>
      <c r="G460" t="s">
        <v>909</v>
      </c>
      <c r="H460" t="s">
        <v>364</v>
      </c>
      <c r="I460" t="s">
        <v>59</v>
      </c>
      <c r="K460" t="s">
        <v>346</v>
      </c>
      <c r="L460">
        <v>2001</v>
      </c>
      <c r="M460" t="s">
        <v>357</v>
      </c>
      <c r="N460" t="s">
        <v>357</v>
      </c>
      <c r="O460"/>
      <c r="AG460" t="s">
        <v>934</v>
      </c>
      <c r="AI460" t="s">
        <v>934</v>
      </c>
      <c r="AP460">
        <v>0</v>
      </c>
    </row>
    <row r="461" spans="1:42" x14ac:dyDescent="0.2">
      <c r="A461">
        <v>113665</v>
      </c>
      <c r="B461" t="s">
        <v>764</v>
      </c>
      <c r="C461" t="s">
        <v>187</v>
      </c>
      <c r="D461" t="s">
        <v>223</v>
      </c>
      <c r="I461" t="s">
        <v>59</v>
      </c>
      <c r="O461"/>
      <c r="AI461" t="s">
        <v>1135</v>
      </c>
      <c r="AN461" t="s">
        <v>928</v>
      </c>
      <c r="AO461" t="s">
        <v>928</v>
      </c>
      <c r="AP461">
        <v>0</v>
      </c>
    </row>
    <row r="462" spans="1:42" ht="18" x14ac:dyDescent="0.2">
      <c r="A462" s="266">
        <v>113677</v>
      </c>
      <c r="B462" s="266" t="s">
        <v>1028</v>
      </c>
      <c r="C462" s="266" t="s">
        <v>1029</v>
      </c>
      <c r="D462" s="266"/>
      <c r="E462" s="266"/>
      <c r="F462" s="264"/>
      <c r="G462" s="266"/>
      <c r="H462" s="266"/>
      <c r="I462" t="s">
        <v>1140</v>
      </c>
      <c r="O462"/>
      <c r="AI462" t="s">
        <v>1140</v>
      </c>
      <c r="AO462" t="s">
        <v>928</v>
      </c>
      <c r="AP462" t="s">
        <v>1137</v>
      </c>
    </row>
    <row r="463" spans="1:42" ht="18" x14ac:dyDescent="0.2">
      <c r="A463" s="264">
        <v>113686</v>
      </c>
      <c r="B463" s="264" t="s">
        <v>1691</v>
      </c>
      <c r="C463" s="264" t="s">
        <v>66</v>
      </c>
      <c r="D463" s="264" t="s">
        <v>295</v>
      </c>
      <c r="E463" s="264"/>
      <c r="F463" s="264"/>
      <c r="G463" s="266"/>
      <c r="H463" s="266"/>
      <c r="I463" t="s">
        <v>59</v>
      </c>
      <c r="O463"/>
      <c r="AI463" t="s">
        <v>933</v>
      </c>
      <c r="AO463" t="s">
        <v>928</v>
      </c>
      <c r="AP463">
        <v>0</v>
      </c>
    </row>
    <row r="464" spans="1:42" ht="18" x14ac:dyDescent="0.2">
      <c r="A464" s="264">
        <v>113715</v>
      </c>
      <c r="B464" s="264" t="s">
        <v>1692</v>
      </c>
      <c r="C464" s="264" t="s">
        <v>1693</v>
      </c>
      <c r="D464" s="264" t="s">
        <v>390</v>
      </c>
      <c r="E464" s="264"/>
      <c r="F464" s="264"/>
      <c r="G464" s="266"/>
      <c r="H464" s="266"/>
      <c r="I464" t="s">
        <v>59</v>
      </c>
      <c r="O464"/>
      <c r="AI464" t="s">
        <v>935</v>
      </c>
      <c r="AO464" t="s">
        <v>928</v>
      </c>
      <c r="AP464">
        <v>0</v>
      </c>
    </row>
    <row r="465" spans="1:42" ht="18" x14ac:dyDescent="0.2">
      <c r="A465" s="264">
        <v>113747</v>
      </c>
      <c r="B465" s="264" t="s">
        <v>1694</v>
      </c>
      <c r="C465" s="264" t="s">
        <v>1337</v>
      </c>
      <c r="D465" s="264" t="s">
        <v>1695</v>
      </c>
      <c r="E465" s="264"/>
      <c r="F465" s="264"/>
      <c r="G465" s="266"/>
      <c r="H465" s="266"/>
      <c r="I465" t="s">
        <v>59</v>
      </c>
      <c r="O465"/>
      <c r="AI465" t="s">
        <v>935</v>
      </c>
      <c r="AO465" t="s">
        <v>928</v>
      </c>
      <c r="AP465">
        <v>0</v>
      </c>
    </row>
    <row r="466" spans="1:42" x14ac:dyDescent="0.2">
      <c r="A466">
        <v>113767</v>
      </c>
      <c r="B466" t="s">
        <v>1697</v>
      </c>
      <c r="C466" t="s">
        <v>144</v>
      </c>
      <c r="D466" t="s">
        <v>278</v>
      </c>
      <c r="E466" t="s">
        <v>363</v>
      </c>
      <c r="F466" s="230">
        <v>32295</v>
      </c>
      <c r="G466" t="s">
        <v>356</v>
      </c>
      <c r="H466" t="s">
        <v>364</v>
      </c>
      <c r="I466" t="s">
        <v>59</v>
      </c>
      <c r="K466" t="s">
        <v>346</v>
      </c>
      <c r="L466">
        <v>2009</v>
      </c>
      <c r="M466" t="s">
        <v>356</v>
      </c>
      <c r="N466" t="s">
        <v>356</v>
      </c>
      <c r="O466"/>
      <c r="AG466" t="s">
        <v>931</v>
      </c>
      <c r="AI466" t="s">
        <v>931</v>
      </c>
      <c r="AO466" t="s">
        <v>928</v>
      </c>
      <c r="AP466">
        <v>0</v>
      </c>
    </row>
    <row r="467" spans="1:42" ht="18" x14ac:dyDescent="0.2">
      <c r="A467" s="264">
        <v>113768</v>
      </c>
      <c r="B467" s="264" t="s">
        <v>1698</v>
      </c>
      <c r="C467" s="264" t="s">
        <v>93</v>
      </c>
      <c r="D467" s="264" t="s">
        <v>1699</v>
      </c>
      <c r="E467" s="264"/>
      <c r="F467" s="264"/>
      <c r="G467" s="266"/>
      <c r="H467" s="266"/>
      <c r="I467" t="s">
        <v>59</v>
      </c>
      <c r="O467"/>
      <c r="AI467" t="s">
        <v>934</v>
      </c>
      <c r="AO467" t="s">
        <v>928</v>
      </c>
      <c r="AP467">
        <v>0</v>
      </c>
    </row>
    <row r="468" spans="1:42" ht="18" x14ac:dyDescent="0.2">
      <c r="A468" s="264">
        <v>113812</v>
      </c>
      <c r="B468" s="264" t="s">
        <v>1700</v>
      </c>
      <c r="C468" s="264" t="s">
        <v>137</v>
      </c>
      <c r="D468" s="264" t="s">
        <v>1701</v>
      </c>
      <c r="E468" s="264"/>
      <c r="F468" s="264"/>
      <c r="G468" s="266"/>
      <c r="H468" s="266"/>
      <c r="I468" t="s">
        <v>59</v>
      </c>
      <c r="O468"/>
      <c r="AI468" t="s">
        <v>933</v>
      </c>
      <c r="AO468" t="s">
        <v>928</v>
      </c>
      <c r="AP468">
        <v>0</v>
      </c>
    </row>
    <row r="469" spans="1:42" ht="18" x14ac:dyDescent="0.2">
      <c r="A469" s="264">
        <v>113839</v>
      </c>
      <c r="B469" s="264" t="s">
        <v>1702</v>
      </c>
      <c r="C469" s="264" t="s">
        <v>130</v>
      </c>
      <c r="D469" s="264" t="s">
        <v>327</v>
      </c>
      <c r="E469" s="264"/>
      <c r="F469" s="264"/>
      <c r="G469" s="266"/>
      <c r="H469" s="266"/>
      <c r="I469" t="s">
        <v>59</v>
      </c>
      <c r="O469"/>
      <c r="AI469" t="s">
        <v>932</v>
      </c>
      <c r="AO469" t="s">
        <v>928</v>
      </c>
      <c r="AP469">
        <v>0</v>
      </c>
    </row>
    <row r="470" spans="1:42" x14ac:dyDescent="0.2">
      <c r="A470">
        <v>113852</v>
      </c>
      <c r="B470" t="s">
        <v>1703</v>
      </c>
      <c r="C470" t="s">
        <v>88</v>
      </c>
      <c r="D470" t="s">
        <v>311</v>
      </c>
      <c r="I470" t="s">
        <v>1141</v>
      </c>
      <c r="O470"/>
      <c r="AI470">
        <v>0</v>
      </c>
      <c r="AN470" t="s">
        <v>928</v>
      </c>
      <c r="AO470" t="s">
        <v>928</v>
      </c>
      <c r="AP470">
        <v>0</v>
      </c>
    </row>
    <row r="471" spans="1:42" ht="18" x14ac:dyDescent="0.2">
      <c r="A471" s="264">
        <v>113861</v>
      </c>
      <c r="B471" s="264" t="s">
        <v>1704</v>
      </c>
      <c r="C471" s="264" t="s">
        <v>104</v>
      </c>
      <c r="D471" s="264" t="s">
        <v>237</v>
      </c>
      <c r="E471" s="264"/>
      <c r="F471" s="264"/>
      <c r="G471" s="266"/>
      <c r="H471" s="266"/>
      <c r="I471" t="s">
        <v>59</v>
      </c>
      <c r="O471"/>
      <c r="AI471" t="s">
        <v>931</v>
      </c>
      <c r="AP471">
        <v>0</v>
      </c>
    </row>
    <row r="472" spans="1:42" x14ac:dyDescent="0.2">
      <c r="A472">
        <v>113866</v>
      </c>
      <c r="B472" t="s">
        <v>1705</v>
      </c>
      <c r="C472" t="s">
        <v>89</v>
      </c>
      <c r="D472" t="s">
        <v>1706</v>
      </c>
      <c r="E472" t="s">
        <v>362</v>
      </c>
      <c r="F472" s="230">
        <v>32625</v>
      </c>
      <c r="G472" t="s">
        <v>345</v>
      </c>
      <c r="H472" t="s">
        <v>364</v>
      </c>
      <c r="I472" t="s">
        <v>1144</v>
      </c>
      <c r="K472" t="s">
        <v>346</v>
      </c>
      <c r="L472">
        <v>2009</v>
      </c>
      <c r="M472" t="s">
        <v>345</v>
      </c>
      <c r="N472" t="s">
        <v>353</v>
      </c>
      <c r="O472"/>
      <c r="AI472">
        <v>0</v>
      </c>
      <c r="AP472">
        <v>0</v>
      </c>
    </row>
    <row r="473" spans="1:42" ht="18" x14ac:dyDescent="0.2">
      <c r="A473" s="264">
        <v>113924</v>
      </c>
      <c r="B473" s="264" t="s">
        <v>1707</v>
      </c>
      <c r="C473" s="264" t="s">
        <v>1708</v>
      </c>
      <c r="D473" s="264" t="s">
        <v>257</v>
      </c>
      <c r="E473" s="264"/>
      <c r="F473" s="264"/>
      <c r="G473" s="266"/>
      <c r="H473" s="266"/>
      <c r="I473" t="s">
        <v>59</v>
      </c>
      <c r="O473"/>
      <c r="AI473" t="s">
        <v>932</v>
      </c>
      <c r="AO473" t="s">
        <v>928</v>
      </c>
      <c r="AP473">
        <v>0</v>
      </c>
    </row>
    <row r="474" spans="1:42" x14ac:dyDescent="0.2">
      <c r="A474">
        <v>113929</v>
      </c>
      <c r="B474" t="s">
        <v>1709</v>
      </c>
      <c r="C474" t="s">
        <v>104</v>
      </c>
      <c r="D474" t="s">
        <v>231</v>
      </c>
      <c r="I474" t="s">
        <v>59</v>
      </c>
      <c r="O474"/>
      <c r="AI474">
        <v>0</v>
      </c>
      <c r="AO474" t="s">
        <v>928</v>
      </c>
      <c r="AP474">
        <v>0</v>
      </c>
    </row>
    <row r="475" spans="1:42" ht="18" x14ac:dyDescent="0.2">
      <c r="A475" s="264">
        <v>113930</v>
      </c>
      <c r="B475" s="264" t="s">
        <v>1710</v>
      </c>
      <c r="C475" s="264" t="s">
        <v>66</v>
      </c>
      <c r="D475" s="264" t="s">
        <v>300</v>
      </c>
      <c r="E475" s="264"/>
      <c r="F475" s="264"/>
      <c r="G475" s="266"/>
      <c r="H475" s="266"/>
      <c r="I475" t="s">
        <v>59</v>
      </c>
      <c r="O475"/>
      <c r="AI475" t="s">
        <v>931</v>
      </c>
      <c r="AO475" t="s">
        <v>928</v>
      </c>
      <c r="AP475">
        <v>0</v>
      </c>
    </row>
    <row r="476" spans="1:42" ht="18" x14ac:dyDescent="0.2">
      <c r="A476" s="266">
        <v>113971</v>
      </c>
      <c r="B476" s="266" t="s">
        <v>1081</v>
      </c>
      <c r="C476" s="266" t="s">
        <v>422</v>
      </c>
      <c r="D476" s="266" t="s">
        <v>255</v>
      </c>
      <c r="E476" s="266"/>
      <c r="F476" s="264"/>
      <c r="G476" s="266"/>
      <c r="H476" s="266"/>
      <c r="I476" t="s">
        <v>1140</v>
      </c>
      <c r="O476"/>
      <c r="AI476" t="s">
        <v>1140</v>
      </c>
      <c r="AO476" t="s">
        <v>928</v>
      </c>
      <c r="AP476" t="s">
        <v>1137</v>
      </c>
    </row>
    <row r="477" spans="1:42" ht="18" x14ac:dyDescent="0.2">
      <c r="A477" s="264">
        <v>113989</v>
      </c>
      <c r="B477" s="264" t="s">
        <v>1711</v>
      </c>
      <c r="C477" s="264" t="s">
        <v>1449</v>
      </c>
      <c r="D477" s="264" t="s">
        <v>760</v>
      </c>
      <c r="E477" s="264"/>
      <c r="F477" s="264"/>
      <c r="G477" s="266"/>
      <c r="H477" s="266"/>
      <c r="I477" t="s">
        <v>59</v>
      </c>
      <c r="O477"/>
      <c r="AI477" t="s">
        <v>931</v>
      </c>
      <c r="AO477" t="s">
        <v>928</v>
      </c>
      <c r="AP477">
        <v>0</v>
      </c>
    </row>
    <row r="478" spans="1:42" ht="18" x14ac:dyDescent="0.2">
      <c r="A478" s="264">
        <v>113997</v>
      </c>
      <c r="B478" s="264" t="s">
        <v>1712</v>
      </c>
      <c r="C478" s="264" t="s">
        <v>137</v>
      </c>
      <c r="D478" s="264" t="s">
        <v>1713</v>
      </c>
      <c r="E478" s="264"/>
      <c r="F478" s="264"/>
      <c r="G478" s="266"/>
      <c r="H478" s="266"/>
      <c r="I478" t="s">
        <v>59</v>
      </c>
      <c r="O478"/>
      <c r="AI478" t="s">
        <v>931</v>
      </c>
      <c r="AO478" t="s">
        <v>928</v>
      </c>
      <c r="AP478">
        <v>0</v>
      </c>
    </row>
    <row r="479" spans="1:42" ht="18" x14ac:dyDescent="0.2">
      <c r="A479" s="264">
        <v>114029</v>
      </c>
      <c r="B479" s="264" t="s">
        <v>1714</v>
      </c>
      <c r="C479" s="264" t="s">
        <v>1715</v>
      </c>
      <c r="D479" s="264" t="s">
        <v>1716</v>
      </c>
      <c r="E479" s="264"/>
      <c r="F479" s="264"/>
      <c r="G479" s="266"/>
      <c r="H479" s="266"/>
      <c r="I479" t="s">
        <v>59</v>
      </c>
      <c r="O479"/>
      <c r="AI479" t="s">
        <v>935</v>
      </c>
      <c r="AO479" t="s">
        <v>928</v>
      </c>
      <c r="AP479">
        <v>0</v>
      </c>
    </row>
    <row r="480" spans="1:42" ht="18" x14ac:dyDescent="0.2">
      <c r="A480" s="264">
        <v>114043</v>
      </c>
      <c r="B480" s="264" t="s">
        <v>1717</v>
      </c>
      <c r="C480" s="264" t="s">
        <v>156</v>
      </c>
      <c r="D480" s="264" t="s">
        <v>1718</v>
      </c>
      <c r="E480" s="264"/>
      <c r="F480" s="264"/>
      <c r="G480" s="266"/>
      <c r="H480" s="266"/>
      <c r="I480" t="s">
        <v>59</v>
      </c>
      <c r="O480"/>
      <c r="AI480" t="s">
        <v>931</v>
      </c>
      <c r="AO480" t="s">
        <v>928</v>
      </c>
      <c r="AP480">
        <v>0</v>
      </c>
    </row>
    <row r="481" spans="1:42" ht="18" x14ac:dyDescent="0.2">
      <c r="A481" s="264">
        <v>114046</v>
      </c>
      <c r="B481" s="264" t="s">
        <v>1720</v>
      </c>
      <c r="C481" s="264" t="s">
        <v>69</v>
      </c>
      <c r="D481" s="264" t="s">
        <v>295</v>
      </c>
      <c r="E481" s="264"/>
      <c r="F481" s="264"/>
      <c r="G481" s="266"/>
      <c r="H481" s="266"/>
      <c r="I481" t="s">
        <v>59</v>
      </c>
      <c r="O481"/>
      <c r="AI481" t="s">
        <v>934</v>
      </c>
      <c r="AO481" t="s">
        <v>928</v>
      </c>
      <c r="AP481">
        <v>0</v>
      </c>
    </row>
    <row r="482" spans="1:42" ht="18" x14ac:dyDescent="0.2">
      <c r="A482" s="266">
        <v>114120</v>
      </c>
      <c r="B482" s="266" t="s">
        <v>1030</v>
      </c>
      <c r="C482" s="266" t="s">
        <v>457</v>
      </c>
      <c r="D482" s="266"/>
      <c r="E482" s="266"/>
      <c r="F482" s="264"/>
      <c r="G482" s="266"/>
      <c r="H482" s="266"/>
      <c r="I482" t="s">
        <v>1140</v>
      </c>
      <c r="O482"/>
      <c r="AI482" t="s">
        <v>1140</v>
      </c>
      <c r="AO482" t="s">
        <v>928</v>
      </c>
      <c r="AP482" t="s">
        <v>1137</v>
      </c>
    </row>
    <row r="483" spans="1:42" x14ac:dyDescent="0.2">
      <c r="A483">
        <v>114126</v>
      </c>
      <c r="B483" t="s">
        <v>1721</v>
      </c>
      <c r="C483" t="s">
        <v>474</v>
      </c>
      <c r="D483" t="s">
        <v>271</v>
      </c>
      <c r="E483" t="s">
        <v>867</v>
      </c>
      <c r="F483" s="230">
        <v>31985</v>
      </c>
      <c r="G483" t="s">
        <v>345</v>
      </c>
      <c r="H483" t="s">
        <v>364</v>
      </c>
      <c r="I483" t="s">
        <v>59</v>
      </c>
      <c r="K483" t="s">
        <v>881</v>
      </c>
      <c r="L483">
        <v>2007</v>
      </c>
      <c r="M483" t="s">
        <v>345</v>
      </c>
      <c r="N483" t="s">
        <v>357</v>
      </c>
      <c r="O483"/>
      <c r="AG483" t="s">
        <v>931</v>
      </c>
      <c r="AI483" t="s">
        <v>931</v>
      </c>
      <c r="AP483">
        <v>0</v>
      </c>
    </row>
    <row r="484" spans="1:42" ht="18" x14ac:dyDescent="0.2">
      <c r="A484" s="266">
        <v>114144</v>
      </c>
      <c r="B484" s="266" t="s">
        <v>1082</v>
      </c>
      <c r="C484" s="266" t="s">
        <v>62</v>
      </c>
      <c r="D484" s="266"/>
      <c r="E484" s="266"/>
      <c r="F484" s="264"/>
      <c r="G484" s="266"/>
      <c r="H484" s="266"/>
      <c r="I484" t="s">
        <v>1140</v>
      </c>
      <c r="O484"/>
      <c r="AI484" t="s">
        <v>1140</v>
      </c>
      <c r="AO484" t="s">
        <v>928</v>
      </c>
      <c r="AP484" t="s">
        <v>1137</v>
      </c>
    </row>
    <row r="485" spans="1:42" ht="18" x14ac:dyDescent="0.2">
      <c r="A485" s="266">
        <v>114168</v>
      </c>
      <c r="B485" s="266" t="s">
        <v>1083</v>
      </c>
      <c r="C485" s="266" t="s">
        <v>78</v>
      </c>
      <c r="D485" s="266" t="s">
        <v>1084</v>
      </c>
      <c r="E485" s="266"/>
      <c r="F485" s="264"/>
      <c r="G485" s="266"/>
      <c r="H485" s="266"/>
      <c r="I485" t="s">
        <v>1140</v>
      </c>
      <c r="O485"/>
      <c r="AI485" t="s">
        <v>1140</v>
      </c>
      <c r="AO485" t="s">
        <v>928</v>
      </c>
      <c r="AP485" t="s">
        <v>1137</v>
      </c>
    </row>
    <row r="486" spans="1:42" ht="18" x14ac:dyDescent="0.2">
      <c r="A486" s="264">
        <v>114244</v>
      </c>
      <c r="B486" s="264" t="s">
        <v>1722</v>
      </c>
      <c r="C486" s="264" t="s">
        <v>71</v>
      </c>
      <c r="D486" s="264" t="s">
        <v>466</v>
      </c>
      <c r="E486" s="264"/>
      <c r="F486" s="264"/>
      <c r="G486" s="266"/>
      <c r="H486" s="266"/>
      <c r="I486" t="s">
        <v>59</v>
      </c>
      <c r="O486"/>
      <c r="AI486" t="s">
        <v>934</v>
      </c>
      <c r="AO486" t="s">
        <v>928</v>
      </c>
      <c r="AP486">
        <v>0</v>
      </c>
    </row>
    <row r="487" spans="1:42" ht="18" x14ac:dyDescent="0.2">
      <c r="A487" s="266">
        <v>114249</v>
      </c>
      <c r="B487" s="266" t="s">
        <v>1723</v>
      </c>
      <c r="C487" s="266" t="s">
        <v>93</v>
      </c>
      <c r="D487" s="266"/>
      <c r="E487" s="266"/>
      <c r="F487" s="264"/>
      <c r="G487" s="266"/>
      <c r="H487" s="266"/>
      <c r="I487" t="s">
        <v>59</v>
      </c>
      <c r="O487"/>
      <c r="AI487">
        <v>0</v>
      </c>
      <c r="AP487" t="s">
        <v>1137</v>
      </c>
    </row>
    <row r="488" spans="1:42" ht="18" x14ac:dyDescent="0.2">
      <c r="A488" s="266">
        <v>114251</v>
      </c>
      <c r="B488" s="266" t="s">
        <v>1031</v>
      </c>
      <c r="C488" s="266" t="s">
        <v>104</v>
      </c>
      <c r="D488" s="266"/>
      <c r="E488" s="266"/>
      <c r="F488" s="264"/>
      <c r="G488" s="266"/>
      <c r="H488" s="266"/>
      <c r="I488" t="s">
        <v>1140</v>
      </c>
      <c r="O488"/>
      <c r="AI488" t="s">
        <v>1140</v>
      </c>
      <c r="AO488" t="s">
        <v>928</v>
      </c>
      <c r="AP488" t="s">
        <v>1137</v>
      </c>
    </row>
    <row r="489" spans="1:42" ht="18" x14ac:dyDescent="0.2">
      <c r="A489" s="264">
        <v>114293</v>
      </c>
      <c r="B489" s="264" t="s">
        <v>1724</v>
      </c>
      <c r="C489" s="264" t="s">
        <v>868</v>
      </c>
      <c r="D489" s="264" t="s">
        <v>265</v>
      </c>
      <c r="E489" s="264"/>
      <c r="F489" s="264"/>
      <c r="G489" s="266"/>
      <c r="H489" s="266"/>
      <c r="I489" t="s">
        <v>59</v>
      </c>
      <c r="O489"/>
      <c r="AI489" t="s">
        <v>931</v>
      </c>
      <c r="AO489" t="s">
        <v>928</v>
      </c>
      <c r="AP489">
        <v>0</v>
      </c>
    </row>
    <row r="490" spans="1:42" ht="18" x14ac:dyDescent="0.2">
      <c r="A490" s="266">
        <v>114295</v>
      </c>
      <c r="B490" s="266" t="s">
        <v>1032</v>
      </c>
      <c r="C490" s="266" t="s">
        <v>732</v>
      </c>
      <c r="D490" s="266"/>
      <c r="E490" s="266"/>
      <c r="F490" s="264"/>
      <c r="G490" s="266"/>
      <c r="H490" s="266"/>
      <c r="I490" t="s">
        <v>1140</v>
      </c>
      <c r="O490"/>
      <c r="AI490" t="s">
        <v>1140</v>
      </c>
      <c r="AO490" t="s">
        <v>928</v>
      </c>
      <c r="AP490" t="s">
        <v>1137</v>
      </c>
    </row>
    <row r="491" spans="1:42" ht="18" x14ac:dyDescent="0.2">
      <c r="A491" s="264">
        <v>114301</v>
      </c>
      <c r="B491" s="264" t="s">
        <v>1725</v>
      </c>
      <c r="C491" s="264" t="s">
        <v>422</v>
      </c>
      <c r="D491" s="264" t="s">
        <v>228</v>
      </c>
      <c r="E491" s="264"/>
      <c r="F491" s="264"/>
      <c r="G491" s="266"/>
      <c r="H491" s="266"/>
      <c r="I491" t="s">
        <v>59</v>
      </c>
      <c r="O491"/>
      <c r="AI491" t="s">
        <v>934</v>
      </c>
      <c r="AO491" t="s">
        <v>928</v>
      </c>
      <c r="AP491">
        <v>0</v>
      </c>
    </row>
    <row r="492" spans="1:42" ht="18" x14ac:dyDescent="0.2">
      <c r="A492" s="264">
        <v>114309</v>
      </c>
      <c r="B492" s="264" t="s">
        <v>1726</v>
      </c>
      <c r="C492" s="264" t="s">
        <v>148</v>
      </c>
      <c r="D492" s="264" t="s">
        <v>311</v>
      </c>
      <c r="E492" s="264"/>
      <c r="F492" s="264"/>
      <c r="G492" s="266"/>
      <c r="H492" s="266"/>
      <c r="I492" t="s">
        <v>59</v>
      </c>
      <c r="O492"/>
      <c r="AI492" t="s">
        <v>935</v>
      </c>
      <c r="AO492" t="s">
        <v>928</v>
      </c>
      <c r="AP492">
        <v>0</v>
      </c>
    </row>
    <row r="493" spans="1:42" ht="18" x14ac:dyDescent="0.2">
      <c r="A493" s="266">
        <v>114315</v>
      </c>
      <c r="B493" s="266" t="s">
        <v>1033</v>
      </c>
      <c r="C493" s="266" t="s">
        <v>492</v>
      </c>
      <c r="D493" s="266"/>
      <c r="E493" s="266"/>
      <c r="F493" s="264"/>
      <c r="G493" s="266"/>
      <c r="H493" s="266"/>
      <c r="I493" t="s">
        <v>1140</v>
      </c>
      <c r="O493"/>
      <c r="AI493" t="s">
        <v>1140</v>
      </c>
      <c r="AO493" t="s">
        <v>928</v>
      </c>
      <c r="AP493" t="s">
        <v>1137</v>
      </c>
    </row>
    <row r="494" spans="1:42" ht="18" x14ac:dyDescent="0.2">
      <c r="A494" s="264">
        <v>114336</v>
      </c>
      <c r="B494" s="264" t="s">
        <v>1727</v>
      </c>
      <c r="C494" s="264" t="s">
        <v>130</v>
      </c>
      <c r="D494" s="264" t="s">
        <v>536</v>
      </c>
      <c r="E494" s="264"/>
      <c r="F494" s="264"/>
      <c r="G494" s="266"/>
      <c r="H494" s="266"/>
      <c r="I494" t="s">
        <v>59</v>
      </c>
      <c r="O494"/>
      <c r="AI494" t="s">
        <v>931</v>
      </c>
      <c r="AO494" t="s">
        <v>928</v>
      </c>
      <c r="AP494">
        <v>0</v>
      </c>
    </row>
    <row r="495" spans="1:42" x14ac:dyDescent="0.2">
      <c r="A495">
        <v>114345</v>
      </c>
      <c r="B495" t="s">
        <v>1729</v>
      </c>
      <c r="C495" t="s">
        <v>60</v>
      </c>
      <c r="D495" t="s">
        <v>208</v>
      </c>
      <c r="E495" t="s">
        <v>362</v>
      </c>
      <c r="F495" s="230">
        <v>28132</v>
      </c>
      <c r="G495" t="s">
        <v>345</v>
      </c>
      <c r="H495" t="s">
        <v>364</v>
      </c>
      <c r="I495" t="s">
        <v>65</v>
      </c>
      <c r="K495" t="s">
        <v>881</v>
      </c>
      <c r="L495">
        <v>2008</v>
      </c>
      <c r="M495" t="s">
        <v>345</v>
      </c>
      <c r="N495" t="s">
        <v>356</v>
      </c>
      <c r="O495"/>
      <c r="AI495">
        <v>0</v>
      </c>
      <c r="AP495">
        <v>0</v>
      </c>
    </row>
    <row r="496" spans="1:42" x14ac:dyDescent="0.2">
      <c r="A496">
        <v>114355</v>
      </c>
      <c r="B496" t="s">
        <v>1730</v>
      </c>
      <c r="C496" t="s">
        <v>84</v>
      </c>
      <c r="D496" t="s">
        <v>1731</v>
      </c>
      <c r="E496" t="s">
        <v>363</v>
      </c>
      <c r="F496" s="230">
        <v>32509</v>
      </c>
      <c r="G496" t="s">
        <v>345</v>
      </c>
      <c r="H496" t="s">
        <v>364</v>
      </c>
      <c r="I496" t="s">
        <v>59</v>
      </c>
      <c r="K496" t="s">
        <v>346</v>
      </c>
      <c r="L496">
        <v>2008</v>
      </c>
      <c r="M496" t="s">
        <v>345</v>
      </c>
      <c r="N496" t="s">
        <v>348</v>
      </c>
      <c r="O496"/>
      <c r="AG496" t="s">
        <v>932</v>
      </c>
      <c r="AI496" t="s">
        <v>932</v>
      </c>
      <c r="AP496">
        <v>0</v>
      </c>
    </row>
    <row r="497" spans="1:42" ht="18" x14ac:dyDescent="0.2">
      <c r="A497" s="264">
        <v>114357</v>
      </c>
      <c r="B497" s="264" t="s">
        <v>1732</v>
      </c>
      <c r="C497" s="264" t="s">
        <v>66</v>
      </c>
      <c r="D497" s="264" t="s">
        <v>224</v>
      </c>
      <c r="E497" s="264"/>
      <c r="F497" s="264"/>
      <c r="G497" s="266"/>
      <c r="H497" s="266"/>
      <c r="I497" t="s">
        <v>59</v>
      </c>
      <c r="O497"/>
      <c r="AI497" t="s">
        <v>933</v>
      </c>
      <c r="AO497" t="s">
        <v>928</v>
      </c>
      <c r="AP497">
        <v>0</v>
      </c>
    </row>
    <row r="498" spans="1:42" ht="18" x14ac:dyDescent="0.2">
      <c r="A498" s="264">
        <v>114402</v>
      </c>
      <c r="B498" s="264" t="s">
        <v>1733</v>
      </c>
      <c r="C498" s="264" t="s">
        <v>86</v>
      </c>
      <c r="D498" s="264" t="s">
        <v>1734</v>
      </c>
      <c r="E498" s="264"/>
      <c r="F498" s="264"/>
      <c r="G498" s="266"/>
      <c r="H498" s="266"/>
      <c r="I498" t="s">
        <v>1141</v>
      </c>
      <c r="O498"/>
      <c r="AI498" t="s">
        <v>935</v>
      </c>
      <c r="AO498" t="s">
        <v>928</v>
      </c>
      <c r="AP498">
        <v>0</v>
      </c>
    </row>
    <row r="499" spans="1:42" ht="18" x14ac:dyDescent="0.2">
      <c r="A499" s="264">
        <v>114422</v>
      </c>
      <c r="B499" s="264" t="s">
        <v>1735</v>
      </c>
      <c r="C499" s="264" t="s">
        <v>64</v>
      </c>
      <c r="D499" s="264" t="s">
        <v>1736</v>
      </c>
      <c r="E499" s="264"/>
      <c r="F499" s="264"/>
      <c r="G499" s="266"/>
      <c r="H499" s="266"/>
      <c r="I499" t="s">
        <v>59</v>
      </c>
      <c r="O499"/>
      <c r="AI499" t="s">
        <v>931</v>
      </c>
      <c r="AO499" t="s">
        <v>928</v>
      </c>
      <c r="AP499">
        <v>0</v>
      </c>
    </row>
    <row r="500" spans="1:42" x14ac:dyDescent="0.2">
      <c r="A500">
        <v>114434</v>
      </c>
      <c r="B500" t="s">
        <v>1737</v>
      </c>
      <c r="C500" t="s">
        <v>169</v>
      </c>
      <c r="D500" t="s">
        <v>1738</v>
      </c>
      <c r="I500" t="s">
        <v>59</v>
      </c>
      <c r="O500"/>
      <c r="AG500" t="s">
        <v>944</v>
      </c>
      <c r="AI500" t="s">
        <v>944</v>
      </c>
      <c r="AO500" t="s">
        <v>928</v>
      </c>
      <c r="AP500">
        <v>0</v>
      </c>
    </row>
    <row r="501" spans="1:42" ht="18" x14ac:dyDescent="0.2">
      <c r="A501" s="264">
        <v>114438</v>
      </c>
      <c r="B501" s="264" t="s">
        <v>1739</v>
      </c>
      <c r="C501" s="264" t="s">
        <v>66</v>
      </c>
      <c r="D501" s="264" t="s">
        <v>227</v>
      </c>
      <c r="E501" s="264"/>
      <c r="F501" s="264"/>
      <c r="G501" s="266"/>
      <c r="H501" s="266"/>
      <c r="I501" t="s">
        <v>59</v>
      </c>
      <c r="O501"/>
      <c r="AI501" t="s">
        <v>931</v>
      </c>
      <c r="AO501" t="s">
        <v>928</v>
      </c>
      <c r="AP501">
        <v>0</v>
      </c>
    </row>
    <row r="502" spans="1:42" ht="18" x14ac:dyDescent="0.2">
      <c r="A502" s="264">
        <v>114468</v>
      </c>
      <c r="B502" s="264" t="s">
        <v>1740</v>
      </c>
      <c r="C502" s="264" t="s">
        <v>66</v>
      </c>
      <c r="D502" s="264" t="s">
        <v>247</v>
      </c>
      <c r="E502" s="264"/>
      <c r="F502" s="264"/>
      <c r="G502" s="266"/>
      <c r="H502" s="266"/>
      <c r="I502" t="s">
        <v>59</v>
      </c>
      <c r="O502"/>
      <c r="AI502" t="s">
        <v>932</v>
      </c>
      <c r="AO502" t="s">
        <v>928</v>
      </c>
      <c r="AP502">
        <v>0</v>
      </c>
    </row>
    <row r="503" spans="1:42" ht="18" x14ac:dyDescent="0.2">
      <c r="A503" s="266">
        <v>114473</v>
      </c>
      <c r="B503" s="266" t="s">
        <v>1034</v>
      </c>
      <c r="C503" s="266" t="s">
        <v>967</v>
      </c>
      <c r="D503" s="266"/>
      <c r="E503" s="266"/>
      <c r="F503" s="264"/>
      <c r="G503" s="266"/>
      <c r="H503" s="266"/>
      <c r="I503" t="s">
        <v>1140</v>
      </c>
      <c r="O503"/>
      <c r="AI503" t="s">
        <v>1140</v>
      </c>
      <c r="AO503" t="s">
        <v>928</v>
      </c>
      <c r="AP503" t="s">
        <v>1137</v>
      </c>
    </row>
    <row r="504" spans="1:42" ht="18" x14ac:dyDescent="0.2">
      <c r="A504" s="266">
        <v>114478</v>
      </c>
      <c r="B504" s="266" t="s">
        <v>1035</v>
      </c>
      <c r="C504" s="266" t="s">
        <v>181</v>
      </c>
      <c r="D504" s="266"/>
      <c r="E504" s="266"/>
      <c r="F504" s="264"/>
      <c r="G504" s="266"/>
      <c r="H504" s="266"/>
      <c r="I504" t="s">
        <v>1140</v>
      </c>
      <c r="O504"/>
      <c r="AI504" t="s">
        <v>1140</v>
      </c>
      <c r="AO504" t="s">
        <v>928</v>
      </c>
      <c r="AP504" t="s">
        <v>1137</v>
      </c>
    </row>
    <row r="505" spans="1:42" ht="18" x14ac:dyDescent="0.2">
      <c r="A505" s="264">
        <v>114484</v>
      </c>
      <c r="B505" s="264" t="s">
        <v>1741</v>
      </c>
      <c r="C505" s="264" t="s">
        <v>63</v>
      </c>
      <c r="D505" s="264" t="s">
        <v>1742</v>
      </c>
      <c r="E505" s="264"/>
      <c r="F505" s="264"/>
      <c r="G505" s="266"/>
      <c r="H505" s="266"/>
      <c r="I505" t="s">
        <v>59</v>
      </c>
      <c r="O505"/>
      <c r="AI505" t="s">
        <v>935</v>
      </c>
      <c r="AO505" t="s">
        <v>928</v>
      </c>
      <c r="AP505">
        <v>0</v>
      </c>
    </row>
    <row r="506" spans="1:42" x14ac:dyDescent="0.2">
      <c r="A506">
        <v>114485</v>
      </c>
      <c r="B506" t="s">
        <v>1743</v>
      </c>
      <c r="C506" t="s">
        <v>143</v>
      </c>
      <c r="D506" t="s">
        <v>244</v>
      </c>
      <c r="E506" t="s">
        <v>867</v>
      </c>
      <c r="F506" s="253">
        <v>0</v>
      </c>
      <c r="G506" t="s">
        <v>345</v>
      </c>
      <c r="H506" t="s">
        <v>364</v>
      </c>
      <c r="I506" t="s">
        <v>59</v>
      </c>
      <c r="K506" t="s">
        <v>881</v>
      </c>
      <c r="L506">
        <v>2007</v>
      </c>
      <c r="M506" t="s">
        <v>347</v>
      </c>
      <c r="O506"/>
      <c r="AG506" t="s">
        <v>931</v>
      </c>
      <c r="AI506" t="s">
        <v>931</v>
      </c>
      <c r="AN506" t="s">
        <v>928</v>
      </c>
      <c r="AO506" t="s">
        <v>928</v>
      </c>
      <c r="AP506">
        <v>0</v>
      </c>
    </row>
    <row r="507" spans="1:42" ht="18" x14ac:dyDescent="0.2">
      <c r="A507" s="264">
        <v>114513</v>
      </c>
      <c r="B507" s="264" t="s">
        <v>1744</v>
      </c>
      <c r="C507" s="264" t="s">
        <v>1745</v>
      </c>
      <c r="D507" s="264">
        <v>0</v>
      </c>
      <c r="E507" s="264"/>
      <c r="F507" s="264"/>
      <c r="G507" s="266"/>
      <c r="H507" s="266"/>
      <c r="I507" t="s">
        <v>59</v>
      </c>
      <c r="O507"/>
      <c r="AI507" t="s">
        <v>935</v>
      </c>
      <c r="AO507" t="s">
        <v>928</v>
      </c>
      <c r="AP507">
        <v>0</v>
      </c>
    </row>
    <row r="508" spans="1:42" x14ac:dyDescent="0.2">
      <c r="A508">
        <v>114531</v>
      </c>
      <c r="B508" t="s">
        <v>1747</v>
      </c>
      <c r="C508" t="s">
        <v>1748</v>
      </c>
      <c r="D508" t="s">
        <v>1749</v>
      </c>
      <c r="E508" t="s">
        <v>362</v>
      </c>
      <c r="F508" s="230">
        <v>31262</v>
      </c>
      <c r="G508" t="s">
        <v>1750</v>
      </c>
      <c r="H508" t="s">
        <v>364</v>
      </c>
      <c r="I508" t="s">
        <v>1141</v>
      </c>
      <c r="K508" t="s">
        <v>881</v>
      </c>
      <c r="L508">
        <v>2004</v>
      </c>
      <c r="M508" t="s">
        <v>349</v>
      </c>
      <c r="N508" t="s">
        <v>349</v>
      </c>
      <c r="O508"/>
      <c r="AG508" t="s">
        <v>931</v>
      </c>
      <c r="AI508" t="s">
        <v>931</v>
      </c>
      <c r="AO508" t="s">
        <v>928</v>
      </c>
      <c r="AP508">
        <v>0</v>
      </c>
    </row>
    <row r="509" spans="1:42" ht="18" x14ac:dyDescent="0.2">
      <c r="A509" s="266">
        <v>114543</v>
      </c>
      <c r="B509" s="266" t="s">
        <v>1751</v>
      </c>
      <c r="C509" s="266" t="s">
        <v>1752</v>
      </c>
      <c r="D509" s="266"/>
      <c r="E509" s="266"/>
      <c r="F509" s="264"/>
      <c r="G509" s="266"/>
      <c r="H509" s="266"/>
      <c r="I509" t="s">
        <v>59</v>
      </c>
      <c r="O509"/>
      <c r="AI509">
        <v>0</v>
      </c>
      <c r="AP509" t="s">
        <v>1137</v>
      </c>
    </row>
    <row r="510" spans="1:42" x14ac:dyDescent="0.2">
      <c r="A510">
        <v>114556</v>
      </c>
      <c r="B510" t="s">
        <v>1753</v>
      </c>
      <c r="C510" t="s">
        <v>709</v>
      </c>
      <c r="D510" t="s">
        <v>641</v>
      </c>
      <c r="I510" t="s">
        <v>59</v>
      </c>
      <c r="O510"/>
      <c r="AE510" t="str">
        <f>IFERROR(VLOOKUP(#REF!,[1]Sheet2!#REF!,2,0),"")</f>
        <v/>
      </c>
      <c r="AG510" t="s">
        <v>944</v>
      </c>
      <c r="AI510" t="s">
        <v>944</v>
      </c>
      <c r="AL510" t="str">
        <f>IFERROR(VLOOKUP(A510,[1]Sheet2!A$2:C$3613,2,0),"")</f>
        <v>م</v>
      </c>
      <c r="AM510" t="str">
        <f>IFERROR(VLOOKUP(A511,[1]Sheet2!A$2:C$3613,3,0),"")</f>
        <v/>
      </c>
      <c r="AN510" t="s">
        <v>928</v>
      </c>
      <c r="AO510" t="s">
        <v>928</v>
      </c>
      <c r="AP510">
        <v>0</v>
      </c>
    </row>
    <row r="511" spans="1:42" ht="18" x14ac:dyDescent="0.2">
      <c r="A511" s="264">
        <v>114580</v>
      </c>
      <c r="B511" s="264" t="s">
        <v>1754</v>
      </c>
      <c r="C511" s="264" t="s">
        <v>66</v>
      </c>
      <c r="D511" s="264" t="s">
        <v>326</v>
      </c>
      <c r="E511" s="264"/>
      <c r="F511" s="264"/>
      <c r="G511" s="266"/>
      <c r="H511" s="266"/>
      <c r="I511" t="s">
        <v>59</v>
      </c>
      <c r="O511"/>
      <c r="AI511" t="s">
        <v>931</v>
      </c>
      <c r="AO511" t="s">
        <v>928</v>
      </c>
      <c r="AP511">
        <v>0</v>
      </c>
    </row>
    <row r="512" spans="1:42" ht="18" x14ac:dyDescent="0.2">
      <c r="A512" s="264">
        <v>114585</v>
      </c>
      <c r="B512" s="264" t="s">
        <v>1755</v>
      </c>
      <c r="C512" s="264" t="s">
        <v>174</v>
      </c>
      <c r="D512" s="264" t="s">
        <v>265</v>
      </c>
      <c r="E512" s="264"/>
      <c r="F512" s="264"/>
      <c r="G512" s="266"/>
      <c r="H512" s="266"/>
      <c r="I512" t="s">
        <v>59</v>
      </c>
      <c r="O512"/>
      <c r="AI512" t="s">
        <v>934</v>
      </c>
      <c r="AO512" t="s">
        <v>928</v>
      </c>
      <c r="AP512">
        <v>0</v>
      </c>
    </row>
    <row r="513" spans="1:42" ht="18" x14ac:dyDescent="0.2">
      <c r="A513" s="266">
        <v>114607</v>
      </c>
      <c r="B513" s="266" t="s">
        <v>1036</v>
      </c>
      <c r="C513" s="266" t="s">
        <v>1037</v>
      </c>
      <c r="D513" s="266"/>
      <c r="E513" s="266"/>
      <c r="F513" s="264"/>
      <c r="G513" s="266"/>
      <c r="H513" s="266"/>
      <c r="I513" t="s">
        <v>1140</v>
      </c>
      <c r="O513"/>
      <c r="AI513" t="s">
        <v>1140</v>
      </c>
      <c r="AO513" t="s">
        <v>928</v>
      </c>
      <c r="AP513" t="s">
        <v>1137</v>
      </c>
    </row>
    <row r="514" spans="1:42" ht="18" x14ac:dyDescent="0.2">
      <c r="A514" s="264">
        <v>114612</v>
      </c>
      <c r="B514" s="264" t="s">
        <v>1756</v>
      </c>
      <c r="C514" s="264" t="s">
        <v>95</v>
      </c>
      <c r="D514" s="264" t="s">
        <v>278</v>
      </c>
      <c r="E514" s="264"/>
      <c r="F514" s="264"/>
      <c r="G514" s="266"/>
      <c r="H514" s="266"/>
      <c r="I514" t="s">
        <v>59</v>
      </c>
      <c r="O514"/>
      <c r="AI514" t="s">
        <v>932</v>
      </c>
      <c r="AO514" t="s">
        <v>928</v>
      </c>
      <c r="AP514">
        <v>0</v>
      </c>
    </row>
    <row r="515" spans="1:42" ht="18" x14ac:dyDescent="0.2">
      <c r="A515" s="264">
        <v>114614</v>
      </c>
      <c r="B515" s="264" t="s">
        <v>1757</v>
      </c>
      <c r="C515" s="264" t="s">
        <v>157</v>
      </c>
      <c r="D515" s="264" t="s">
        <v>1758</v>
      </c>
      <c r="E515" s="264"/>
      <c r="F515" s="264"/>
      <c r="G515" s="266"/>
      <c r="H515" s="266"/>
      <c r="I515" t="s">
        <v>59</v>
      </c>
      <c r="O515"/>
      <c r="AI515" t="s">
        <v>932</v>
      </c>
      <c r="AO515" t="s">
        <v>928</v>
      </c>
      <c r="AP515">
        <v>0</v>
      </c>
    </row>
    <row r="516" spans="1:42" x14ac:dyDescent="0.2">
      <c r="A516">
        <v>114625</v>
      </c>
      <c r="B516" t="s">
        <v>1759</v>
      </c>
      <c r="C516" t="s">
        <v>104</v>
      </c>
      <c r="D516" t="s">
        <v>233</v>
      </c>
      <c r="I516" t="s">
        <v>59</v>
      </c>
      <c r="O516"/>
      <c r="AE516" t="str">
        <f>IFERROR(VLOOKUP(#REF!,[1]Sheet2!#REF!,2,0),"")</f>
        <v/>
      </c>
      <c r="AI516" t="s">
        <v>1135</v>
      </c>
      <c r="AL516" t="str">
        <f>IFERROR(VLOOKUP(A516,[1]Sheet2!A$2:C$3613,2,0),"")</f>
        <v>م</v>
      </c>
      <c r="AN516" t="s">
        <v>928</v>
      </c>
      <c r="AO516" t="s">
        <v>928</v>
      </c>
      <c r="AP516">
        <v>0</v>
      </c>
    </row>
    <row r="517" spans="1:42" ht="18" x14ac:dyDescent="0.2">
      <c r="A517" s="264">
        <v>114640</v>
      </c>
      <c r="B517" s="264" t="s">
        <v>1760</v>
      </c>
      <c r="C517" s="264" t="s">
        <v>152</v>
      </c>
      <c r="D517" s="264" t="s">
        <v>208</v>
      </c>
      <c r="E517" s="264"/>
      <c r="F517" s="264"/>
      <c r="G517" s="266"/>
      <c r="H517" s="266"/>
      <c r="I517" t="s">
        <v>59</v>
      </c>
      <c r="O517"/>
      <c r="AI517" t="s">
        <v>931</v>
      </c>
      <c r="AO517" t="s">
        <v>928</v>
      </c>
      <c r="AP517">
        <v>0</v>
      </c>
    </row>
    <row r="518" spans="1:42" ht="18" x14ac:dyDescent="0.2">
      <c r="A518" s="266">
        <v>114660</v>
      </c>
      <c r="B518" s="266" t="s">
        <v>1761</v>
      </c>
      <c r="C518" s="266" t="s">
        <v>68</v>
      </c>
      <c r="D518" s="266"/>
      <c r="E518" s="266"/>
      <c r="F518" s="264"/>
      <c r="G518" s="266"/>
      <c r="H518" s="266"/>
      <c r="I518" t="s">
        <v>59</v>
      </c>
      <c r="O518"/>
      <c r="AI518">
        <v>0</v>
      </c>
      <c r="AP518" t="s">
        <v>1137</v>
      </c>
    </row>
    <row r="519" spans="1:42" ht="18" x14ac:dyDescent="0.2">
      <c r="A519" s="264">
        <v>114788</v>
      </c>
      <c r="B519" s="264" t="s">
        <v>1762</v>
      </c>
      <c r="C519" s="264" t="s">
        <v>103</v>
      </c>
      <c r="D519" s="264" t="s">
        <v>227</v>
      </c>
      <c r="E519" s="264"/>
      <c r="F519" s="264"/>
      <c r="G519" s="266"/>
      <c r="H519" s="266"/>
      <c r="I519" t="s">
        <v>59</v>
      </c>
      <c r="O519"/>
      <c r="AI519" t="s">
        <v>933</v>
      </c>
      <c r="AO519" t="s">
        <v>928</v>
      </c>
      <c r="AP519">
        <v>0</v>
      </c>
    </row>
    <row r="520" spans="1:42" ht="18" x14ac:dyDescent="0.2">
      <c r="A520" s="266">
        <v>114807</v>
      </c>
      <c r="B520" s="266" t="s">
        <v>1085</v>
      </c>
      <c r="C520" s="266" t="s">
        <v>334</v>
      </c>
      <c r="D520" s="266" t="s">
        <v>528</v>
      </c>
      <c r="E520" s="266"/>
      <c r="F520" s="264"/>
      <c r="G520" s="266"/>
      <c r="H520" s="266"/>
      <c r="I520" t="s">
        <v>1140</v>
      </c>
      <c r="O520"/>
      <c r="AI520" t="s">
        <v>1140</v>
      </c>
      <c r="AO520" t="s">
        <v>928</v>
      </c>
      <c r="AP520" t="s">
        <v>1137</v>
      </c>
    </row>
    <row r="521" spans="1:42" ht="18" x14ac:dyDescent="0.2">
      <c r="A521" s="264">
        <v>114878</v>
      </c>
      <c r="B521" s="264" t="s">
        <v>1763</v>
      </c>
      <c r="C521" s="264" t="s">
        <v>644</v>
      </c>
      <c r="D521" s="264" t="s">
        <v>267</v>
      </c>
      <c r="E521" s="264"/>
      <c r="F521" s="264"/>
      <c r="G521" s="266"/>
      <c r="H521" s="266"/>
      <c r="I521" t="s">
        <v>59</v>
      </c>
      <c r="O521"/>
      <c r="AI521" t="s">
        <v>935</v>
      </c>
      <c r="AO521" t="s">
        <v>928</v>
      </c>
      <c r="AP521">
        <v>0</v>
      </c>
    </row>
    <row r="522" spans="1:42" ht="18" x14ac:dyDescent="0.2">
      <c r="A522" s="264">
        <v>114886</v>
      </c>
      <c r="B522" s="264" t="s">
        <v>1764</v>
      </c>
      <c r="C522" s="264" t="s">
        <v>751</v>
      </c>
      <c r="D522" s="264" t="s">
        <v>238</v>
      </c>
      <c r="E522" s="264"/>
      <c r="F522" s="264"/>
      <c r="G522" s="266"/>
      <c r="H522" s="266"/>
      <c r="I522" t="s">
        <v>59</v>
      </c>
      <c r="O522"/>
      <c r="AI522" t="s">
        <v>931</v>
      </c>
      <c r="AO522" t="s">
        <v>928</v>
      </c>
      <c r="AP522">
        <v>0</v>
      </c>
    </row>
    <row r="523" spans="1:42" ht="18" x14ac:dyDescent="0.2">
      <c r="A523" s="264">
        <v>114905</v>
      </c>
      <c r="B523" s="264" t="s">
        <v>1765</v>
      </c>
      <c r="C523" s="264" t="s">
        <v>104</v>
      </c>
      <c r="D523" s="264" t="s">
        <v>1766</v>
      </c>
      <c r="E523" s="264"/>
      <c r="F523" s="264"/>
      <c r="G523" s="266"/>
      <c r="H523" s="266"/>
      <c r="I523" t="s">
        <v>59</v>
      </c>
      <c r="O523"/>
      <c r="AI523" t="s">
        <v>931</v>
      </c>
      <c r="AO523" t="s">
        <v>928</v>
      </c>
      <c r="AP523">
        <v>0</v>
      </c>
    </row>
    <row r="524" spans="1:42" x14ac:dyDescent="0.2">
      <c r="A524">
        <v>114909</v>
      </c>
      <c r="B524" t="s">
        <v>1767</v>
      </c>
      <c r="C524" t="s">
        <v>172</v>
      </c>
      <c r="D524" t="s">
        <v>250</v>
      </c>
      <c r="E524" t="s">
        <v>867</v>
      </c>
      <c r="F524" s="230">
        <v>33038</v>
      </c>
      <c r="G524" t="s">
        <v>345</v>
      </c>
      <c r="H524" t="s">
        <v>366</v>
      </c>
      <c r="I524" t="s">
        <v>59</v>
      </c>
      <c r="K524" t="s">
        <v>881</v>
      </c>
      <c r="L524">
        <v>2008</v>
      </c>
      <c r="M524" t="s">
        <v>345</v>
      </c>
      <c r="N524" t="s">
        <v>605</v>
      </c>
      <c r="O524"/>
      <c r="AG524" t="s">
        <v>932</v>
      </c>
      <c r="AI524" t="s">
        <v>932</v>
      </c>
      <c r="AO524" t="s">
        <v>928</v>
      </c>
      <c r="AP524">
        <v>0</v>
      </c>
    </row>
    <row r="525" spans="1:42" ht="18" x14ac:dyDescent="0.2">
      <c r="A525" s="266">
        <v>114926</v>
      </c>
      <c r="B525" s="266" t="s">
        <v>1086</v>
      </c>
      <c r="C525" s="266" t="s">
        <v>89</v>
      </c>
      <c r="D525" s="266" t="s">
        <v>243</v>
      </c>
      <c r="E525" s="266"/>
      <c r="F525" s="264"/>
      <c r="G525" s="266"/>
      <c r="H525" s="266"/>
      <c r="I525" t="s">
        <v>1140</v>
      </c>
      <c r="O525"/>
      <c r="AI525" t="s">
        <v>1140</v>
      </c>
      <c r="AO525" t="s">
        <v>928</v>
      </c>
      <c r="AP525" t="s">
        <v>1137</v>
      </c>
    </row>
    <row r="526" spans="1:42" ht="18" x14ac:dyDescent="0.25">
      <c r="A526" s="264">
        <v>114929</v>
      </c>
      <c r="B526" s="264" t="s">
        <v>1768</v>
      </c>
      <c r="C526" s="264" t="s">
        <v>512</v>
      </c>
      <c r="D526" s="264" t="s">
        <v>236</v>
      </c>
      <c r="E526" s="264"/>
      <c r="F526" s="264"/>
      <c r="G526" s="266"/>
      <c r="H526" s="266"/>
      <c r="I526" t="s">
        <v>59</v>
      </c>
      <c r="J526" s="267"/>
      <c r="K526" s="268"/>
      <c r="L526" s="267"/>
      <c r="N526" s="269"/>
      <c r="O526">
        <v>483</v>
      </c>
      <c r="P526" s="230">
        <v>45722</v>
      </c>
      <c r="Q526">
        <v>350000</v>
      </c>
      <c r="AC526" s="267"/>
      <c r="AI526" t="s">
        <v>581</v>
      </c>
      <c r="AP526">
        <v>0</v>
      </c>
    </row>
    <row r="527" spans="1:42" x14ac:dyDescent="0.2">
      <c r="A527">
        <v>114950</v>
      </c>
      <c r="B527" t="s">
        <v>1769</v>
      </c>
      <c r="C527" t="s">
        <v>1770</v>
      </c>
      <c r="D527" t="s">
        <v>1771</v>
      </c>
      <c r="E527" t="s">
        <v>362</v>
      </c>
      <c r="F527" s="230">
        <v>32740</v>
      </c>
      <c r="G527" t="s">
        <v>351</v>
      </c>
      <c r="H527" t="s">
        <v>364</v>
      </c>
      <c r="I527" t="s">
        <v>1141</v>
      </c>
      <c r="K527" t="s">
        <v>365</v>
      </c>
      <c r="L527">
        <v>2010</v>
      </c>
      <c r="M527" t="s">
        <v>347</v>
      </c>
      <c r="N527" t="s">
        <v>351</v>
      </c>
      <c r="O527"/>
      <c r="AG527" t="s">
        <v>932</v>
      </c>
      <c r="AI527" t="s">
        <v>932</v>
      </c>
      <c r="AO527" t="s">
        <v>928</v>
      </c>
      <c r="AP527">
        <v>0</v>
      </c>
    </row>
    <row r="528" spans="1:42" ht="18" x14ac:dyDescent="0.2">
      <c r="A528" s="264">
        <v>114951</v>
      </c>
      <c r="B528" s="264" t="s">
        <v>1772</v>
      </c>
      <c r="C528" s="264" t="s">
        <v>129</v>
      </c>
      <c r="D528" s="264"/>
      <c r="E528" s="264"/>
      <c r="F528" s="264"/>
      <c r="G528" s="266"/>
      <c r="H528" s="266"/>
      <c r="I528" t="s">
        <v>59</v>
      </c>
      <c r="O528"/>
      <c r="AI528" t="s">
        <v>931</v>
      </c>
      <c r="AO528" t="s">
        <v>928</v>
      </c>
      <c r="AP528">
        <v>0</v>
      </c>
    </row>
    <row r="529" spans="1:42" ht="18" x14ac:dyDescent="0.2">
      <c r="A529" s="264">
        <v>114959</v>
      </c>
      <c r="B529" s="264" t="s">
        <v>1773</v>
      </c>
      <c r="C529" s="264" t="s">
        <v>1243</v>
      </c>
      <c r="D529" s="264" t="s">
        <v>265</v>
      </c>
      <c r="E529" s="264"/>
      <c r="F529" s="264"/>
      <c r="G529" s="266"/>
      <c r="H529" s="266"/>
      <c r="I529" t="s">
        <v>59</v>
      </c>
      <c r="O529"/>
      <c r="AI529" t="s">
        <v>931</v>
      </c>
      <c r="AO529" t="s">
        <v>928</v>
      </c>
      <c r="AP529">
        <v>0</v>
      </c>
    </row>
    <row r="530" spans="1:42" ht="18" x14ac:dyDescent="0.2">
      <c r="A530" s="266">
        <v>114997</v>
      </c>
      <c r="B530" s="266" t="s">
        <v>1038</v>
      </c>
      <c r="C530" s="266" t="s">
        <v>62</v>
      </c>
      <c r="D530" s="266"/>
      <c r="E530" s="266"/>
      <c r="F530" s="264"/>
      <c r="G530" s="266"/>
      <c r="H530" s="266"/>
      <c r="I530" t="s">
        <v>1140</v>
      </c>
      <c r="O530"/>
      <c r="AI530" t="s">
        <v>1140</v>
      </c>
      <c r="AO530" t="s">
        <v>928</v>
      </c>
      <c r="AP530" t="s">
        <v>1137</v>
      </c>
    </row>
    <row r="531" spans="1:42" ht="18" x14ac:dyDescent="0.2">
      <c r="A531" s="266">
        <v>115015</v>
      </c>
      <c r="B531" s="266" t="s">
        <v>1039</v>
      </c>
      <c r="C531" s="266" t="s">
        <v>434</v>
      </c>
      <c r="D531" s="266"/>
      <c r="E531" s="266"/>
      <c r="F531" s="264"/>
      <c r="G531" s="266"/>
      <c r="H531" s="266"/>
      <c r="I531" t="s">
        <v>1140</v>
      </c>
      <c r="O531"/>
      <c r="AI531" t="s">
        <v>1140</v>
      </c>
      <c r="AO531" t="s">
        <v>928</v>
      </c>
      <c r="AP531" t="s">
        <v>1137</v>
      </c>
    </row>
    <row r="532" spans="1:42" x14ac:dyDescent="0.2">
      <c r="A532">
        <v>115037</v>
      </c>
      <c r="B532" t="s">
        <v>1774</v>
      </c>
      <c r="C532" t="s">
        <v>104</v>
      </c>
      <c r="D532" t="s">
        <v>468</v>
      </c>
      <c r="E532" t="s">
        <v>867</v>
      </c>
      <c r="F532" s="230">
        <v>32877</v>
      </c>
      <c r="G532" t="s">
        <v>345</v>
      </c>
      <c r="H532" t="s">
        <v>364</v>
      </c>
      <c r="I532" t="s">
        <v>1141</v>
      </c>
      <c r="K532" t="s">
        <v>881</v>
      </c>
      <c r="L532">
        <v>2010</v>
      </c>
      <c r="M532" t="s">
        <v>345</v>
      </c>
      <c r="O532"/>
      <c r="AI532">
        <v>0</v>
      </c>
      <c r="AP532">
        <v>0</v>
      </c>
    </row>
    <row r="533" spans="1:42" ht="18" x14ac:dyDescent="0.2">
      <c r="A533" s="264">
        <v>115059</v>
      </c>
      <c r="B533" s="264" t="s">
        <v>1775</v>
      </c>
      <c r="C533" s="264" t="s">
        <v>1776</v>
      </c>
      <c r="D533" s="264" t="s">
        <v>243</v>
      </c>
      <c r="E533" s="264"/>
      <c r="F533" s="264"/>
      <c r="G533" s="266"/>
      <c r="H533" s="266"/>
      <c r="I533" t="s">
        <v>59</v>
      </c>
      <c r="O533"/>
      <c r="AI533" t="s">
        <v>935</v>
      </c>
      <c r="AO533" t="s">
        <v>928</v>
      </c>
      <c r="AP533">
        <v>0</v>
      </c>
    </row>
    <row r="534" spans="1:42" ht="18" x14ac:dyDescent="0.2">
      <c r="A534" s="264">
        <v>115070</v>
      </c>
      <c r="B534" s="264" t="s">
        <v>1777</v>
      </c>
      <c r="C534" s="264" t="s">
        <v>110</v>
      </c>
      <c r="D534" s="264" t="s">
        <v>185</v>
      </c>
      <c r="E534" s="264"/>
      <c r="F534" s="264"/>
      <c r="G534" s="266"/>
      <c r="H534" s="266"/>
      <c r="I534" t="s">
        <v>59</v>
      </c>
      <c r="O534"/>
      <c r="AI534" t="s">
        <v>931</v>
      </c>
      <c r="AO534" t="s">
        <v>928</v>
      </c>
      <c r="AP534">
        <v>0</v>
      </c>
    </row>
    <row r="535" spans="1:42" ht="18" x14ac:dyDescent="0.2">
      <c r="A535" s="264">
        <v>115086</v>
      </c>
      <c r="B535" s="264" t="s">
        <v>1778</v>
      </c>
      <c r="C535" s="264"/>
      <c r="D535" s="264"/>
      <c r="E535" s="264"/>
      <c r="F535" s="264"/>
      <c r="G535" s="266"/>
      <c r="H535" s="266"/>
      <c r="I535" t="s">
        <v>59</v>
      </c>
      <c r="O535"/>
      <c r="AI535" t="s">
        <v>931</v>
      </c>
      <c r="AO535" t="s">
        <v>928</v>
      </c>
      <c r="AP535">
        <v>0</v>
      </c>
    </row>
    <row r="536" spans="1:42" ht="18" x14ac:dyDescent="0.2">
      <c r="A536" s="264">
        <v>115095</v>
      </c>
      <c r="B536" s="264" t="s">
        <v>1779</v>
      </c>
      <c r="C536" s="264" t="s">
        <v>63</v>
      </c>
      <c r="D536" s="264" t="s">
        <v>482</v>
      </c>
      <c r="E536" s="264"/>
      <c r="F536" s="264"/>
      <c r="G536" s="266"/>
      <c r="H536" s="266"/>
      <c r="I536" t="s">
        <v>59</v>
      </c>
      <c r="O536"/>
      <c r="AI536" t="s">
        <v>934</v>
      </c>
      <c r="AO536" t="s">
        <v>928</v>
      </c>
      <c r="AP536">
        <v>0</v>
      </c>
    </row>
    <row r="537" spans="1:42" ht="18" x14ac:dyDescent="0.2">
      <c r="A537" s="264">
        <v>115108</v>
      </c>
      <c r="B537" s="264" t="s">
        <v>1780</v>
      </c>
      <c r="C537" s="264" t="s">
        <v>131</v>
      </c>
      <c r="D537" s="264">
        <v>0</v>
      </c>
      <c r="E537" s="264"/>
      <c r="F537" s="264"/>
      <c r="G537" s="266"/>
      <c r="H537" s="266"/>
      <c r="I537" t="s">
        <v>59</v>
      </c>
      <c r="O537"/>
      <c r="AI537" t="s">
        <v>931</v>
      </c>
      <c r="AO537" t="s">
        <v>928</v>
      </c>
      <c r="AP537">
        <v>0</v>
      </c>
    </row>
    <row r="538" spans="1:42" ht="18" x14ac:dyDescent="0.2">
      <c r="A538" s="264">
        <v>115129</v>
      </c>
      <c r="B538" s="264" t="s">
        <v>1781</v>
      </c>
      <c r="C538" s="264" t="s">
        <v>75</v>
      </c>
      <c r="D538" s="264" t="s">
        <v>1782</v>
      </c>
      <c r="E538" s="264"/>
      <c r="F538" s="264"/>
      <c r="G538" s="266"/>
      <c r="H538" s="266"/>
      <c r="I538" t="s">
        <v>59</v>
      </c>
      <c r="O538"/>
      <c r="AI538" t="s">
        <v>931</v>
      </c>
      <c r="AO538" t="s">
        <v>928</v>
      </c>
      <c r="AP538">
        <v>0</v>
      </c>
    </row>
    <row r="539" spans="1:42" ht="18" x14ac:dyDescent="0.2">
      <c r="A539" s="266">
        <v>115131</v>
      </c>
      <c r="B539" s="266" t="s">
        <v>1040</v>
      </c>
      <c r="C539" s="266" t="s">
        <v>69</v>
      </c>
      <c r="D539" s="266"/>
      <c r="E539" s="266"/>
      <c r="F539" s="264"/>
      <c r="G539" s="266"/>
      <c r="H539" s="266"/>
      <c r="I539" t="s">
        <v>1140</v>
      </c>
      <c r="O539"/>
      <c r="AI539" t="s">
        <v>1140</v>
      </c>
      <c r="AO539" t="s">
        <v>928</v>
      </c>
      <c r="AP539" t="s">
        <v>1137</v>
      </c>
    </row>
    <row r="540" spans="1:42" ht="18" x14ac:dyDescent="0.2">
      <c r="A540" s="264">
        <v>115162</v>
      </c>
      <c r="B540" s="264" t="s">
        <v>1783</v>
      </c>
      <c r="C540" s="264" t="s">
        <v>66</v>
      </c>
      <c r="D540" s="264" t="s">
        <v>418</v>
      </c>
      <c r="E540" s="264"/>
      <c r="F540" s="264"/>
      <c r="G540" s="266"/>
      <c r="H540" s="266"/>
      <c r="I540" t="s">
        <v>59</v>
      </c>
      <c r="O540"/>
      <c r="AI540" t="s">
        <v>931</v>
      </c>
      <c r="AO540" t="s">
        <v>928</v>
      </c>
      <c r="AP540">
        <v>0</v>
      </c>
    </row>
    <row r="541" spans="1:42" ht="18" x14ac:dyDescent="0.2">
      <c r="A541" s="264">
        <v>115174</v>
      </c>
      <c r="B541" s="264" t="s">
        <v>1784</v>
      </c>
      <c r="C541" s="264" t="s">
        <v>61</v>
      </c>
      <c r="D541" s="264" t="s">
        <v>1785</v>
      </c>
      <c r="E541" s="264"/>
      <c r="F541" s="264"/>
      <c r="G541" s="266"/>
      <c r="H541" s="266"/>
      <c r="I541" t="s">
        <v>59</v>
      </c>
      <c r="O541"/>
      <c r="AI541" t="s">
        <v>933</v>
      </c>
      <c r="AO541" t="s">
        <v>928</v>
      </c>
      <c r="AP541">
        <v>0</v>
      </c>
    </row>
    <row r="542" spans="1:42" x14ac:dyDescent="0.2">
      <c r="A542">
        <v>115178</v>
      </c>
      <c r="B542" t="s">
        <v>1786</v>
      </c>
      <c r="C542" t="s">
        <v>148</v>
      </c>
      <c r="D542" t="s">
        <v>243</v>
      </c>
      <c r="I542" t="s">
        <v>59</v>
      </c>
      <c r="O542"/>
      <c r="AG542" t="s">
        <v>932</v>
      </c>
      <c r="AI542" t="s">
        <v>932</v>
      </c>
      <c r="AN542" t="s">
        <v>928</v>
      </c>
      <c r="AO542" t="s">
        <v>928</v>
      </c>
      <c r="AP542">
        <v>0</v>
      </c>
    </row>
    <row r="543" spans="1:42" x14ac:dyDescent="0.2">
      <c r="A543">
        <v>115191</v>
      </c>
      <c r="B543" t="s">
        <v>1787</v>
      </c>
      <c r="C543" t="s">
        <v>1788</v>
      </c>
      <c r="D543" t="s">
        <v>482</v>
      </c>
      <c r="E543" t="s">
        <v>363</v>
      </c>
      <c r="F543" s="230">
        <v>33003</v>
      </c>
      <c r="G543" t="s">
        <v>1789</v>
      </c>
      <c r="H543" t="s">
        <v>364</v>
      </c>
      <c r="I543" t="s">
        <v>59</v>
      </c>
      <c r="K543" t="s">
        <v>365</v>
      </c>
      <c r="L543">
        <v>2008</v>
      </c>
      <c r="M543" t="s">
        <v>356</v>
      </c>
      <c r="N543" t="s">
        <v>356</v>
      </c>
      <c r="O543"/>
      <c r="AG543" t="s">
        <v>934</v>
      </c>
      <c r="AI543" t="s">
        <v>934</v>
      </c>
      <c r="AP543">
        <v>0</v>
      </c>
    </row>
    <row r="544" spans="1:42" ht="18" x14ac:dyDescent="0.2">
      <c r="A544" s="264">
        <v>115213</v>
      </c>
      <c r="B544" s="264" t="s">
        <v>1790</v>
      </c>
      <c r="C544" s="264" t="s">
        <v>1791</v>
      </c>
      <c r="D544" s="264" t="s">
        <v>271</v>
      </c>
      <c r="E544" s="264"/>
      <c r="F544" s="264"/>
      <c r="G544" s="266"/>
      <c r="H544" s="266"/>
      <c r="I544" t="s">
        <v>59</v>
      </c>
      <c r="O544"/>
      <c r="AI544" t="s">
        <v>934</v>
      </c>
      <c r="AO544" t="s">
        <v>928</v>
      </c>
      <c r="AP544">
        <v>0</v>
      </c>
    </row>
    <row r="545" spans="1:42" x14ac:dyDescent="0.2">
      <c r="A545">
        <v>115224</v>
      </c>
      <c r="B545" t="s">
        <v>1792</v>
      </c>
      <c r="C545" t="s">
        <v>66</v>
      </c>
      <c r="D545" t="s">
        <v>262</v>
      </c>
      <c r="I545" t="s">
        <v>59</v>
      </c>
      <c r="O545"/>
      <c r="AG545" t="s">
        <v>931</v>
      </c>
      <c r="AI545" t="s">
        <v>931</v>
      </c>
      <c r="AP545">
        <v>0</v>
      </c>
    </row>
    <row r="546" spans="1:42" x14ac:dyDescent="0.2">
      <c r="A546">
        <v>115241</v>
      </c>
      <c r="B546" t="s">
        <v>1793</v>
      </c>
      <c r="C546" t="s">
        <v>71</v>
      </c>
      <c r="D546" t="s">
        <v>256</v>
      </c>
      <c r="I546" t="s">
        <v>59</v>
      </c>
      <c r="O546"/>
      <c r="AI546" t="s">
        <v>1135</v>
      </c>
      <c r="AN546" t="s">
        <v>928</v>
      </c>
      <c r="AO546" t="s">
        <v>928</v>
      </c>
      <c r="AP546">
        <v>0</v>
      </c>
    </row>
    <row r="547" spans="1:42" ht="18" x14ac:dyDescent="0.2">
      <c r="A547" s="264">
        <v>115253</v>
      </c>
      <c r="B547" s="264" t="s">
        <v>1794</v>
      </c>
      <c r="C547" s="264" t="s">
        <v>129</v>
      </c>
      <c r="D547" s="264" t="s">
        <v>290</v>
      </c>
      <c r="E547" s="264"/>
      <c r="F547" s="264"/>
      <c r="G547" s="266"/>
      <c r="H547" s="266"/>
      <c r="I547" t="s">
        <v>59</v>
      </c>
      <c r="O547"/>
      <c r="AI547" t="s">
        <v>935</v>
      </c>
      <c r="AO547" t="s">
        <v>928</v>
      </c>
      <c r="AP547">
        <v>0</v>
      </c>
    </row>
    <row r="548" spans="1:42" ht="18" x14ac:dyDescent="0.2">
      <c r="A548" s="264">
        <v>115261</v>
      </c>
      <c r="B548" s="264" t="s">
        <v>1795</v>
      </c>
      <c r="C548" s="264" t="s">
        <v>652</v>
      </c>
      <c r="D548" s="264" t="s">
        <v>1796</v>
      </c>
      <c r="E548" s="264"/>
      <c r="F548" s="264"/>
      <c r="G548" s="266"/>
      <c r="H548" s="266"/>
      <c r="I548" t="s">
        <v>59</v>
      </c>
      <c r="O548"/>
      <c r="AI548" t="s">
        <v>931</v>
      </c>
      <c r="AO548" t="s">
        <v>928</v>
      </c>
      <c r="AP548">
        <v>0</v>
      </c>
    </row>
    <row r="549" spans="1:42" x14ac:dyDescent="0.2">
      <c r="A549">
        <v>115266</v>
      </c>
      <c r="B549" t="s">
        <v>1797</v>
      </c>
      <c r="C549" t="s">
        <v>1282</v>
      </c>
      <c r="D549" t="s">
        <v>243</v>
      </c>
      <c r="I549" t="s">
        <v>59</v>
      </c>
      <c r="O549"/>
      <c r="AG549" t="s">
        <v>931</v>
      </c>
      <c r="AI549" t="s">
        <v>931</v>
      </c>
      <c r="AO549" t="s">
        <v>928</v>
      </c>
      <c r="AP549">
        <v>0</v>
      </c>
    </row>
    <row r="550" spans="1:42" x14ac:dyDescent="0.2">
      <c r="A550">
        <v>115267</v>
      </c>
      <c r="B550" t="s">
        <v>1798</v>
      </c>
      <c r="C550" t="s">
        <v>680</v>
      </c>
      <c r="D550" t="s">
        <v>215</v>
      </c>
      <c r="E550" t="s">
        <v>363</v>
      </c>
      <c r="F550" s="230">
        <v>32327</v>
      </c>
      <c r="G550" t="s">
        <v>356</v>
      </c>
      <c r="H550" t="s">
        <v>364</v>
      </c>
      <c r="I550" t="s">
        <v>59</v>
      </c>
      <c r="K550" t="s">
        <v>365</v>
      </c>
      <c r="L550">
        <v>2007</v>
      </c>
      <c r="M550" t="s">
        <v>356</v>
      </c>
      <c r="N550" t="s">
        <v>356</v>
      </c>
      <c r="O550"/>
      <c r="AI550">
        <v>0</v>
      </c>
      <c r="AP550">
        <v>0</v>
      </c>
    </row>
    <row r="551" spans="1:42" x14ac:dyDescent="0.2">
      <c r="A551">
        <v>115302</v>
      </c>
      <c r="B551" t="s">
        <v>1799</v>
      </c>
      <c r="C551" t="s">
        <v>137</v>
      </c>
      <c r="D551" t="s">
        <v>209</v>
      </c>
      <c r="I551" t="s">
        <v>59</v>
      </c>
      <c r="O551"/>
      <c r="AI551">
        <v>0</v>
      </c>
      <c r="AN551" t="s">
        <v>928</v>
      </c>
      <c r="AO551" t="s">
        <v>928</v>
      </c>
      <c r="AP551">
        <v>0</v>
      </c>
    </row>
    <row r="552" spans="1:42" x14ac:dyDescent="0.2">
      <c r="A552">
        <v>115310</v>
      </c>
      <c r="B552" t="s">
        <v>1800</v>
      </c>
      <c r="C552" t="s">
        <v>104</v>
      </c>
      <c r="D552" t="s">
        <v>253</v>
      </c>
      <c r="E552" t="s">
        <v>867</v>
      </c>
      <c r="F552" s="230">
        <v>33143</v>
      </c>
      <c r="G552" t="s">
        <v>345</v>
      </c>
      <c r="H552" t="s">
        <v>608</v>
      </c>
      <c r="I552" t="s">
        <v>1141</v>
      </c>
      <c r="K552" t="s">
        <v>346</v>
      </c>
      <c r="L552">
        <v>2008</v>
      </c>
      <c r="M552" t="s">
        <v>345</v>
      </c>
      <c r="N552" t="s">
        <v>605</v>
      </c>
      <c r="O552"/>
      <c r="AG552" t="s">
        <v>931</v>
      </c>
      <c r="AI552" t="s">
        <v>931</v>
      </c>
      <c r="AP552">
        <v>0</v>
      </c>
    </row>
    <row r="553" spans="1:42" x14ac:dyDescent="0.2">
      <c r="A553">
        <v>115316</v>
      </c>
      <c r="B553" t="s">
        <v>1801</v>
      </c>
      <c r="C553" t="s">
        <v>148</v>
      </c>
      <c r="D553" t="s">
        <v>719</v>
      </c>
      <c r="E553" t="s">
        <v>867</v>
      </c>
      <c r="F553" s="230">
        <v>33322</v>
      </c>
      <c r="G553" t="s">
        <v>345</v>
      </c>
      <c r="H553" t="s">
        <v>364</v>
      </c>
      <c r="I553" t="s">
        <v>59</v>
      </c>
      <c r="K553" t="s">
        <v>346</v>
      </c>
      <c r="L553">
        <v>2010</v>
      </c>
      <c r="M553" t="s">
        <v>345</v>
      </c>
      <c r="N553" t="s">
        <v>345</v>
      </c>
      <c r="O553"/>
      <c r="AG553" t="s">
        <v>931</v>
      </c>
      <c r="AI553" t="s">
        <v>931</v>
      </c>
      <c r="AN553" t="s">
        <v>928</v>
      </c>
      <c r="AO553" t="s">
        <v>928</v>
      </c>
      <c r="AP553">
        <v>0</v>
      </c>
    </row>
    <row r="554" spans="1:42" x14ac:dyDescent="0.2">
      <c r="A554">
        <v>115319</v>
      </c>
      <c r="B554" t="s">
        <v>1802</v>
      </c>
      <c r="C554" t="s">
        <v>69</v>
      </c>
      <c r="D554" t="s">
        <v>235</v>
      </c>
      <c r="E554" t="s">
        <v>867</v>
      </c>
      <c r="F554" s="230">
        <v>33487</v>
      </c>
      <c r="G554" t="s">
        <v>914</v>
      </c>
      <c r="H554" t="s">
        <v>364</v>
      </c>
      <c r="I554" t="s">
        <v>1144</v>
      </c>
      <c r="K554" t="s">
        <v>365</v>
      </c>
      <c r="L554">
        <v>2009</v>
      </c>
      <c r="M554" t="s">
        <v>347</v>
      </c>
      <c r="N554" t="s">
        <v>347</v>
      </c>
      <c r="O554"/>
      <c r="AI554">
        <v>0</v>
      </c>
      <c r="AP554">
        <v>0</v>
      </c>
    </row>
    <row r="555" spans="1:42" x14ac:dyDescent="0.2">
      <c r="A555">
        <v>115330</v>
      </c>
      <c r="B555" t="s">
        <v>1803</v>
      </c>
      <c r="C555" t="s">
        <v>66</v>
      </c>
      <c r="D555" t="s">
        <v>1647</v>
      </c>
      <c r="I555" t="s">
        <v>59</v>
      </c>
      <c r="O555"/>
      <c r="AG555" t="s">
        <v>931</v>
      </c>
      <c r="AI555" t="s">
        <v>931</v>
      </c>
      <c r="AN555" t="s">
        <v>928</v>
      </c>
      <c r="AO555" t="s">
        <v>928</v>
      </c>
      <c r="AP555">
        <v>0</v>
      </c>
    </row>
    <row r="556" spans="1:42" x14ac:dyDescent="0.2">
      <c r="A556">
        <v>115361</v>
      </c>
      <c r="B556" t="s">
        <v>1804</v>
      </c>
      <c r="C556" t="s">
        <v>119</v>
      </c>
      <c r="D556" t="s">
        <v>295</v>
      </c>
      <c r="E556" t="s">
        <v>363</v>
      </c>
      <c r="F556" s="230">
        <v>30416</v>
      </c>
      <c r="G556" t="s">
        <v>1805</v>
      </c>
      <c r="H556" t="s">
        <v>364</v>
      </c>
      <c r="I556" t="s">
        <v>59</v>
      </c>
      <c r="K556" t="s">
        <v>365</v>
      </c>
      <c r="L556">
        <v>2010</v>
      </c>
      <c r="M556" t="s">
        <v>347</v>
      </c>
      <c r="N556" t="s">
        <v>347</v>
      </c>
      <c r="O556"/>
      <c r="AI556">
        <v>0</v>
      </c>
      <c r="AN556" t="s">
        <v>928</v>
      </c>
      <c r="AO556" t="s">
        <v>928</v>
      </c>
      <c r="AP556">
        <v>0</v>
      </c>
    </row>
    <row r="557" spans="1:42" ht="18" x14ac:dyDescent="0.2">
      <c r="A557" s="264">
        <v>115411</v>
      </c>
      <c r="B557" s="264" t="s">
        <v>1806</v>
      </c>
      <c r="C557" s="264" t="s">
        <v>676</v>
      </c>
      <c r="D557" s="264" t="s">
        <v>1807</v>
      </c>
      <c r="E557" s="264"/>
      <c r="F557" s="264"/>
      <c r="G557" s="266"/>
      <c r="H557" s="266"/>
      <c r="I557" t="s">
        <v>59</v>
      </c>
      <c r="O557"/>
      <c r="AI557" t="s">
        <v>935</v>
      </c>
      <c r="AO557" t="s">
        <v>928</v>
      </c>
      <c r="AP557">
        <v>0</v>
      </c>
    </row>
    <row r="558" spans="1:42" ht="18" x14ac:dyDescent="0.2">
      <c r="A558" s="264">
        <v>115438</v>
      </c>
      <c r="B558" s="264" t="s">
        <v>1808</v>
      </c>
      <c r="C558" s="264" t="s">
        <v>85</v>
      </c>
      <c r="D558" s="264" t="s">
        <v>728</v>
      </c>
      <c r="E558" s="264"/>
      <c r="F558" s="264"/>
      <c r="G558" s="266"/>
      <c r="H558" s="266"/>
      <c r="I558" t="s">
        <v>59</v>
      </c>
      <c r="O558"/>
      <c r="AI558" t="s">
        <v>932</v>
      </c>
      <c r="AO558" t="s">
        <v>928</v>
      </c>
      <c r="AP558">
        <v>0</v>
      </c>
    </row>
    <row r="559" spans="1:42" ht="18" x14ac:dyDescent="0.2">
      <c r="A559" s="264">
        <v>115442</v>
      </c>
      <c r="B559" s="264" t="s">
        <v>1130</v>
      </c>
      <c r="C559" s="264" t="s">
        <v>1157</v>
      </c>
      <c r="D559" s="264" t="s">
        <v>794</v>
      </c>
      <c r="E559" s="264"/>
      <c r="F559" s="264"/>
      <c r="G559" s="266"/>
      <c r="H559" s="266"/>
      <c r="I559" t="s">
        <v>59</v>
      </c>
      <c r="O559"/>
      <c r="AI559" t="s">
        <v>935</v>
      </c>
      <c r="AO559" t="s">
        <v>928</v>
      </c>
      <c r="AP559">
        <v>0</v>
      </c>
    </row>
    <row r="560" spans="1:42" x14ac:dyDescent="0.2">
      <c r="A560">
        <v>115447</v>
      </c>
      <c r="B560" t="s">
        <v>1809</v>
      </c>
      <c r="C560" t="s">
        <v>1810</v>
      </c>
      <c r="D560" t="s">
        <v>288</v>
      </c>
      <c r="E560" t="s">
        <v>363</v>
      </c>
      <c r="F560" s="230">
        <v>33604</v>
      </c>
      <c r="G560" t="s">
        <v>345</v>
      </c>
      <c r="H560" t="s">
        <v>608</v>
      </c>
      <c r="I560" t="s">
        <v>1141</v>
      </c>
      <c r="K560" t="s">
        <v>365</v>
      </c>
      <c r="L560">
        <v>0</v>
      </c>
      <c r="M560" t="s">
        <v>356</v>
      </c>
      <c r="N560" t="s">
        <v>345</v>
      </c>
      <c r="O560"/>
      <c r="AI560">
        <v>0</v>
      </c>
      <c r="AP560">
        <v>0</v>
      </c>
    </row>
    <row r="561" spans="1:42" x14ac:dyDescent="0.2">
      <c r="A561">
        <v>115449</v>
      </c>
      <c r="B561" t="s">
        <v>1811</v>
      </c>
      <c r="C561" t="s">
        <v>66</v>
      </c>
      <c r="D561" t="s">
        <v>188</v>
      </c>
      <c r="E561" t="s">
        <v>867</v>
      </c>
      <c r="F561" s="230">
        <v>31990</v>
      </c>
      <c r="G561" t="s">
        <v>901</v>
      </c>
      <c r="H561" t="s">
        <v>364</v>
      </c>
      <c r="I561" t="s">
        <v>59</v>
      </c>
      <c r="K561" t="s">
        <v>881</v>
      </c>
      <c r="L561">
        <v>2006</v>
      </c>
      <c r="M561" t="s">
        <v>345</v>
      </c>
      <c r="N561" t="s">
        <v>347</v>
      </c>
      <c r="O561"/>
      <c r="AI561">
        <v>0</v>
      </c>
      <c r="AO561" t="s">
        <v>928</v>
      </c>
      <c r="AP561">
        <v>0</v>
      </c>
    </row>
    <row r="562" spans="1:42" ht="18" x14ac:dyDescent="0.2">
      <c r="A562" s="266">
        <v>115472</v>
      </c>
      <c r="B562" s="266" t="s">
        <v>1812</v>
      </c>
      <c r="C562" s="266" t="s">
        <v>124</v>
      </c>
      <c r="D562" s="266"/>
      <c r="E562" s="266"/>
      <c r="F562" s="264"/>
      <c r="G562" s="266"/>
      <c r="H562" s="266"/>
      <c r="I562" t="s">
        <v>59</v>
      </c>
      <c r="O562"/>
      <c r="AI562">
        <v>0</v>
      </c>
      <c r="AP562" t="s">
        <v>1137</v>
      </c>
    </row>
    <row r="563" spans="1:42" x14ac:dyDescent="0.2">
      <c r="A563">
        <v>115487</v>
      </c>
      <c r="B563" t="s">
        <v>1813</v>
      </c>
      <c r="C563" t="s">
        <v>144</v>
      </c>
      <c r="D563" t="s">
        <v>208</v>
      </c>
      <c r="E563" t="s">
        <v>867</v>
      </c>
      <c r="F563" s="230">
        <v>33346</v>
      </c>
      <c r="G563" t="s">
        <v>1814</v>
      </c>
      <c r="H563" t="s">
        <v>364</v>
      </c>
      <c r="I563" t="s">
        <v>59</v>
      </c>
      <c r="K563" t="s">
        <v>881</v>
      </c>
      <c r="L563">
        <v>2010</v>
      </c>
      <c r="M563" t="s">
        <v>347</v>
      </c>
      <c r="N563" t="s">
        <v>347</v>
      </c>
      <c r="O563"/>
      <c r="AI563" t="s">
        <v>1135</v>
      </c>
      <c r="AP563">
        <v>0</v>
      </c>
    </row>
    <row r="564" spans="1:42" x14ac:dyDescent="0.2">
      <c r="A564">
        <v>115496</v>
      </c>
      <c r="B564" t="s">
        <v>1815</v>
      </c>
      <c r="C564" t="s">
        <v>146</v>
      </c>
      <c r="D564" t="s">
        <v>475</v>
      </c>
      <c r="E564" t="s">
        <v>363</v>
      </c>
      <c r="F564" s="230">
        <v>30209</v>
      </c>
      <c r="G564" t="s">
        <v>345</v>
      </c>
      <c r="H564" t="s">
        <v>364</v>
      </c>
      <c r="I564" t="s">
        <v>59</v>
      </c>
      <c r="K564" t="s">
        <v>881</v>
      </c>
      <c r="L564">
        <v>2000</v>
      </c>
      <c r="M564" t="s">
        <v>347</v>
      </c>
      <c r="N564" t="s">
        <v>345</v>
      </c>
      <c r="O564"/>
      <c r="AI564" t="s">
        <v>1135</v>
      </c>
      <c r="AM564" t="str">
        <f>IFERROR(VLOOKUP(A565,[1]Sheet2!A$2:C$3613,3,0),"")</f>
        <v/>
      </c>
      <c r="AN564" t="s">
        <v>928</v>
      </c>
      <c r="AO564" t="s">
        <v>928</v>
      </c>
      <c r="AP564">
        <v>0</v>
      </c>
    </row>
    <row r="565" spans="1:42" x14ac:dyDescent="0.2">
      <c r="A565">
        <v>115540</v>
      </c>
      <c r="B565" t="s">
        <v>1816</v>
      </c>
      <c r="C565" t="s">
        <v>687</v>
      </c>
      <c r="D565" t="s">
        <v>276</v>
      </c>
      <c r="I565" t="s">
        <v>1144</v>
      </c>
      <c r="O565"/>
      <c r="AG565" t="s">
        <v>931</v>
      </c>
      <c r="AI565" t="s">
        <v>931</v>
      </c>
      <c r="AP565">
        <v>0</v>
      </c>
    </row>
    <row r="566" spans="1:42" ht="18" x14ac:dyDescent="0.2">
      <c r="A566" s="264">
        <v>115549</v>
      </c>
      <c r="B566" s="264" t="s">
        <v>1817</v>
      </c>
      <c r="C566" s="264" t="s">
        <v>1818</v>
      </c>
      <c r="D566" s="264" t="s">
        <v>1819</v>
      </c>
      <c r="E566" s="264"/>
      <c r="F566" s="264"/>
      <c r="G566" s="266"/>
      <c r="H566" s="266"/>
      <c r="I566" t="s">
        <v>59</v>
      </c>
      <c r="O566"/>
      <c r="AI566" t="s">
        <v>931</v>
      </c>
      <c r="AO566" t="s">
        <v>928</v>
      </c>
      <c r="AP566">
        <v>0</v>
      </c>
    </row>
    <row r="567" spans="1:42" x14ac:dyDescent="0.2">
      <c r="A567">
        <v>115559</v>
      </c>
      <c r="B567" t="s">
        <v>1820</v>
      </c>
      <c r="C567" t="s">
        <v>63</v>
      </c>
      <c r="D567" t="s">
        <v>211</v>
      </c>
      <c r="I567" t="s">
        <v>59</v>
      </c>
      <c r="O567"/>
      <c r="AG567" t="s">
        <v>932</v>
      </c>
      <c r="AI567" t="s">
        <v>932</v>
      </c>
      <c r="AO567" t="s">
        <v>928</v>
      </c>
      <c r="AP567">
        <v>0</v>
      </c>
    </row>
    <row r="568" spans="1:42" ht="18" x14ac:dyDescent="0.2">
      <c r="A568" s="266">
        <v>115565</v>
      </c>
      <c r="B568" s="266" t="s">
        <v>1041</v>
      </c>
      <c r="C568" s="266" t="s">
        <v>1042</v>
      </c>
      <c r="D568" s="266"/>
      <c r="E568" s="266"/>
      <c r="F568" s="264"/>
      <c r="G568" s="266"/>
      <c r="H568" s="266"/>
      <c r="I568" t="s">
        <v>1140</v>
      </c>
      <c r="O568"/>
      <c r="AI568" t="s">
        <v>1140</v>
      </c>
      <c r="AO568" t="s">
        <v>928</v>
      </c>
      <c r="AP568" t="s">
        <v>1137</v>
      </c>
    </row>
    <row r="569" spans="1:42" ht="18" x14ac:dyDescent="0.2">
      <c r="A569" s="266">
        <v>115581</v>
      </c>
      <c r="B569" s="266" t="s">
        <v>1043</v>
      </c>
      <c r="C569" s="266" t="s">
        <v>104</v>
      </c>
      <c r="D569" s="266"/>
      <c r="E569" s="266"/>
      <c r="F569" s="264"/>
      <c r="G569" s="266"/>
      <c r="H569" s="266"/>
      <c r="I569" t="s">
        <v>1140</v>
      </c>
      <c r="O569"/>
      <c r="AI569" t="s">
        <v>1140</v>
      </c>
      <c r="AO569" t="s">
        <v>928</v>
      </c>
      <c r="AP569" t="s">
        <v>1137</v>
      </c>
    </row>
    <row r="570" spans="1:42" x14ac:dyDescent="0.2">
      <c r="A570">
        <v>115587</v>
      </c>
      <c r="B570" t="s">
        <v>1822</v>
      </c>
      <c r="C570" t="s">
        <v>85</v>
      </c>
      <c r="D570" t="s">
        <v>265</v>
      </c>
      <c r="E570" t="s">
        <v>363</v>
      </c>
      <c r="F570" s="230">
        <v>33428</v>
      </c>
      <c r="G570" t="s">
        <v>345</v>
      </c>
      <c r="H570" t="s">
        <v>364</v>
      </c>
      <c r="I570" t="s">
        <v>59</v>
      </c>
      <c r="K570" t="s">
        <v>365</v>
      </c>
      <c r="L570">
        <v>2010</v>
      </c>
      <c r="M570" t="s">
        <v>345</v>
      </c>
      <c r="N570" t="s">
        <v>345</v>
      </c>
      <c r="O570"/>
      <c r="AG570" t="s">
        <v>931</v>
      </c>
      <c r="AI570" t="s">
        <v>931</v>
      </c>
      <c r="AN570" t="s">
        <v>928</v>
      </c>
      <c r="AO570" t="s">
        <v>928</v>
      </c>
      <c r="AP570">
        <v>0</v>
      </c>
    </row>
    <row r="571" spans="1:42" ht="18" x14ac:dyDescent="0.2">
      <c r="A571" s="264">
        <v>115593</v>
      </c>
      <c r="B571" s="264" t="s">
        <v>1823</v>
      </c>
      <c r="C571" s="264" t="s">
        <v>66</v>
      </c>
      <c r="D571" s="264" t="s">
        <v>296</v>
      </c>
      <c r="E571" s="264"/>
      <c r="F571" s="264"/>
      <c r="G571" s="266"/>
      <c r="H571" s="266"/>
      <c r="I571" t="s">
        <v>59</v>
      </c>
      <c r="O571"/>
      <c r="AI571" t="s">
        <v>934</v>
      </c>
      <c r="AO571" t="s">
        <v>928</v>
      </c>
      <c r="AP571">
        <v>0</v>
      </c>
    </row>
    <row r="572" spans="1:42" x14ac:dyDescent="0.2">
      <c r="A572">
        <v>115602</v>
      </c>
      <c r="B572" t="s">
        <v>1824</v>
      </c>
      <c r="C572" t="s">
        <v>66</v>
      </c>
      <c r="D572" t="s">
        <v>510</v>
      </c>
      <c r="E572" t="s">
        <v>362</v>
      </c>
      <c r="F572" s="230">
        <v>33727</v>
      </c>
      <c r="G572" t="s">
        <v>345</v>
      </c>
      <c r="H572" t="s">
        <v>364</v>
      </c>
      <c r="I572" t="s">
        <v>65</v>
      </c>
      <c r="K572" t="s">
        <v>346</v>
      </c>
      <c r="L572">
        <v>2010</v>
      </c>
      <c r="M572" t="s">
        <v>345</v>
      </c>
      <c r="N572" t="s">
        <v>345</v>
      </c>
      <c r="O572"/>
      <c r="AI572">
        <v>0</v>
      </c>
      <c r="AP572">
        <v>0</v>
      </c>
    </row>
    <row r="573" spans="1:42" ht="18" x14ac:dyDescent="0.2">
      <c r="A573" s="264">
        <v>115607</v>
      </c>
      <c r="B573" s="264" t="s">
        <v>1825</v>
      </c>
      <c r="C573" s="264" t="s">
        <v>78</v>
      </c>
      <c r="D573" s="264" t="s">
        <v>1826</v>
      </c>
      <c r="E573" s="264"/>
      <c r="F573" s="264"/>
      <c r="G573" s="266"/>
      <c r="H573" s="266"/>
      <c r="I573" t="s">
        <v>59</v>
      </c>
      <c r="O573"/>
      <c r="AI573" t="s">
        <v>933</v>
      </c>
      <c r="AO573" t="s">
        <v>928</v>
      </c>
      <c r="AP573">
        <v>0</v>
      </c>
    </row>
    <row r="574" spans="1:42" ht="18" x14ac:dyDescent="0.2">
      <c r="A574" s="264">
        <v>115630</v>
      </c>
      <c r="B574" s="264" t="s">
        <v>1827</v>
      </c>
      <c r="C574" s="264" t="s">
        <v>170</v>
      </c>
      <c r="D574" s="264" t="s">
        <v>250</v>
      </c>
      <c r="E574" s="264"/>
      <c r="F574" s="264"/>
      <c r="G574" s="266"/>
      <c r="H574" s="266"/>
      <c r="I574" t="s">
        <v>59</v>
      </c>
      <c r="O574"/>
      <c r="AI574" t="s">
        <v>931</v>
      </c>
      <c r="AO574" t="s">
        <v>928</v>
      </c>
      <c r="AP574">
        <v>0</v>
      </c>
    </row>
    <row r="575" spans="1:42" ht="18" x14ac:dyDescent="0.2">
      <c r="A575" s="264">
        <v>115646</v>
      </c>
      <c r="B575" s="264" t="s">
        <v>1828</v>
      </c>
      <c r="C575" s="264" t="s">
        <v>63</v>
      </c>
      <c r="D575" s="264" t="s">
        <v>272</v>
      </c>
      <c r="E575" s="264"/>
      <c r="F575" s="264"/>
      <c r="G575" s="266"/>
      <c r="H575" s="266"/>
      <c r="I575" t="s">
        <v>59</v>
      </c>
      <c r="O575"/>
      <c r="AI575" t="s">
        <v>934</v>
      </c>
      <c r="AO575" t="s">
        <v>928</v>
      </c>
      <c r="AP575">
        <v>0</v>
      </c>
    </row>
    <row r="576" spans="1:42" x14ac:dyDescent="0.2">
      <c r="A576">
        <v>115656</v>
      </c>
      <c r="B576" t="s">
        <v>1829</v>
      </c>
      <c r="C576" t="s">
        <v>137</v>
      </c>
      <c r="D576" t="s">
        <v>639</v>
      </c>
      <c r="I576" t="s">
        <v>59</v>
      </c>
      <c r="O576"/>
      <c r="AG576" t="s">
        <v>931</v>
      </c>
      <c r="AI576" t="s">
        <v>931</v>
      </c>
      <c r="AO576" t="s">
        <v>928</v>
      </c>
      <c r="AP576">
        <v>0</v>
      </c>
    </row>
    <row r="577" spans="1:42" ht="18" x14ac:dyDescent="0.2">
      <c r="A577" s="264">
        <v>115661</v>
      </c>
      <c r="B577" s="264" t="s">
        <v>1830</v>
      </c>
      <c r="C577" s="264" t="s">
        <v>1831</v>
      </c>
      <c r="D577" s="264" t="s">
        <v>1832</v>
      </c>
      <c r="E577" s="264"/>
      <c r="F577" s="264"/>
      <c r="G577" s="266"/>
      <c r="H577" s="266"/>
      <c r="I577" t="s">
        <v>59</v>
      </c>
      <c r="O577"/>
      <c r="AI577" t="s">
        <v>932</v>
      </c>
      <c r="AO577" t="s">
        <v>928</v>
      </c>
      <c r="AP577">
        <v>0</v>
      </c>
    </row>
    <row r="578" spans="1:42" ht="18" x14ac:dyDescent="0.2">
      <c r="A578" s="264">
        <v>115662</v>
      </c>
      <c r="B578" s="264" t="s">
        <v>1833</v>
      </c>
      <c r="C578" s="264" t="s">
        <v>136</v>
      </c>
      <c r="D578" s="264" t="s">
        <v>272</v>
      </c>
      <c r="E578" s="264"/>
      <c r="F578" s="264"/>
      <c r="G578" s="266"/>
      <c r="H578" s="266"/>
      <c r="I578" t="s">
        <v>59</v>
      </c>
      <c r="O578"/>
      <c r="AI578" t="s">
        <v>932</v>
      </c>
      <c r="AO578" t="s">
        <v>928</v>
      </c>
      <c r="AP578">
        <v>0</v>
      </c>
    </row>
    <row r="579" spans="1:42" ht="18" x14ac:dyDescent="0.2">
      <c r="A579" s="264">
        <v>115664</v>
      </c>
      <c r="B579" s="264" t="s">
        <v>1834</v>
      </c>
      <c r="C579" s="264" t="s">
        <v>475</v>
      </c>
      <c r="D579" s="264" t="s">
        <v>1835</v>
      </c>
      <c r="E579" s="264"/>
      <c r="F579" s="264"/>
      <c r="G579" s="266"/>
      <c r="H579" s="266"/>
      <c r="I579" t="s">
        <v>59</v>
      </c>
      <c r="O579"/>
      <c r="AI579" t="s">
        <v>935</v>
      </c>
      <c r="AO579" t="s">
        <v>928</v>
      </c>
      <c r="AP579">
        <v>0</v>
      </c>
    </row>
    <row r="580" spans="1:42" x14ac:dyDescent="0.2">
      <c r="A580">
        <v>115746</v>
      </c>
      <c r="B580" t="s">
        <v>1836</v>
      </c>
      <c r="C580" t="s">
        <v>63</v>
      </c>
      <c r="D580" t="s">
        <v>211</v>
      </c>
      <c r="I580" t="s">
        <v>59</v>
      </c>
      <c r="O580"/>
      <c r="AG580" t="s">
        <v>932</v>
      </c>
      <c r="AI580" t="s">
        <v>932</v>
      </c>
      <c r="AN580" t="s">
        <v>928</v>
      </c>
      <c r="AO580" t="s">
        <v>928</v>
      </c>
      <c r="AP580">
        <v>0</v>
      </c>
    </row>
    <row r="581" spans="1:42" ht="18" x14ac:dyDescent="0.2">
      <c r="A581" s="266">
        <v>115794</v>
      </c>
      <c r="B581" s="266" t="s">
        <v>1044</v>
      </c>
      <c r="C581" s="266" t="s">
        <v>424</v>
      </c>
      <c r="D581" s="266"/>
      <c r="E581" s="266"/>
      <c r="F581" s="264"/>
      <c r="G581" s="266"/>
      <c r="H581" s="266"/>
      <c r="I581" t="s">
        <v>1140</v>
      </c>
      <c r="O581"/>
      <c r="AI581" t="s">
        <v>1140</v>
      </c>
      <c r="AO581" t="s">
        <v>928</v>
      </c>
      <c r="AP581" t="s">
        <v>1137</v>
      </c>
    </row>
    <row r="582" spans="1:42" x14ac:dyDescent="0.2">
      <c r="A582">
        <v>115803</v>
      </c>
      <c r="B582" t="s">
        <v>1837</v>
      </c>
      <c r="C582" t="s">
        <v>671</v>
      </c>
      <c r="D582" t="s">
        <v>223</v>
      </c>
      <c r="E582" t="s">
        <v>867</v>
      </c>
      <c r="F582" s="230">
        <v>33420</v>
      </c>
      <c r="G582" t="s">
        <v>345</v>
      </c>
      <c r="H582" t="s">
        <v>364</v>
      </c>
      <c r="I582" t="s">
        <v>59</v>
      </c>
      <c r="K582" t="s">
        <v>881</v>
      </c>
      <c r="L582">
        <v>2010</v>
      </c>
      <c r="M582" t="s">
        <v>347</v>
      </c>
      <c r="O582"/>
      <c r="AG582" t="s">
        <v>931</v>
      </c>
      <c r="AI582" t="s">
        <v>931</v>
      </c>
      <c r="AP582">
        <v>0</v>
      </c>
    </row>
    <row r="583" spans="1:42" x14ac:dyDescent="0.2">
      <c r="A583">
        <v>115849</v>
      </c>
      <c r="B583" t="s">
        <v>1838</v>
      </c>
      <c r="C583" t="s">
        <v>75</v>
      </c>
      <c r="D583" t="s">
        <v>246</v>
      </c>
      <c r="E583" t="s">
        <v>363</v>
      </c>
      <c r="F583" s="253">
        <v>0</v>
      </c>
      <c r="G583" t="s">
        <v>1839</v>
      </c>
      <c r="H583" t="s">
        <v>364</v>
      </c>
      <c r="I583" t="s">
        <v>59</v>
      </c>
      <c r="K583" t="s">
        <v>365</v>
      </c>
      <c r="L583">
        <v>1989</v>
      </c>
      <c r="M583" t="s">
        <v>350</v>
      </c>
      <c r="O583"/>
      <c r="AG583" t="s">
        <v>932</v>
      </c>
      <c r="AI583" t="s">
        <v>932</v>
      </c>
      <c r="AP583">
        <v>0</v>
      </c>
    </row>
    <row r="584" spans="1:42" ht="18" x14ac:dyDescent="0.2">
      <c r="A584" s="264">
        <v>115860</v>
      </c>
      <c r="B584" s="264" t="s">
        <v>1840</v>
      </c>
      <c r="C584" s="264" t="s">
        <v>161</v>
      </c>
      <c r="D584" s="264" t="s">
        <v>208</v>
      </c>
      <c r="E584" s="264"/>
      <c r="F584" s="264"/>
      <c r="G584" s="266"/>
      <c r="H584" s="266"/>
      <c r="I584" t="s">
        <v>59</v>
      </c>
      <c r="O584"/>
      <c r="AI584" t="s">
        <v>932</v>
      </c>
      <c r="AO584" t="s">
        <v>928</v>
      </c>
      <c r="AP584">
        <v>0</v>
      </c>
    </row>
    <row r="585" spans="1:42" ht="18" x14ac:dyDescent="0.2">
      <c r="A585" s="266">
        <v>115905</v>
      </c>
      <c r="B585" s="266" t="s">
        <v>1045</v>
      </c>
      <c r="C585" s="266" t="s">
        <v>1046</v>
      </c>
      <c r="D585" s="266"/>
      <c r="E585" s="266"/>
      <c r="F585" s="264"/>
      <c r="G585" s="266"/>
      <c r="H585" s="266"/>
      <c r="I585" t="s">
        <v>1140</v>
      </c>
      <c r="O585"/>
      <c r="AI585" t="s">
        <v>1140</v>
      </c>
      <c r="AO585" t="s">
        <v>928</v>
      </c>
      <c r="AP585" t="s">
        <v>1137</v>
      </c>
    </row>
    <row r="586" spans="1:42" ht="18" x14ac:dyDescent="0.2">
      <c r="A586" s="264">
        <v>115908</v>
      </c>
      <c r="B586" s="264" t="s">
        <v>1841</v>
      </c>
      <c r="C586" s="264" t="s">
        <v>89</v>
      </c>
      <c r="D586" s="264" t="s">
        <v>1842</v>
      </c>
      <c r="E586" s="264"/>
      <c r="F586" s="264"/>
      <c r="G586" s="266"/>
      <c r="H586" s="266"/>
      <c r="I586" t="s">
        <v>59</v>
      </c>
      <c r="O586"/>
      <c r="AI586" t="s">
        <v>931</v>
      </c>
      <c r="AO586" t="s">
        <v>928</v>
      </c>
      <c r="AP586">
        <v>0</v>
      </c>
    </row>
    <row r="587" spans="1:42" ht="18" x14ac:dyDescent="0.2">
      <c r="A587" s="264">
        <v>115925</v>
      </c>
      <c r="B587" s="264" t="s">
        <v>1843</v>
      </c>
      <c r="C587" s="264" t="s">
        <v>504</v>
      </c>
      <c r="D587" s="264" t="s">
        <v>649</v>
      </c>
      <c r="E587" s="264"/>
      <c r="F587" s="264"/>
      <c r="G587" s="266"/>
      <c r="H587" s="266"/>
      <c r="I587" t="s">
        <v>59</v>
      </c>
      <c r="O587"/>
      <c r="AI587" t="s">
        <v>932</v>
      </c>
      <c r="AO587" t="s">
        <v>928</v>
      </c>
      <c r="AP587">
        <v>0</v>
      </c>
    </row>
    <row r="588" spans="1:42" ht="18" x14ac:dyDescent="0.2">
      <c r="A588" s="264">
        <v>115932</v>
      </c>
      <c r="B588" s="264" t="s">
        <v>1844</v>
      </c>
      <c r="C588" s="264" t="s">
        <v>126</v>
      </c>
      <c r="D588" s="264" t="s">
        <v>277</v>
      </c>
      <c r="E588" s="264"/>
      <c r="F588" s="264"/>
      <c r="G588" s="266"/>
      <c r="H588" s="266"/>
      <c r="I588" t="s">
        <v>59</v>
      </c>
      <c r="O588"/>
      <c r="AI588" t="s">
        <v>935</v>
      </c>
      <c r="AO588" t="s">
        <v>928</v>
      </c>
      <c r="AP588">
        <v>0</v>
      </c>
    </row>
    <row r="589" spans="1:42" ht="18" x14ac:dyDescent="0.2">
      <c r="A589" s="264">
        <v>115942</v>
      </c>
      <c r="B589" s="264" t="s">
        <v>1845</v>
      </c>
      <c r="C589" s="264" t="s">
        <v>119</v>
      </c>
      <c r="D589" s="264" t="s">
        <v>724</v>
      </c>
      <c r="E589" s="264"/>
      <c r="F589" s="264"/>
      <c r="G589" s="266"/>
      <c r="H589" s="266"/>
      <c r="I589" t="s">
        <v>59</v>
      </c>
      <c r="O589"/>
      <c r="AI589" t="s">
        <v>931</v>
      </c>
      <c r="AO589" t="s">
        <v>928</v>
      </c>
      <c r="AP589">
        <v>0</v>
      </c>
    </row>
    <row r="590" spans="1:42" ht="18" x14ac:dyDescent="0.2">
      <c r="A590" s="264">
        <v>115944</v>
      </c>
      <c r="B590" s="264" t="s">
        <v>1846</v>
      </c>
      <c r="C590" s="264" t="s">
        <v>96</v>
      </c>
      <c r="D590" s="264" t="s">
        <v>244</v>
      </c>
      <c r="E590" s="264"/>
      <c r="F590" s="264"/>
      <c r="G590" s="266"/>
      <c r="H590" s="266"/>
      <c r="I590" t="s">
        <v>59</v>
      </c>
      <c r="O590"/>
      <c r="AI590" t="s">
        <v>932</v>
      </c>
      <c r="AO590" t="s">
        <v>928</v>
      </c>
      <c r="AP590">
        <v>0</v>
      </c>
    </row>
    <row r="591" spans="1:42" ht="18" x14ac:dyDescent="0.2">
      <c r="A591" s="264">
        <v>115949</v>
      </c>
      <c r="B591" s="264" t="s">
        <v>1848</v>
      </c>
      <c r="C591" s="264" t="s">
        <v>1849</v>
      </c>
      <c r="D591" s="264" t="s">
        <v>272</v>
      </c>
      <c r="E591" s="264"/>
      <c r="F591" s="264"/>
      <c r="G591" s="266"/>
      <c r="H591" s="266"/>
      <c r="I591" t="s">
        <v>59</v>
      </c>
      <c r="O591"/>
      <c r="AI591" t="s">
        <v>931</v>
      </c>
      <c r="AO591" t="s">
        <v>928</v>
      </c>
      <c r="AP591">
        <v>0</v>
      </c>
    </row>
    <row r="592" spans="1:42" ht="18" x14ac:dyDescent="0.2">
      <c r="A592" s="264">
        <v>115962</v>
      </c>
      <c r="B592" s="264" t="s">
        <v>1850</v>
      </c>
      <c r="C592" s="264" t="s">
        <v>93</v>
      </c>
      <c r="D592" s="264" t="s">
        <v>233</v>
      </c>
      <c r="E592" s="264"/>
      <c r="F592" s="264"/>
      <c r="G592" s="266"/>
      <c r="H592" s="266"/>
      <c r="I592" t="s">
        <v>59</v>
      </c>
      <c r="O592"/>
      <c r="AI592" t="s">
        <v>934</v>
      </c>
      <c r="AO592" t="s">
        <v>928</v>
      </c>
      <c r="AP592">
        <v>0</v>
      </c>
    </row>
    <row r="593" spans="1:42" ht="18" x14ac:dyDescent="0.2">
      <c r="A593" s="264">
        <v>115963</v>
      </c>
      <c r="B593" s="264" t="s">
        <v>1851</v>
      </c>
      <c r="C593" s="264" t="s">
        <v>66</v>
      </c>
      <c r="D593" s="264" t="s">
        <v>1852</v>
      </c>
      <c r="E593" s="264"/>
      <c r="F593" s="264"/>
      <c r="G593" s="266"/>
      <c r="H593" s="266"/>
      <c r="I593" t="s">
        <v>59</v>
      </c>
      <c r="O593"/>
      <c r="AI593" t="s">
        <v>935</v>
      </c>
      <c r="AO593" t="s">
        <v>928</v>
      </c>
      <c r="AP593">
        <v>0</v>
      </c>
    </row>
    <row r="594" spans="1:42" ht="18" x14ac:dyDescent="0.2">
      <c r="A594" s="266">
        <v>115972</v>
      </c>
      <c r="B594" s="266" t="s">
        <v>1087</v>
      </c>
      <c r="C594" s="266" t="s">
        <v>60</v>
      </c>
      <c r="D594" s="266" t="s">
        <v>243</v>
      </c>
      <c r="E594" s="266"/>
      <c r="F594" s="264"/>
      <c r="G594" s="266"/>
      <c r="H594" s="266"/>
      <c r="I594" t="s">
        <v>1140</v>
      </c>
      <c r="O594"/>
      <c r="AI594" t="s">
        <v>1140</v>
      </c>
      <c r="AO594" t="s">
        <v>928</v>
      </c>
      <c r="AP594" t="s">
        <v>1137</v>
      </c>
    </row>
    <row r="595" spans="1:42" ht="18" x14ac:dyDescent="0.2">
      <c r="A595" s="264">
        <v>115976</v>
      </c>
      <c r="B595" s="264" t="s">
        <v>1853</v>
      </c>
      <c r="C595" s="264" t="s">
        <v>126</v>
      </c>
      <c r="D595" s="264" t="s">
        <v>288</v>
      </c>
      <c r="E595" s="264"/>
      <c r="F595" s="264"/>
      <c r="G595" s="266"/>
      <c r="H595" s="266"/>
      <c r="I595" t="s">
        <v>59</v>
      </c>
      <c r="O595"/>
      <c r="AI595" t="s">
        <v>934</v>
      </c>
      <c r="AO595" t="s">
        <v>928</v>
      </c>
      <c r="AP595">
        <v>0</v>
      </c>
    </row>
    <row r="596" spans="1:42" x14ac:dyDescent="0.2">
      <c r="A596">
        <v>115987</v>
      </c>
      <c r="B596" t="s">
        <v>1854</v>
      </c>
      <c r="C596" t="s">
        <v>68</v>
      </c>
      <c r="D596" t="s">
        <v>1855</v>
      </c>
      <c r="I596" t="s">
        <v>59</v>
      </c>
      <c r="O596"/>
      <c r="AE596" t="str">
        <f>IFERROR(VLOOKUP(#REF!,[1]Sheet2!#REF!,2,0),"")</f>
        <v/>
      </c>
      <c r="AG596" t="s">
        <v>932</v>
      </c>
      <c r="AI596" t="s">
        <v>932</v>
      </c>
      <c r="AL596" t="str">
        <f>IFERROR(VLOOKUP(A596,[1]Sheet2!A$2:C$3613,2,0),"")</f>
        <v>م</v>
      </c>
      <c r="AN596" t="s">
        <v>928</v>
      </c>
      <c r="AO596" t="s">
        <v>928</v>
      </c>
      <c r="AP596">
        <v>0</v>
      </c>
    </row>
    <row r="597" spans="1:42" x14ac:dyDescent="0.2">
      <c r="A597">
        <v>116058</v>
      </c>
      <c r="B597" t="s">
        <v>1856</v>
      </c>
      <c r="C597" t="s">
        <v>66</v>
      </c>
      <c r="D597" t="s">
        <v>516</v>
      </c>
      <c r="I597" t="s">
        <v>59</v>
      </c>
      <c r="O597"/>
      <c r="AG597" t="s">
        <v>932</v>
      </c>
      <c r="AI597" t="s">
        <v>932</v>
      </c>
      <c r="AP597">
        <v>0</v>
      </c>
    </row>
    <row r="598" spans="1:42" x14ac:dyDescent="0.2">
      <c r="A598">
        <v>116059</v>
      </c>
      <c r="B598" t="s">
        <v>1857</v>
      </c>
      <c r="C598" t="s">
        <v>157</v>
      </c>
      <c r="D598" t="s">
        <v>1858</v>
      </c>
      <c r="E598" t="s">
        <v>363</v>
      </c>
      <c r="F598" s="230">
        <v>33315</v>
      </c>
      <c r="G598" t="s">
        <v>345</v>
      </c>
      <c r="H598" t="s">
        <v>364</v>
      </c>
      <c r="I598" t="s">
        <v>59</v>
      </c>
      <c r="K598" t="s">
        <v>573</v>
      </c>
      <c r="L598">
        <v>2009</v>
      </c>
      <c r="M598" t="s">
        <v>347</v>
      </c>
      <c r="N598" t="s">
        <v>345</v>
      </c>
      <c r="O598"/>
      <c r="AG598" t="s">
        <v>944</v>
      </c>
      <c r="AI598" t="s">
        <v>944</v>
      </c>
      <c r="AN598" t="s">
        <v>928</v>
      </c>
      <c r="AO598" t="s">
        <v>928</v>
      </c>
      <c r="AP598">
        <v>0</v>
      </c>
    </row>
    <row r="599" spans="1:42" x14ac:dyDescent="0.2">
      <c r="A599">
        <v>116066</v>
      </c>
      <c r="B599" t="s">
        <v>1859</v>
      </c>
      <c r="C599" t="s">
        <v>555</v>
      </c>
      <c r="D599" t="s">
        <v>313</v>
      </c>
      <c r="E599" t="s">
        <v>867</v>
      </c>
      <c r="F599" s="253">
        <v>0</v>
      </c>
      <c r="G599" t="s">
        <v>1860</v>
      </c>
      <c r="H599" t="s">
        <v>364</v>
      </c>
      <c r="I599" t="s">
        <v>59</v>
      </c>
      <c r="K599" t="s">
        <v>365</v>
      </c>
      <c r="L599">
        <v>0</v>
      </c>
      <c r="M599" t="s">
        <v>345</v>
      </c>
      <c r="N599" t="s">
        <v>345</v>
      </c>
      <c r="O599"/>
      <c r="AG599" t="s">
        <v>932</v>
      </c>
      <c r="AI599" t="s">
        <v>932</v>
      </c>
      <c r="AP599">
        <v>0</v>
      </c>
    </row>
    <row r="600" spans="1:42" ht="18" x14ac:dyDescent="0.2">
      <c r="A600" s="264">
        <v>116073</v>
      </c>
      <c r="B600" s="264" t="s">
        <v>1861</v>
      </c>
      <c r="C600" s="264" t="s">
        <v>78</v>
      </c>
      <c r="D600" s="264" t="s">
        <v>283</v>
      </c>
      <c r="E600" s="264"/>
      <c r="F600" s="264"/>
      <c r="G600" s="266"/>
      <c r="H600" s="266"/>
      <c r="I600" t="s">
        <v>59</v>
      </c>
      <c r="O600"/>
      <c r="AI600" t="s">
        <v>935</v>
      </c>
      <c r="AO600" t="s">
        <v>928</v>
      </c>
      <c r="AP600">
        <v>0</v>
      </c>
    </row>
    <row r="601" spans="1:42" ht="18" x14ac:dyDescent="0.2">
      <c r="A601" s="266">
        <v>116100</v>
      </c>
      <c r="B601" s="266" t="s">
        <v>1047</v>
      </c>
      <c r="C601" s="266" t="s">
        <v>69</v>
      </c>
      <c r="D601" s="266"/>
      <c r="E601" s="266"/>
      <c r="F601" s="264"/>
      <c r="G601" s="266"/>
      <c r="H601" s="266"/>
      <c r="I601" t="s">
        <v>1140</v>
      </c>
      <c r="O601"/>
      <c r="AI601" t="s">
        <v>1140</v>
      </c>
      <c r="AO601" t="s">
        <v>928</v>
      </c>
      <c r="AP601" t="s">
        <v>1137</v>
      </c>
    </row>
    <row r="602" spans="1:42" ht="18" x14ac:dyDescent="0.2">
      <c r="A602" s="264">
        <v>116111</v>
      </c>
      <c r="B602" s="264" t="s">
        <v>1862</v>
      </c>
      <c r="C602" s="264" t="s">
        <v>1863</v>
      </c>
      <c r="D602" s="264" t="s">
        <v>249</v>
      </c>
      <c r="E602" s="264"/>
      <c r="F602" s="264"/>
      <c r="G602" s="266"/>
      <c r="H602" s="266"/>
      <c r="I602" t="s">
        <v>59</v>
      </c>
      <c r="O602"/>
      <c r="AI602" t="s">
        <v>934</v>
      </c>
      <c r="AO602" t="s">
        <v>928</v>
      </c>
      <c r="AP602">
        <v>0</v>
      </c>
    </row>
    <row r="603" spans="1:42" ht="18" x14ac:dyDescent="0.2">
      <c r="A603" s="264">
        <v>116116</v>
      </c>
      <c r="B603" s="264" t="s">
        <v>1864</v>
      </c>
      <c r="C603" s="264" t="s">
        <v>429</v>
      </c>
      <c r="D603" s="264" t="s">
        <v>285</v>
      </c>
      <c r="E603" s="264"/>
      <c r="F603" s="264"/>
      <c r="G603" s="266"/>
      <c r="H603" s="266"/>
      <c r="I603" t="s">
        <v>59</v>
      </c>
      <c r="O603"/>
      <c r="AI603" t="s">
        <v>933</v>
      </c>
      <c r="AO603" t="s">
        <v>928</v>
      </c>
      <c r="AP603">
        <v>0</v>
      </c>
    </row>
    <row r="604" spans="1:42" ht="18" x14ac:dyDescent="0.2">
      <c r="A604" s="266">
        <v>116154</v>
      </c>
      <c r="B604" s="266" t="s">
        <v>1048</v>
      </c>
      <c r="C604" s="266" t="s">
        <v>126</v>
      </c>
      <c r="D604" s="266"/>
      <c r="E604" s="266"/>
      <c r="F604" s="264"/>
      <c r="G604" s="266"/>
      <c r="H604" s="266"/>
      <c r="I604" t="s">
        <v>1140</v>
      </c>
      <c r="O604"/>
      <c r="AI604" t="s">
        <v>1140</v>
      </c>
      <c r="AO604" t="s">
        <v>928</v>
      </c>
      <c r="AP604" t="s">
        <v>1137</v>
      </c>
    </row>
    <row r="605" spans="1:42" x14ac:dyDescent="0.2">
      <c r="A605">
        <v>116178</v>
      </c>
      <c r="B605" t="s">
        <v>1865</v>
      </c>
      <c r="C605" t="s">
        <v>644</v>
      </c>
      <c r="D605" t="s">
        <v>699</v>
      </c>
      <c r="E605" t="s">
        <v>363</v>
      </c>
      <c r="F605" s="253">
        <v>0</v>
      </c>
      <c r="G605" t="s">
        <v>884</v>
      </c>
      <c r="H605" t="s">
        <v>364</v>
      </c>
      <c r="I605" t="s">
        <v>59</v>
      </c>
      <c r="K605" t="s">
        <v>365</v>
      </c>
      <c r="L605">
        <v>0</v>
      </c>
      <c r="M605" t="s">
        <v>345</v>
      </c>
      <c r="O605"/>
      <c r="AI605" t="s">
        <v>1135</v>
      </c>
      <c r="AP605">
        <v>0</v>
      </c>
    </row>
    <row r="606" spans="1:42" ht="18" x14ac:dyDescent="0.2">
      <c r="A606" s="264">
        <v>116210</v>
      </c>
      <c r="B606" s="264" t="s">
        <v>1866</v>
      </c>
      <c r="C606" s="264" t="s">
        <v>77</v>
      </c>
      <c r="D606" s="264" t="s">
        <v>235</v>
      </c>
      <c r="E606" s="264"/>
      <c r="F606" s="264"/>
      <c r="G606" s="266"/>
      <c r="H606" s="266"/>
      <c r="I606" t="s">
        <v>59</v>
      </c>
      <c r="O606"/>
      <c r="AI606" t="s">
        <v>935</v>
      </c>
      <c r="AO606" t="s">
        <v>928</v>
      </c>
      <c r="AP606">
        <v>0</v>
      </c>
    </row>
    <row r="607" spans="1:42" ht="18" x14ac:dyDescent="0.2">
      <c r="A607" s="264">
        <v>116236</v>
      </c>
      <c r="B607" s="264" t="s">
        <v>1867</v>
      </c>
      <c r="C607" s="264" t="s">
        <v>765</v>
      </c>
      <c r="D607" s="264" t="s">
        <v>278</v>
      </c>
      <c r="E607" s="264"/>
      <c r="F607" s="264"/>
      <c r="G607" s="266"/>
      <c r="H607" s="266"/>
      <c r="I607" t="s">
        <v>59</v>
      </c>
      <c r="O607"/>
      <c r="AI607" t="s">
        <v>932</v>
      </c>
      <c r="AO607" t="s">
        <v>928</v>
      </c>
      <c r="AP607">
        <v>0</v>
      </c>
    </row>
    <row r="608" spans="1:42" ht="18" x14ac:dyDescent="0.2">
      <c r="A608" s="264">
        <v>116267</v>
      </c>
      <c r="B608" s="264" t="s">
        <v>1869</v>
      </c>
      <c r="C608" s="264" t="s">
        <v>78</v>
      </c>
      <c r="D608" s="264"/>
      <c r="E608" s="264"/>
      <c r="F608" s="264"/>
      <c r="G608" s="266"/>
      <c r="H608" s="266"/>
      <c r="I608" t="s">
        <v>59</v>
      </c>
      <c r="O608"/>
      <c r="AI608" t="s">
        <v>932</v>
      </c>
      <c r="AO608" t="s">
        <v>928</v>
      </c>
      <c r="AP608">
        <v>0</v>
      </c>
    </row>
    <row r="609" spans="1:42" x14ac:dyDescent="0.2">
      <c r="A609">
        <v>116281</v>
      </c>
      <c r="B609" t="s">
        <v>1870</v>
      </c>
      <c r="C609" t="s">
        <v>66</v>
      </c>
      <c r="D609" t="s">
        <v>269</v>
      </c>
      <c r="E609" t="s">
        <v>363</v>
      </c>
      <c r="F609" s="253">
        <v>0</v>
      </c>
      <c r="G609" t="s">
        <v>1331</v>
      </c>
      <c r="H609" t="s">
        <v>364</v>
      </c>
      <c r="I609" t="s">
        <v>59</v>
      </c>
      <c r="K609" t="s">
        <v>365</v>
      </c>
      <c r="L609">
        <v>2011</v>
      </c>
      <c r="M609" t="s">
        <v>347</v>
      </c>
      <c r="N609" t="s">
        <v>347</v>
      </c>
      <c r="O609"/>
      <c r="AG609" t="s">
        <v>931</v>
      </c>
      <c r="AI609" t="s">
        <v>931</v>
      </c>
      <c r="AP609">
        <v>0</v>
      </c>
    </row>
    <row r="610" spans="1:42" x14ac:dyDescent="0.2">
      <c r="A610">
        <v>116318</v>
      </c>
      <c r="B610" t="s">
        <v>1871</v>
      </c>
      <c r="C610" t="s">
        <v>1872</v>
      </c>
      <c r="D610" t="s">
        <v>253</v>
      </c>
      <c r="E610" t="s">
        <v>867</v>
      </c>
      <c r="F610" s="230">
        <v>30971</v>
      </c>
      <c r="G610" t="s">
        <v>1873</v>
      </c>
      <c r="H610" t="s">
        <v>364</v>
      </c>
      <c r="I610" t="s">
        <v>65</v>
      </c>
      <c r="K610" t="s">
        <v>881</v>
      </c>
      <c r="L610">
        <v>2004</v>
      </c>
      <c r="M610" t="s">
        <v>345</v>
      </c>
      <c r="N610" t="s">
        <v>353</v>
      </c>
      <c r="O610"/>
      <c r="AG610" t="s">
        <v>931</v>
      </c>
      <c r="AI610" t="s">
        <v>931</v>
      </c>
      <c r="AP610">
        <v>0</v>
      </c>
    </row>
    <row r="611" spans="1:42" ht="18" x14ac:dyDescent="0.2">
      <c r="A611" s="264">
        <v>116320</v>
      </c>
      <c r="B611" s="264" t="s">
        <v>1874</v>
      </c>
      <c r="C611" s="264" t="s">
        <v>66</v>
      </c>
      <c r="D611" s="264" t="s">
        <v>209</v>
      </c>
      <c r="E611" s="264"/>
      <c r="F611" s="264"/>
      <c r="G611" s="266"/>
      <c r="H611" s="266"/>
      <c r="I611" t="s">
        <v>59</v>
      </c>
      <c r="O611"/>
      <c r="AI611" t="s">
        <v>931</v>
      </c>
      <c r="AO611" t="s">
        <v>928</v>
      </c>
      <c r="AP611">
        <v>0</v>
      </c>
    </row>
    <row r="612" spans="1:42" x14ac:dyDescent="0.2">
      <c r="A612">
        <v>116324</v>
      </c>
      <c r="B612" t="s">
        <v>1875</v>
      </c>
      <c r="C612" t="s">
        <v>166</v>
      </c>
      <c r="D612" t="s">
        <v>326</v>
      </c>
      <c r="E612" t="s">
        <v>363</v>
      </c>
      <c r="F612" s="230">
        <v>33665</v>
      </c>
      <c r="G612" t="s">
        <v>345</v>
      </c>
      <c r="H612" t="s">
        <v>364</v>
      </c>
      <c r="I612" t="s">
        <v>59</v>
      </c>
      <c r="K612" t="s">
        <v>365</v>
      </c>
      <c r="L612">
        <v>2010</v>
      </c>
      <c r="M612" t="s">
        <v>347</v>
      </c>
      <c r="N612" t="s">
        <v>351</v>
      </c>
      <c r="O612"/>
      <c r="AG612" t="s">
        <v>932</v>
      </c>
      <c r="AI612" t="s">
        <v>932</v>
      </c>
      <c r="AM612" t="str">
        <f>IFERROR(VLOOKUP(A613,[1]Sheet2!A$2:C$3613,3,0),"")</f>
        <v>م</v>
      </c>
      <c r="AN612" t="s">
        <v>928</v>
      </c>
      <c r="AO612" t="s">
        <v>928</v>
      </c>
      <c r="AP612">
        <v>0</v>
      </c>
    </row>
    <row r="613" spans="1:42" x14ac:dyDescent="0.2">
      <c r="A613">
        <v>116325</v>
      </c>
      <c r="B613" t="s">
        <v>1876</v>
      </c>
      <c r="C613" t="s">
        <v>127</v>
      </c>
      <c r="D613" t="s">
        <v>488</v>
      </c>
      <c r="I613" t="s">
        <v>59</v>
      </c>
      <c r="O613"/>
      <c r="AE613" t="str">
        <f>IFERROR(VLOOKUP(#REF!,[1]Sheet2!#REF!,2,0),"")</f>
        <v/>
      </c>
      <c r="AI613" t="s">
        <v>1135</v>
      </c>
      <c r="AL613" t="str">
        <f>IFERROR(VLOOKUP(A613,[1]Sheet2!A$2:C$3613,2,0),"")</f>
        <v>م</v>
      </c>
      <c r="AN613" t="s">
        <v>928</v>
      </c>
      <c r="AO613" t="s">
        <v>928</v>
      </c>
      <c r="AP613">
        <v>0</v>
      </c>
    </row>
    <row r="614" spans="1:42" ht="18" x14ac:dyDescent="0.2">
      <c r="A614" s="266">
        <v>116327</v>
      </c>
      <c r="B614" s="266" t="s">
        <v>1049</v>
      </c>
      <c r="C614" s="266" t="s">
        <v>164</v>
      </c>
      <c r="D614" s="266"/>
      <c r="E614" s="266"/>
      <c r="F614" s="264"/>
      <c r="G614" s="266"/>
      <c r="H614" s="266"/>
      <c r="I614" t="s">
        <v>1140</v>
      </c>
      <c r="O614"/>
      <c r="AI614" t="s">
        <v>1140</v>
      </c>
      <c r="AO614" t="s">
        <v>928</v>
      </c>
      <c r="AP614" t="s">
        <v>1137</v>
      </c>
    </row>
    <row r="615" spans="1:42" ht="18" x14ac:dyDescent="0.2">
      <c r="A615" s="264">
        <v>116378</v>
      </c>
      <c r="B615" s="264" t="s">
        <v>1877</v>
      </c>
      <c r="C615" s="264" t="s">
        <v>543</v>
      </c>
      <c r="D615" s="264" t="s">
        <v>249</v>
      </c>
      <c r="E615" s="264"/>
      <c r="F615" s="264"/>
      <c r="G615" s="266"/>
      <c r="H615" s="266"/>
      <c r="I615" t="s">
        <v>59</v>
      </c>
      <c r="O615"/>
      <c r="AI615" t="s">
        <v>932</v>
      </c>
      <c r="AO615" t="s">
        <v>928</v>
      </c>
      <c r="AP615">
        <v>0</v>
      </c>
    </row>
    <row r="616" spans="1:42" ht="18" x14ac:dyDescent="0.2">
      <c r="A616" s="264">
        <v>116390</v>
      </c>
      <c r="B616" s="264" t="s">
        <v>1878</v>
      </c>
      <c r="C616" s="264" t="s">
        <v>136</v>
      </c>
      <c r="D616" s="264" t="s">
        <v>211</v>
      </c>
      <c r="E616" s="264"/>
      <c r="F616" s="264"/>
      <c r="G616" s="266"/>
      <c r="H616" s="266"/>
      <c r="I616" t="s">
        <v>59</v>
      </c>
      <c r="O616"/>
      <c r="AI616" t="s">
        <v>931</v>
      </c>
      <c r="AO616" t="s">
        <v>928</v>
      </c>
      <c r="AP616">
        <v>0</v>
      </c>
    </row>
    <row r="617" spans="1:42" ht="18" x14ac:dyDescent="0.2">
      <c r="A617" s="264">
        <v>116420</v>
      </c>
      <c r="B617" s="264" t="s">
        <v>1879</v>
      </c>
      <c r="C617" s="264" t="s">
        <v>1321</v>
      </c>
      <c r="D617" s="264" t="s">
        <v>1132</v>
      </c>
      <c r="E617" s="264"/>
      <c r="F617" s="264"/>
      <c r="G617" s="266"/>
      <c r="H617" s="266"/>
      <c r="I617" t="s">
        <v>59</v>
      </c>
      <c r="O617"/>
      <c r="AI617" t="s">
        <v>933</v>
      </c>
      <c r="AO617" t="s">
        <v>928</v>
      </c>
      <c r="AP617">
        <v>0</v>
      </c>
    </row>
    <row r="618" spans="1:42" x14ac:dyDescent="0.2">
      <c r="A618">
        <v>116423</v>
      </c>
      <c r="B618" t="s">
        <v>1880</v>
      </c>
      <c r="C618" t="s">
        <v>1881</v>
      </c>
      <c r="D618" t="s">
        <v>215</v>
      </c>
      <c r="E618" t="s">
        <v>363</v>
      </c>
      <c r="F618" s="253">
        <v>0</v>
      </c>
      <c r="G618" t="s">
        <v>1393</v>
      </c>
      <c r="H618" t="s">
        <v>364</v>
      </c>
      <c r="I618" t="s">
        <v>59</v>
      </c>
      <c r="K618" t="s">
        <v>365</v>
      </c>
      <c r="L618">
        <v>0</v>
      </c>
      <c r="M618" t="s">
        <v>347</v>
      </c>
      <c r="O618"/>
      <c r="AG618" t="s">
        <v>931</v>
      </c>
      <c r="AI618" t="s">
        <v>931</v>
      </c>
      <c r="AN618" t="s">
        <v>928</v>
      </c>
      <c r="AO618" t="s">
        <v>928</v>
      </c>
      <c r="AP618">
        <v>0</v>
      </c>
    </row>
    <row r="619" spans="1:42" x14ac:dyDescent="0.2">
      <c r="A619">
        <v>116433</v>
      </c>
      <c r="B619" t="s">
        <v>1882</v>
      </c>
      <c r="C619" t="s">
        <v>74</v>
      </c>
      <c r="D619" t="s">
        <v>1883</v>
      </c>
      <c r="E619" t="s">
        <v>363</v>
      </c>
      <c r="F619" s="254">
        <v>29221</v>
      </c>
      <c r="G619" t="s">
        <v>345</v>
      </c>
      <c r="H619" t="s">
        <v>364</v>
      </c>
      <c r="I619" t="s">
        <v>59</v>
      </c>
      <c r="K619" t="s">
        <v>365</v>
      </c>
      <c r="L619">
        <v>1998</v>
      </c>
      <c r="M619" t="s">
        <v>345</v>
      </c>
      <c r="O619"/>
      <c r="AI619" t="s">
        <v>1135</v>
      </c>
      <c r="AN619" t="s">
        <v>928</v>
      </c>
      <c r="AO619" t="s">
        <v>928</v>
      </c>
      <c r="AP619">
        <v>0</v>
      </c>
    </row>
    <row r="620" spans="1:42" ht="18" x14ac:dyDescent="0.2">
      <c r="A620" s="264">
        <v>116443</v>
      </c>
      <c r="B620" s="264" t="s">
        <v>1884</v>
      </c>
      <c r="C620" s="264" t="s">
        <v>1885</v>
      </c>
      <c r="D620" s="264" t="s">
        <v>1886</v>
      </c>
      <c r="E620" s="264"/>
      <c r="F620" s="264"/>
      <c r="G620" s="266"/>
      <c r="H620" s="266"/>
      <c r="I620" t="s">
        <v>59</v>
      </c>
      <c r="O620"/>
      <c r="AI620" t="s">
        <v>931</v>
      </c>
      <c r="AO620" t="s">
        <v>928</v>
      </c>
      <c r="AP620">
        <v>0</v>
      </c>
    </row>
    <row r="621" spans="1:42" x14ac:dyDescent="0.2">
      <c r="A621">
        <v>116454</v>
      </c>
      <c r="B621" t="s">
        <v>1887</v>
      </c>
      <c r="C621" t="s">
        <v>130</v>
      </c>
      <c r="D621" t="s">
        <v>272</v>
      </c>
      <c r="E621" t="s">
        <v>867</v>
      </c>
      <c r="F621" s="230">
        <v>33465</v>
      </c>
      <c r="G621" t="s">
        <v>345</v>
      </c>
      <c r="H621" t="s">
        <v>364</v>
      </c>
      <c r="I621" t="s">
        <v>59</v>
      </c>
      <c r="K621" t="s">
        <v>881</v>
      </c>
      <c r="L621">
        <v>2010</v>
      </c>
      <c r="M621" t="s">
        <v>347</v>
      </c>
      <c r="N621" t="s">
        <v>345</v>
      </c>
      <c r="O621">
        <v>465</v>
      </c>
      <c r="P621" s="230">
        <v>45722</v>
      </c>
      <c r="Q621">
        <v>90000</v>
      </c>
      <c r="AI621">
        <v>0</v>
      </c>
      <c r="AP621">
        <v>0</v>
      </c>
    </row>
    <row r="622" spans="1:42" x14ac:dyDescent="0.2">
      <c r="A622">
        <v>116516</v>
      </c>
      <c r="B622" t="s">
        <v>1888</v>
      </c>
      <c r="C622" t="s">
        <v>93</v>
      </c>
      <c r="D622" t="s">
        <v>784</v>
      </c>
      <c r="I622" t="s">
        <v>1144</v>
      </c>
      <c r="O622"/>
      <c r="AI622">
        <v>0</v>
      </c>
      <c r="AO622" t="s">
        <v>928</v>
      </c>
      <c r="AP622">
        <v>0</v>
      </c>
    </row>
    <row r="623" spans="1:42" ht="18" x14ac:dyDescent="0.2">
      <c r="A623" s="264">
        <v>116534</v>
      </c>
      <c r="B623" s="264" t="s">
        <v>1889</v>
      </c>
      <c r="C623" s="264" t="s">
        <v>422</v>
      </c>
      <c r="D623" s="264" t="s">
        <v>245</v>
      </c>
      <c r="E623" s="264"/>
      <c r="F623" s="264"/>
      <c r="G623" s="266"/>
      <c r="H623" s="266"/>
      <c r="I623" t="s">
        <v>59</v>
      </c>
      <c r="O623"/>
      <c r="AI623" t="s">
        <v>931</v>
      </c>
      <c r="AO623" t="s">
        <v>928</v>
      </c>
      <c r="AP623">
        <v>0</v>
      </c>
    </row>
    <row r="624" spans="1:42" ht="18" x14ac:dyDescent="0.2">
      <c r="A624" s="264">
        <v>116546</v>
      </c>
      <c r="B624" s="264" t="s">
        <v>1890</v>
      </c>
      <c r="C624" s="264" t="s">
        <v>105</v>
      </c>
      <c r="D624" s="264" t="s">
        <v>505</v>
      </c>
      <c r="E624" s="264"/>
      <c r="F624" s="264"/>
      <c r="G624" s="266"/>
      <c r="H624" s="266"/>
      <c r="I624" t="s">
        <v>59</v>
      </c>
      <c r="O624"/>
      <c r="AI624" t="s">
        <v>931</v>
      </c>
      <c r="AO624" t="s">
        <v>928</v>
      </c>
      <c r="AP624">
        <v>0</v>
      </c>
    </row>
    <row r="625" spans="1:42" ht="18" x14ac:dyDescent="0.2">
      <c r="A625" s="266">
        <v>116547</v>
      </c>
      <c r="B625" s="266" t="s">
        <v>1050</v>
      </c>
      <c r="C625" s="266" t="s">
        <v>61</v>
      </c>
      <c r="D625" s="266"/>
      <c r="E625" s="266"/>
      <c r="F625" s="264"/>
      <c r="G625" s="266"/>
      <c r="H625" s="266"/>
      <c r="I625" t="s">
        <v>1140</v>
      </c>
      <c r="O625"/>
      <c r="AI625" t="s">
        <v>1140</v>
      </c>
      <c r="AO625" t="s">
        <v>928</v>
      </c>
      <c r="AP625" t="s">
        <v>1137</v>
      </c>
    </row>
    <row r="626" spans="1:42" x14ac:dyDescent="0.2">
      <c r="A626">
        <v>116558</v>
      </c>
      <c r="B626" t="s">
        <v>1891</v>
      </c>
      <c r="C626" t="s">
        <v>117</v>
      </c>
      <c r="D626" t="s">
        <v>233</v>
      </c>
      <c r="E626" t="s">
        <v>867</v>
      </c>
      <c r="F626" s="230">
        <v>30696</v>
      </c>
      <c r="G626" t="s">
        <v>345</v>
      </c>
      <c r="H626" t="s">
        <v>364</v>
      </c>
      <c r="I626" t="s">
        <v>1141</v>
      </c>
      <c r="K626" t="s">
        <v>881</v>
      </c>
      <c r="L626">
        <v>2008</v>
      </c>
      <c r="M626" t="s">
        <v>345</v>
      </c>
      <c r="O626"/>
      <c r="AG626" t="s">
        <v>935</v>
      </c>
      <c r="AI626" t="s">
        <v>935</v>
      </c>
      <c r="AP626">
        <v>0</v>
      </c>
    </row>
    <row r="627" spans="1:42" ht="18" x14ac:dyDescent="0.2">
      <c r="A627" s="266">
        <v>116562</v>
      </c>
      <c r="B627" s="266" t="s">
        <v>1051</v>
      </c>
      <c r="C627" s="266" t="s">
        <v>1052</v>
      </c>
      <c r="D627" s="266"/>
      <c r="E627" s="266"/>
      <c r="F627" s="264"/>
      <c r="G627" s="266"/>
      <c r="H627" s="266"/>
      <c r="I627" t="s">
        <v>1140</v>
      </c>
      <c r="O627"/>
      <c r="AI627" t="s">
        <v>1140</v>
      </c>
      <c r="AO627" t="s">
        <v>928</v>
      </c>
      <c r="AP627" t="s">
        <v>1137</v>
      </c>
    </row>
    <row r="628" spans="1:42" x14ac:dyDescent="0.2">
      <c r="A628">
        <v>116577</v>
      </c>
      <c r="B628" t="s">
        <v>1892</v>
      </c>
      <c r="C628" t="s">
        <v>66</v>
      </c>
      <c r="D628" t="s">
        <v>279</v>
      </c>
      <c r="E628" t="s">
        <v>362</v>
      </c>
      <c r="F628" s="230">
        <v>32893</v>
      </c>
      <c r="G628" t="s">
        <v>358</v>
      </c>
      <c r="H628" t="s">
        <v>364</v>
      </c>
      <c r="I628" t="s">
        <v>1144</v>
      </c>
      <c r="K628" t="s">
        <v>365</v>
      </c>
      <c r="L628">
        <v>0</v>
      </c>
      <c r="M628" t="s">
        <v>358</v>
      </c>
      <c r="N628" t="s">
        <v>358</v>
      </c>
      <c r="O628"/>
      <c r="AI628">
        <v>0</v>
      </c>
      <c r="AP628">
        <v>0</v>
      </c>
    </row>
    <row r="629" spans="1:42" x14ac:dyDescent="0.2">
      <c r="A629">
        <v>116585</v>
      </c>
      <c r="B629" t="s">
        <v>1893</v>
      </c>
      <c r="C629" t="s">
        <v>137</v>
      </c>
      <c r="D629" t="s">
        <v>484</v>
      </c>
      <c r="I629" t="s">
        <v>1141</v>
      </c>
      <c r="O629"/>
      <c r="AG629" t="s">
        <v>932</v>
      </c>
      <c r="AI629" t="s">
        <v>932</v>
      </c>
      <c r="AO629" t="s">
        <v>928</v>
      </c>
      <c r="AP629">
        <v>0</v>
      </c>
    </row>
    <row r="630" spans="1:42" x14ac:dyDescent="0.2">
      <c r="A630">
        <v>116586</v>
      </c>
      <c r="B630" t="s">
        <v>1894</v>
      </c>
      <c r="C630" t="s">
        <v>744</v>
      </c>
      <c r="D630" t="s">
        <v>291</v>
      </c>
      <c r="E630" t="s">
        <v>867</v>
      </c>
      <c r="F630" s="230">
        <v>32708</v>
      </c>
      <c r="G630" t="s">
        <v>1895</v>
      </c>
      <c r="H630" t="s">
        <v>364</v>
      </c>
      <c r="I630" t="s">
        <v>59</v>
      </c>
      <c r="K630" t="s">
        <v>881</v>
      </c>
      <c r="L630">
        <v>2008</v>
      </c>
      <c r="M630" t="s">
        <v>356</v>
      </c>
      <c r="N630" t="s">
        <v>356</v>
      </c>
      <c r="O630"/>
      <c r="AI630">
        <v>0</v>
      </c>
      <c r="AP630">
        <v>0</v>
      </c>
    </row>
    <row r="631" spans="1:42" x14ac:dyDescent="0.2">
      <c r="A631">
        <v>116618</v>
      </c>
      <c r="B631" t="s">
        <v>1896</v>
      </c>
      <c r="C631" t="s">
        <v>115</v>
      </c>
      <c r="D631" t="s">
        <v>416</v>
      </c>
      <c r="E631" t="s">
        <v>867</v>
      </c>
      <c r="F631" s="230">
        <v>31683</v>
      </c>
      <c r="G631" t="s">
        <v>1696</v>
      </c>
      <c r="H631" t="s">
        <v>364</v>
      </c>
      <c r="I631" t="s">
        <v>59</v>
      </c>
      <c r="K631" t="s">
        <v>346</v>
      </c>
      <c r="L631">
        <v>2004</v>
      </c>
      <c r="M631" t="s">
        <v>347</v>
      </c>
      <c r="N631" t="s">
        <v>347</v>
      </c>
      <c r="O631">
        <v>459</v>
      </c>
      <c r="P631" s="230">
        <v>45722</v>
      </c>
      <c r="Q631">
        <v>135000</v>
      </c>
      <c r="AI631">
        <v>0</v>
      </c>
      <c r="AP631">
        <v>0</v>
      </c>
    </row>
    <row r="632" spans="1:42" ht="18" x14ac:dyDescent="0.2">
      <c r="A632" s="264">
        <v>116673</v>
      </c>
      <c r="B632" s="264" t="s">
        <v>1898</v>
      </c>
      <c r="C632" s="264" t="s">
        <v>71</v>
      </c>
      <c r="D632" s="264" t="s">
        <v>430</v>
      </c>
      <c r="E632" s="264"/>
      <c r="F632" s="264"/>
      <c r="G632" s="266"/>
      <c r="H632" s="266"/>
      <c r="I632" t="s">
        <v>59</v>
      </c>
      <c r="O632"/>
      <c r="AI632" t="s">
        <v>935</v>
      </c>
      <c r="AO632" t="s">
        <v>928</v>
      </c>
      <c r="AP632">
        <v>0</v>
      </c>
    </row>
    <row r="633" spans="1:42" ht="18" x14ac:dyDescent="0.2">
      <c r="A633" s="264">
        <v>116680</v>
      </c>
      <c r="B633" s="264" t="s">
        <v>1899</v>
      </c>
      <c r="C633" s="264" t="s">
        <v>66</v>
      </c>
      <c r="D633" s="264" t="s">
        <v>1900</v>
      </c>
      <c r="E633" s="264"/>
      <c r="F633" s="264"/>
      <c r="G633" s="266"/>
      <c r="H633" s="266"/>
      <c r="I633" t="s">
        <v>59</v>
      </c>
      <c r="O633"/>
      <c r="AI633" t="s">
        <v>931</v>
      </c>
      <c r="AO633" t="s">
        <v>928</v>
      </c>
      <c r="AP633">
        <v>0</v>
      </c>
    </row>
    <row r="634" spans="1:42" x14ac:dyDescent="0.2">
      <c r="A634">
        <v>116688</v>
      </c>
      <c r="B634" t="s">
        <v>1901</v>
      </c>
      <c r="C634" t="s">
        <v>104</v>
      </c>
      <c r="D634" t="s">
        <v>254</v>
      </c>
      <c r="E634" t="s">
        <v>867</v>
      </c>
      <c r="F634" s="230">
        <v>32021</v>
      </c>
      <c r="G634" t="s">
        <v>1902</v>
      </c>
      <c r="H634" t="s">
        <v>364</v>
      </c>
      <c r="I634" t="s">
        <v>59</v>
      </c>
      <c r="K634" t="s">
        <v>365</v>
      </c>
      <c r="L634">
        <v>0</v>
      </c>
      <c r="M634" t="s">
        <v>353</v>
      </c>
      <c r="N634" t="s">
        <v>349</v>
      </c>
      <c r="O634"/>
      <c r="AG634" t="s">
        <v>931</v>
      </c>
      <c r="AI634" t="s">
        <v>931</v>
      </c>
      <c r="AO634" t="s">
        <v>928</v>
      </c>
      <c r="AP634">
        <v>0</v>
      </c>
    </row>
    <row r="635" spans="1:42" ht="18" x14ac:dyDescent="0.2">
      <c r="A635" s="266">
        <v>116757</v>
      </c>
      <c r="B635" s="266" t="s">
        <v>1053</v>
      </c>
      <c r="C635" s="266" t="s">
        <v>88</v>
      </c>
      <c r="D635" s="266"/>
      <c r="E635" s="266"/>
      <c r="F635" s="264"/>
      <c r="G635" s="266"/>
      <c r="H635" s="266"/>
      <c r="I635" t="s">
        <v>1140</v>
      </c>
      <c r="O635"/>
      <c r="AI635" t="s">
        <v>1140</v>
      </c>
      <c r="AO635" t="s">
        <v>928</v>
      </c>
      <c r="AP635" t="s">
        <v>1137</v>
      </c>
    </row>
    <row r="636" spans="1:42" ht="18" x14ac:dyDescent="0.2">
      <c r="A636" s="264">
        <v>116759</v>
      </c>
      <c r="B636" s="264" t="s">
        <v>1903</v>
      </c>
      <c r="C636" s="264" t="s">
        <v>92</v>
      </c>
      <c r="D636" s="264" t="s">
        <v>318</v>
      </c>
      <c r="E636" s="264"/>
      <c r="F636" s="264"/>
      <c r="G636" s="266"/>
      <c r="H636" s="266"/>
      <c r="I636" t="s">
        <v>59</v>
      </c>
      <c r="O636"/>
      <c r="AI636" t="s">
        <v>934</v>
      </c>
      <c r="AO636" t="s">
        <v>928</v>
      </c>
      <c r="AP636">
        <v>0</v>
      </c>
    </row>
    <row r="637" spans="1:42" ht="18" x14ac:dyDescent="0.2">
      <c r="A637" s="264">
        <v>116765</v>
      </c>
      <c r="B637" s="264" t="s">
        <v>1904</v>
      </c>
      <c r="C637" s="264" t="s">
        <v>104</v>
      </c>
      <c r="D637" s="264" t="s">
        <v>235</v>
      </c>
      <c r="E637" s="264"/>
      <c r="F637" s="264"/>
      <c r="G637" s="266"/>
      <c r="H637" s="266"/>
      <c r="I637" t="s">
        <v>59</v>
      </c>
      <c r="O637"/>
      <c r="AI637" t="s">
        <v>931</v>
      </c>
      <c r="AO637" t="s">
        <v>928</v>
      </c>
      <c r="AP637">
        <v>0</v>
      </c>
    </row>
    <row r="638" spans="1:42" ht="18" x14ac:dyDescent="0.2">
      <c r="A638" s="264">
        <v>116767</v>
      </c>
      <c r="B638" s="264" t="s">
        <v>1905</v>
      </c>
      <c r="C638" s="264" t="s">
        <v>96</v>
      </c>
      <c r="D638" s="264" t="s">
        <v>295</v>
      </c>
      <c r="E638" s="264"/>
      <c r="F638" s="264"/>
      <c r="G638" s="266"/>
      <c r="H638" s="266"/>
      <c r="I638" t="s">
        <v>59</v>
      </c>
      <c r="O638"/>
      <c r="AI638" t="s">
        <v>932</v>
      </c>
      <c r="AO638" t="s">
        <v>928</v>
      </c>
      <c r="AP638">
        <v>0</v>
      </c>
    </row>
    <row r="639" spans="1:42" ht="18" x14ac:dyDescent="0.2">
      <c r="A639" s="264">
        <v>116771</v>
      </c>
      <c r="B639" s="264" t="s">
        <v>1906</v>
      </c>
      <c r="C639" s="264" t="s">
        <v>68</v>
      </c>
      <c r="D639" s="264" t="s">
        <v>233</v>
      </c>
      <c r="E639" s="264"/>
      <c r="F639" s="264"/>
      <c r="G639" s="266"/>
      <c r="H639" s="266"/>
      <c r="I639" t="s">
        <v>59</v>
      </c>
      <c r="O639"/>
      <c r="AI639" t="s">
        <v>935</v>
      </c>
      <c r="AO639" t="s">
        <v>928</v>
      </c>
      <c r="AP639">
        <v>0</v>
      </c>
    </row>
    <row r="640" spans="1:42" x14ac:dyDescent="0.2">
      <c r="A640">
        <v>116793</v>
      </c>
      <c r="B640" t="s">
        <v>1907</v>
      </c>
      <c r="C640" t="s">
        <v>66</v>
      </c>
      <c r="D640" t="s">
        <v>209</v>
      </c>
      <c r="I640" t="s">
        <v>59</v>
      </c>
      <c r="O640"/>
      <c r="AI640" t="s">
        <v>1135</v>
      </c>
      <c r="AO640" t="s">
        <v>928</v>
      </c>
      <c r="AP640">
        <v>0</v>
      </c>
    </row>
    <row r="641" spans="1:42" ht="18" x14ac:dyDescent="0.2">
      <c r="A641" s="264">
        <v>116802</v>
      </c>
      <c r="B641" s="264" t="s">
        <v>1908</v>
      </c>
      <c r="C641" s="264" t="s">
        <v>720</v>
      </c>
      <c r="D641" s="264" t="s">
        <v>262</v>
      </c>
      <c r="E641" s="264"/>
      <c r="F641" s="264"/>
      <c r="G641" s="266"/>
      <c r="H641" s="266"/>
      <c r="I641" t="s">
        <v>59</v>
      </c>
      <c r="O641"/>
      <c r="AI641" t="s">
        <v>932</v>
      </c>
      <c r="AO641" t="s">
        <v>928</v>
      </c>
      <c r="AP641">
        <v>0</v>
      </c>
    </row>
    <row r="642" spans="1:42" x14ac:dyDescent="0.2">
      <c r="A642">
        <v>116809</v>
      </c>
      <c r="B642" t="s">
        <v>1909</v>
      </c>
      <c r="C642" t="s">
        <v>751</v>
      </c>
      <c r="D642" t="s">
        <v>1766</v>
      </c>
      <c r="I642" t="s">
        <v>59</v>
      </c>
      <c r="O642"/>
      <c r="AE642" t="str">
        <f>IFERROR(VLOOKUP(#REF!,[1]Sheet2!#REF!,2,0),"")</f>
        <v/>
      </c>
      <c r="AG642" t="s">
        <v>944</v>
      </c>
      <c r="AI642" t="s">
        <v>944</v>
      </c>
      <c r="AL642" t="str">
        <f>IFERROR(VLOOKUP(A642,[1]Sheet2!A$2:C$3613,2,0),"")</f>
        <v>م</v>
      </c>
      <c r="AN642" t="s">
        <v>928</v>
      </c>
      <c r="AO642" t="s">
        <v>928</v>
      </c>
      <c r="AP642">
        <v>0</v>
      </c>
    </row>
    <row r="643" spans="1:42" ht="18" x14ac:dyDescent="0.2">
      <c r="A643" s="264">
        <v>116829</v>
      </c>
      <c r="B643" s="264" t="s">
        <v>1910</v>
      </c>
      <c r="C643" s="264" t="s">
        <v>170</v>
      </c>
      <c r="D643" s="264" t="s">
        <v>209</v>
      </c>
      <c r="E643" s="264"/>
      <c r="F643" s="264"/>
      <c r="G643" s="266"/>
      <c r="H643" s="266"/>
      <c r="I643" t="s">
        <v>59</v>
      </c>
      <c r="O643"/>
      <c r="AI643" t="s">
        <v>935</v>
      </c>
      <c r="AO643" t="s">
        <v>928</v>
      </c>
      <c r="AP643">
        <v>0</v>
      </c>
    </row>
    <row r="644" spans="1:42" ht="18" x14ac:dyDescent="0.2">
      <c r="A644" s="264">
        <v>116832</v>
      </c>
      <c r="B644" s="264" t="s">
        <v>1911</v>
      </c>
      <c r="C644" s="264" t="s">
        <v>68</v>
      </c>
      <c r="D644" s="264" t="s">
        <v>312</v>
      </c>
      <c r="E644" s="264"/>
      <c r="F644" s="264"/>
      <c r="G644" s="266"/>
      <c r="H644" s="266"/>
      <c r="I644" t="s">
        <v>59</v>
      </c>
      <c r="O644"/>
      <c r="AI644" t="s">
        <v>935</v>
      </c>
      <c r="AO644" t="s">
        <v>928</v>
      </c>
      <c r="AP644">
        <v>0</v>
      </c>
    </row>
    <row r="645" spans="1:42" ht="18" x14ac:dyDescent="0.2">
      <c r="A645" s="264">
        <v>116845</v>
      </c>
      <c r="B645" s="264" t="s">
        <v>1912</v>
      </c>
      <c r="C645" s="264" t="s">
        <v>69</v>
      </c>
      <c r="D645" s="264" t="s">
        <v>1913</v>
      </c>
      <c r="E645" s="264"/>
      <c r="F645" s="264"/>
      <c r="G645" s="266"/>
      <c r="H645" s="266"/>
      <c r="I645" t="s">
        <v>59</v>
      </c>
      <c r="O645"/>
      <c r="AI645" t="s">
        <v>931</v>
      </c>
      <c r="AO645" t="s">
        <v>928</v>
      </c>
      <c r="AP645">
        <v>0</v>
      </c>
    </row>
    <row r="646" spans="1:42" ht="18" x14ac:dyDescent="0.2">
      <c r="A646" s="264">
        <v>116848</v>
      </c>
      <c r="B646" s="264" t="s">
        <v>1914</v>
      </c>
      <c r="C646" s="264" t="s">
        <v>104</v>
      </c>
      <c r="D646" s="264" t="s">
        <v>215</v>
      </c>
      <c r="E646" s="264"/>
      <c r="F646" s="264"/>
      <c r="G646" s="266"/>
      <c r="H646" s="266"/>
      <c r="I646" t="s">
        <v>59</v>
      </c>
      <c r="O646"/>
      <c r="AI646" t="s">
        <v>933</v>
      </c>
      <c r="AO646" t="s">
        <v>928</v>
      </c>
      <c r="AP646">
        <v>0</v>
      </c>
    </row>
    <row r="647" spans="1:42" ht="18" x14ac:dyDescent="0.2">
      <c r="A647" s="264">
        <v>116865</v>
      </c>
      <c r="B647" s="264" t="s">
        <v>1915</v>
      </c>
      <c r="C647" s="264" t="s">
        <v>127</v>
      </c>
      <c r="D647" s="264" t="s">
        <v>235</v>
      </c>
      <c r="E647" s="264"/>
      <c r="F647" s="264"/>
      <c r="G647" s="266"/>
      <c r="H647" s="266"/>
      <c r="I647" t="s">
        <v>59</v>
      </c>
      <c r="O647"/>
      <c r="AI647" t="s">
        <v>933</v>
      </c>
      <c r="AO647" t="s">
        <v>928</v>
      </c>
      <c r="AP647">
        <v>0</v>
      </c>
    </row>
    <row r="648" spans="1:42" ht="18" x14ac:dyDescent="0.2">
      <c r="A648" s="264">
        <v>116881</v>
      </c>
      <c r="B648" s="264" t="s">
        <v>1916</v>
      </c>
      <c r="C648" s="264" t="s">
        <v>422</v>
      </c>
      <c r="D648" s="264" t="s">
        <v>245</v>
      </c>
      <c r="E648" s="264"/>
      <c r="F648" s="264"/>
      <c r="G648" s="266"/>
      <c r="H648" s="266"/>
      <c r="I648" t="s">
        <v>59</v>
      </c>
      <c r="O648"/>
      <c r="AI648" t="s">
        <v>931</v>
      </c>
      <c r="AO648" t="s">
        <v>928</v>
      </c>
      <c r="AP648">
        <v>0</v>
      </c>
    </row>
    <row r="649" spans="1:42" ht="18" x14ac:dyDescent="0.2">
      <c r="A649" s="264">
        <v>116883</v>
      </c>
      <c r="B649" s="264" t="s">
        <v>1917</v>
      </c>
      <c r="C649" s="264" t="s">
        <v>1918</v>
      </c>
      <c r="D649" s="264" t="s">
        <v>277</v>
      </c>
      <c r="E649" s="264"/>
      <c r="F649" s="264"/>
      <c r="G649" s="266"/>
      <c r="H649" s="266"/>
      <c r="I649" t="s">
        <v>59</v>
      </c>
      <c r="O649"/>
      <c r="AI649" t="s">
        <v>932</v>
      </c>
      <c r="AO649" t="s">
        <v>928</v>
      </c>
      <c r="AP649">
        <v>0</v>
      </c>
    </row>
    <row r="650" spans="1:42" x14ac:dyDescent="0.2">
      <c r="A650">
        <v>116888</v>
      </c>
      <c r="B650" t="s">
        <v>1919</v>
      </c>
      <c r="C650" t="s">
        <v>60</v>
      </c>
      <c r="D650" t="s">
        <v>1920</v>
      </c>
      <c r="E650" t="s">
        <v>362</v>
      </c>
      <c r="F650" s="230">
        <v>30872</v>
      </c>
      <c r="G650" t="s">
        <v>885</v>
      </c>
      <c r="H650" t="s">
        <v>364</v>
      </c>
      <c r="I650" t="s">
        <v>59</v>
      </c>
      <c r="K650" t="s">
        <v>346</v>
      </c>
      <c r="L650">
        <v>2004</v>
      </c>
      <c r="M650" t="s">
        <v>345</v>
      </c>
      <c r="O650">
        <v>440</v>
      </c>
      <c r="P650" s="230">
        <v>45722</v>
      </c>
      <c r="Q650">
        <v>150000</v>
      </c>
      <c r="AG650" t="s">
        <v>932</v>
      </c>
      <c r="AI650" t="s">
        <v>932</v>
      </c>
      <c r="AP650">
        <v>0</v>
      </c>
    </row>
    <row r="651" spans="1:42" ht="18" x14ac:dyDescent="0.2">
      <c r="A651" s="264">
        <v>116905</v>
      </c>
      <c r="B651" s="264" t="s">
        <v>1921</v>
      </c>
      <c r="C651" s="264" t="s">
        <v>438</v>
      </c>
      <c r="D651" s="264" t="s">
        <v>244</v>
      </c>
      <c r="E651" s="264"/>
      <c r="F651" s="264"/>
      <c r="G651" s="266"/>
      <c r="H651" s="266"/>
      <c r="I651" t="s">
        <v>59</v>
      </c>
      <c r="O651"/>
      <c r="AI651" t="s">
        <v>932</v>
      </c>
      <c r="AO651" t="s">
        <v>928</v>
      </c>
      <c r="AP651">
        <v>0</v>
      </c>
    </row>
    <row r="652" spans="1:42" ht="18" x14ac:dyDescent="0.2">
      <c r="A652" s="264">
        <v>116910</v>
      </c>
      <c r="B652" s="264" t="s">
        <v>1922</v>
      </c>
      <c r="C652" s="264" t="s">
        <v>183</v>
      </c>
      <c r="D652" s="264" t="s">
        <v>324</v>
      </c>
      <c r="E652" s="264"/>
      <c r="F652" s="264"/>
      <c r="G652" s="266"/>
      <c r="H652" s="266"/>
      <c r="I652" t="s">
        <v>59</v>
      </c>
      <c r="O652"/>
      <c r="AI652" t="s">
        <v>935</v>
      </c>
      <c r="AO652" t="s">
        <v>928</v>
      </c>
      <c r="AP652">
        <v>0</v>
      </c>
    </row>
    <row r="653" spans="1:42" x14ac:dyDescent="0.2">
      <c r="A653">
        <v>116914</v>
      </c>
      <c r="B653" t="s">
        <v>1923</v>
      </c>
      <c r="C653" t="s">
        <v>181</v>
      </c>
      <c r="D653" t="s">
        <v>243</v>
      </c>
      <c r="E653" t="s">
        <v>867</v>
      </c>
      <c r="F653" s="230">
        <v>30499</v>
      </c>
      <c r="G653" t="s">
        <v>908</v>
      </c>
      <c r="H653" t="s">
        <v>364</v>
      </c>
      <c r="I653" t="s">
        <v>1144</v>
      </c>
      <c r="K653" t="s">
        <v>346</v>
      </c>
      <c r="L653">
        <v>2002</v>
      </c>
      <c r="M653" t="s">
        <v>358</v>
      </c>
      <c r="N653" t="s">
        <v>358</v>
      </c>
      <c r="O653"/>
      <c r="AI653">
        <v>0</v>
      </c>
      <c r="AP653">
        <v>0</v>
      </c>
    </row>
    <row r="654" spans="1:42" x14ac:dyDescent="0.2">
      <c r="A654">
        <v>116925</v>
      </c>
      <c r="B654" t="s">
        <v>1924</v>
      </c>
      <c r="C654" t="s">
        <v>135</v>
      </c>
      <c r="D654" t="s">
        <v>223</v>
      </c>
      <c r="I654" t="s">
        <v>59</v>
      </c>
      <c r="O654"/>
      <c r="AG654" t="s">
        <v>944</v>
      </c>
      <c r="AI654" t="s">
        <v>944</v>
      </c>
      <c r="AO654" t="s">
        <v>928</v>
      </c>
      <c r="AP654">
        <v>0</v>
      </c>
    </row>
    <row r="655" spans="1:42" x14ac:dyDescent="0.2">
      <c r="A655">
        <v>116939</v>
      </c>
      <c r="B655" t="s">
        <v>1925</v>
      </c>
      <c r="C655" t="s">
        <v>129</v>
      </c>
      <c r="D655" t="s">
        <v>296</v>
      </c>
      <c r="I655" t="s">
        <v>59</v>
      </c>
      <c r="O655"/>
      <c r="AE655" t="str">
        <f>IFERROR(VLOOKUP(#REF!,[1]Sheet2!#REF!,2,0),"")</f>
        <v/>
      </c>
      <c r="AI655" t="s">
        <v>1135</v>
      </c>
      <c r="AL655" t="str">
        <f>IFERROR(VLOOKUP(A655,[1]Sheet2!A$2:C$3613,2,0),"")</f>
        <v>م</v>
      </c>
      <c r="AN655" t="s">
        <v>928</v>
      </c>
      <c r="AO655" t="s">
        <v>928</v>
      </c>
      <c r="AP655">
        <v>0</v>
      </c>
    </row>
    <row r="656" spans="1:42" ht="18" x14ac:dyDescent="0.2">
      <c r="A656" s="264">
        <v>116961</v>
      </c>
      <c r="B656" s="264" t="s">
        <v>1926</v>
      </c>
      <c r="C656" s="264" t="s">
        <v>94</v>
      </c>
      <c r="D656" s="264" t="s">
        <v>227</v>
      </c>
      <c r="E656" s="264"/>
      <c r="F656" s="264"/>
      <c r="G656" s="266"/>
      <c r="H656" s="266"/>
      <c r="I656" t="s">
        <v>59</v>
      </c>
      <c r="O656"/>
      <c r="AI656" t="s">
        <v>931</v>
      </c>
      <c r="AO656" t="s">
        <v>928</v>
      </c>
      <c r="AP656">
        <v>0</v>
      </c>
    </row>
    <row r="657" spans="1:42" x14ac:dyDescent="0.2">
      <c r="A657">
        <v>116982</v>
      </c>
      <c r="B657" t="s">
        <v>1927</v>
      </c>
      <c r="C657" t="s">
        <v>66</v>
      </c>
      <c r="D657" t="s">
        <v>256</v>
      </c>
      <c r="E657" t="s">
        <v>867</v>
      </c>
      <c r="F657" s="230">
        <v>33670</v>
      </c>
      <c r="G657" t="s">
        <v>897</v>
      </c>
      <c r="H657" t="s">
        <v>364</v>
      </c>
      <c r="I657" t="s">
        <v>59</v>
      </c>
      <c r="K657" t="s">
        <v>365</v>
      </c>
      <c r="L657">
        <v>2011</v>
      </c>
      <c r="M657" t="s">
        <v>347</v>
      </c>
      <c r="N657" t="s">
        <v>347</v>
      </c>
      <c r="O657">
        <v>473</v>
      </c>
      <c r="P657" s="230">
        <v>45722</v>
      </c>
      <c r="Q657">
        <v>50000</v>
      </c>
      <c r="AI657">
        <v>0</v>
      </c>
      <c r="AP657">
        <v>0</v>
      </c>
    </row>
    <row r="658" spans="1:42" x14ac:dyDescent="0.2">
      <c r="A658">
        <v>116998</v>
      </c>
      <c r="B658" t="s">
        <v>1928</v>
      </c>
      <c r="C658" t="s">
        <v>123</v>
      </c>
      <c r="D658" t="s">
        <v>333</v>
      </c>
      <c r="I658" t="s">
        <v>59</v>
      </c>
      <c r="O658"/>
      <c r="AG658" t="s">
        <v>934</v>
      </c>
      <c r="AI658" t="s">
        <v>934</v>
      </c>
      <c r="AP658">
        <v>0</v>
      </c>
    </row>
    <row r="659" spans="1:42" x14ac:dyDescent="0.2">
      <c r="A659">
        <v>117006</v>
      </c>
      <c r="B659" t="s">
        <v>1929</v>
      </c>
      <c r="C659" t="s">
        <v>103</v>
      </c>
      <c r="D659" t="s">
        <v>294</v>
      </c>
      <c r="I659" t="s">
        <v>59</v>
      </c>
      <c r="O659"/>
      <c r="AI659">
        <v>0</v>
      </c>
      <c r="AN659" t="s">
        <v>928</v>
      </c>
      <c r="AO659" t="s">
        <v>928</v>
      </c>
      <c r="AP659">
        <v>0</v>
      </c>
    </row>
    <row r="660" spans="1:42" ht="18" x14ac:dyDescent="0.2">
      <c r="A660" s="264">
        <v>117009</v>
      </c>
      <c r="B660" s="264" t="s">
        <v>1930</v>
      </c>
      <c r="C660" s="264" t="s">
        <v>137</v>
      </c>
      <c r="D660" s="264" t="s">
        <v>1112</v>
      </c>
      <c r="E660" s="264"/>
      <c r="F660" s="264"/>
      <c r="G660" s="266"/>
      <c r="H660" s="266"/>
      <c r="I660" t="s">
        <v>59</v>
      </c>
      <c r="O660"/>
      <c r="AI660" t="s">
        <v>935</v>
      </c>
      <c r="AO660" t="s">
        <v>928</v>
      </c>
      <c r="AP660">
        <v>0</v>
      </c>
    </row>
    <row r="661" spans="1:42" x14ac:dyDescent="0.2">
      <c r="A661">
        <v>117019</v>
      </c>
      <c r="B661" t="s">
        <v>1931</v>
      </c>
      <c r="C661" t="s">
        <v>156</v>
      </c>
      <c r="D661" t="s">
        <v>1932</v>
      </c>
      <c r="E661" t="s">
        <v>363</v>
      </c>
      <c r="F661" s="253">
        <v>0</v>
      </c>
      <c r="G661" t="s">
        <v>345</v>
      </c>
      <c r="H661" t="s">
        <v>364</v>
      </c>
      <c r="I661" t="s">
        <v>1144</v>
      </c>
      <c r="K661" t="s">
        <v>365</v>
      </c>
      <c r="L661">
        <v>2014</v>
      </c>
      <c r="M661" t="s">
        <v>345</v>
      </c>
      <c r="N661" t="s">
        <v>349</v>
      </c>
      <c r="O661"/>
      <c r="AG661" t="s">
        <v>932</v>
      </c>
      <c r="AI661" t="s">
        <v>932</v>
      </c>
      <c r="AP661">
        <v>0</v>
      </c>
    </row>
    <row r="662" spans="1:42" ht="18" x14ac:dyDescent="0.2">
      <c r="A662" s="264">
        <v>117020</v>
      </c>
      <c r="B662" s="264" t="s">
        <v>1933</v>
      </c>
      <c r="C662" s="264" t="s">
        <v>109</v>
      </c>
      <c r="D662" s="264" t="s">
        <v>222</v>
      </c>
      <c r="E662" s="264"/>
      <c r="F662" s="264"/>
      <c r="G662" s="266"/>
      <c r="H662" s="266"/>
      <c r="I662" t="s">
        <v>59</v>
      </c>
      <c r="O662"/>
      <c r="AI662" t="s">
        <v>931</v>
      </c>
      <c r="AO662" t="s">
        <v>928</v>
      </c>
      <c r="AP662">
        <v>0</v>
      </c>
    </row>
    <row r="663" spans="1:42" x14ac:dyDescent="0.2">
      <c r="A663">
        <v>117028</v>
      </c>
      <c r="B663" t="s">
        <v>1934</v>
      </c>
      <c r="C663" t="s">
        <v>156</v>
      </c>
      <c r="D663" t="s">
        <v>263</v>
      </c>
      <c r="E663" t="s">
        <v>362</v>
      </c>
      <c r="F663" s="230">
        <v>31114</v>
      </c>
      <c r="G663" t="s">
        <v>1935</v>
      </c>
      <c r="H663" t="s">
        <v>364</v>
      </c>
      <c r="I663" t="s">
        <v>59</v>
      </c>
      <c r="K663" t="s">
        <v>346</v>
      </c>
      <c r="L663">
        <v>2004</v>
      </c>
      <c r="M663" t="s">
        <v>345</v>
      </c>
      <c r="N663" t="s">
        <v>354</v>
      </c>
      <c r="O663"/>
      <c r="AI663">
        <v>0</v>
      </c>
      <c r="AN663" t="s">
        <v>928</v>
      </c>
      <c r="AO663" t="s">
        <v>928</v>
      </c>
      <c r="AP663">
        <v>0</v>
      </c>
    </row>
    <row r="664" spans="1:42" ht="18" x14ac:dyDescent="0.2">
      <c r="A664" s="266">
        <v>117044</v>
      </c>
      <c r="B664" s="266" t="s">
        <v>1054</v>
      </c>
      <c r="C664" s="266" t="s">
        <v>66</v>
      </c>
      <c r="D664" s="266"/>
      <c r="E664" s="266"/>
      <c r="F664" s="264"/>
      <c r="G664" s="266"/>
      <c r="H664" s="266"/>
      <c r="I664" t="s">
        <v>1140</v>
      </c>
      <c r="O664"/>
      <c r="AI664" t="s">
        <v>1140</v>
      </c>
      <c r="AO664" t="s">
        <v>928</v>
      </c>
      <c r="AP664" t="s">
        <v>1137</v>
      </c>
    </row>
    <row r="665" spans="1:42" ht="18" x14ac:dyDescent="0.2">
      <c r="A665" s="264">
        <v>117066</v>
      </c>
      <c r="B665" s="264" t="s">
        <v>1936</v>
      </c>
      <c r="C665" s="264" t="s">
        <v>115</v>
      </c>
      <c r="D665" s="264" t="s">
        <v>1937</v>
      </c>
      <c r="E665" s="264"/>
      <c r="F665" s="264"/>
      <c r="G665" s="266"/>
      <c r="H665" s="266"/>
      <c r="I665" t="s">
        <v>59</v>
      </c>
      <c r="O665"/>
      <c r="AI665" t="s">
        <v>931</v>
      </c>
      <c r="AO665" t="s">
        <v>928</v>
      </c>
      <c r="AP665">
        <v>0</v>
      </c>
    </row>
    <row r="666" spans="1:42" ht="18" x14ac:dyDescent="0.2">
      <c r="A666" s="264">
        <v>117076</v>
      </c>
      <c r="B666" s="264" t="s">
        <v>1938</v>
      </c>
      <c r="C666" s="264" t="s">
        <v>406</v>
      </c>
      <c r="D666" s="264" t="s">
        <v>1939</v>
      </c>
      <c r="E666" s="264"/>
      <c r="F666" s="264"/>
      <c r="G666" s="266"/>
      <c r="H666" s="266"/>
      <c r="I666" t="s">
        <v>59</v>
      </c>
      <c r="O666"/>
      <c r="AI666" t="s">
        <v>931</v>
      </c>
      <c r="AO666" t="s">
        <v>928</v>
      </c>
      <c r="AP666">
        <v>0</v>
      </c>
    </row>
    <row r="667" spans="1:42" x14ac:dyDescent="0.2">
      <c r="A667">
        <v>117082</v>
      </c>
      <c r="B667" t="s">
        <v>1940</v>
      </c>
      <c r="I667" t="s">
        <v>1141</v>
      </c>
      <c r="O667"/>
      <c r="AG667" t="s">
        <v>581</v>
      </c>
      <c r="AI667" t="s">
        <v>581</v>
      </c>
      <c r="AP667">
        <v>0</v>
      </c>
    </row>
    <row r="668" spans="1:42" x14ac:dyDescent="0.2">
      <c r="A668">
        <v>117086</v>
      </c>
      <c r="B668" t="s">
        <v>1941</v>
      </c>
      <c r="C668" t="s">
        <v>1942</v>
      </c>
      <c r="D668" t="s">
        <v>246</v>
      </c>
      <c r="I668" t="s">
        <v>59</v>
      </c>
      <c r="O668"/>
      <c r="AI668">
        <v>0</v>
      </c>
      <c r="AO668" t="s">
        <v>928</v>
      </c>
      <c r="AP668">
        <v>0</v>
      </c>
    </row>
    <row r="669" spans="1:42" ht="18" x14ac:dyDescent="0.2">
      <c r="A669" s="266">
        <v>117091</v>
      </c>
      <c r="B669" s="266" t="s">
        <v>1088</v>
      </c>
      <c r="C669" s="266" t="s">
        <v>104</v>
      </c>
      <c r="D669" s="266" t="s">
        <v>223</v>
      </c>
      <c r="E669" s="266"/>
      <c r="F669" s="264"/>
      <c r="G669" s="266"/>
      <c r="H669" s="266"/>
      <c r="I669" t="s">
        <v>1140</v>
      </c>
      <c r="O669"/>
      <c r="AI669" t="s">
        <v>1140</v>
      </c>
      <c r="AO669" t="s">
        <v>928</v>
      </c>
      <c r="AP669" t="s">
        <v>1137</v>
      </c>
    </row>
    <row r="670" spans="1:42" x14ac:dyDescent="0.2">
      <c r="A670">
        <v>117095</v>
      </c>
      <c r="B670" t="s">
        <v>1943</v>
      </c>
      <c r="C670" t="s">
        <v>155</v>
      </c>
      <c r="D670" t="s">
        <v>215</v>
      </c>
      <c r="E670" t="s">
        <v>363</v>
      </c>
      <c r="F670" s="230">
        <v>32963</v>
      </c>
      <c r="G670" t="s">
        <v>351</v>
      </c>
      <c r="H670" t="s">
        <v>364</v>
      </c>
      <c r="I670" t="s">
        <v>59</v>
      </c>
      <c r="K670" t="s">
        <v>365</v>
      </c>
      <c r="L670">
        <v>2009</v>
      </c>
      <c r="M670" t="s">
        <v>347</v>
      </c>
      <c r="N670" t="s">
        <v>351</v>
      </c>
      <c r="O670"/>
      <c r="AG670" t="s">
        <v>932</v>
      </c>
      <c r="AI670" t="s">
        <v>932</v>
      </c>
      <c r="AM670" t="str">
        <f>IFERROR(VLOOKUP(A671,[1]Sheet2!A$2:C$3613,3,0),"")</f>
        <v>م</v>
      </c>
      <c r="AN670" t="s">
        <v>928</v>
      </c>
      <c r="AO670" t="s">
        <v>928</v>
      </c>
      <c r="AP670">
        <v>0</v>
      </c>
    </row>
    <row r="671" spans="1:42" x14ac:dyDescent="0.2">
      <c r="A671">
        <v>117101</v>
      </c>
      <c r="B671" t="s">
        <v>1944</v>
      </c>
      <c r="C671" t="s">
        <v>78</v>
      </c>
      <c r="D671" t="s">
        <v>654</v>
      </c>
      <c r="I671" t="s">
        <v>59</v>
      </c>
      <c r="O671"/>
      <c r="AI671" t="s">
        <v>1135</v>
      </c>
      <c r="AO671" t="s">
        <v>928</v>
      </c>
      <c r="AP671">
        <v>0</v>
      </c>
    </row>
    <row r="672" spans="1:42" x14ac:dyDescent="0.2">
      <c r="A672">
        <v>117125</v>
      </c>
      <c r="B672" t="s">
        <v>1945</v>
      </c>
      <c r="C672" t="s">
        <v>126</v>
      </c>
      <c r="D672" t="s">
        <v>501</v>
      </c>
      <c r="E672" t="s">
        <v>362</v>
      </c>
      <c r="F672" s="230">
        <v>30862</v>
      </c>
      <c r="G672" t="s">
        <v>922</v>
      </c>
      <c r="H672" t="s">
        <v>366</v>
      </c>
      <c r="I672" t="s">
        <v>59</v>
      </c>
      <c r="K672" t="s">
        <v>881</v>
      </c>
      <c r="L672">
        <v>2003</v>
      </c>
      <c r="M672" t="s">
        <v>345</v>
      </c>
      <c r="N672" t="s">
        <v>605</v>
      </c>
      <c r="O672"/>
      <c r="AG672" t="s">
        <v>932</v>
      </c>
      <c r="AI672" t="s">
        <v>932</v>
      </c>
      <c r="AN672" t="s">
        <v>928</v>
      </c>
      <c r="AO672" t="s">
        <v>928</v>
      </c>
      <c r="AP672">
        <v>0</v>
      </c>
    </row>
    <row r="673" spans="1:42" x14ac:dyDescent="0.2">
      <c r="A673">
        <v>117140</v>
      </c>
      <c r="B673" t="s">
        <v>1946</v>
      </c>
      <c r="C673" t="s">
        <v>93</v>
      </c>
      <c r="D673" t="s">
        <v>313</v>
      </c>
      <c r="E673" t="s">
        <v>363</v>
      </c>
      <c r="F673" s="230">
        <v>31438</v>
      </c>
      <c r="G673" t="s">
        <v>898</v>
      </c>
      <c r="H673" t="s">
        <v>364</v>
      </c>
      <c r="I673" t="s">
        <v>59</v>
      </c>
      <c r="K673" t="s">
        <v>346</v>
      </c>
      <c r="L673">
        <v>2004</v>
      </c>
      <c r="M673" t="s">
        <v>357</v>
      </c>
      <c r="N673" t="s">
        <v>357</v>
      </c>
      <c r="O673">
        <v>461</v>
      </c>
      <c r="P673" s="230">
        <v>45722</v>
      </c>
      <c r="Q673">
        <v>70000</v>
      </c>
      <c r="AI673">
        <v>0</v>
      </c>
      <c r="AP673">
        <v>0</v>
      </c>
    </row>
    <row r="674" spans="1:42" ht="18" x14ac:dyDescent="0.2">
      <c r="A674" s="264">
        <v>117151</v>
      </c>
      <c r="B674" s="264" t="s">
        <v>1947</v>
      </c>
      <c r="C674" s="264" t="s">
        <v>117</v>
      </c>
      <c r="D674" s="264" t="s">
        <v>241</v>
      </c>
      <c r="E674" s="264"/>
      <c r="F674" s="264"/>
      <c r="G674" s="266"/>
      <c r="H674" s="266"/>
      <c r="I674" t="s">
        <v>59</v>
      </c>
      <c r="O674"/>
      <c r="AI674" t="s">
        <v>931</v>
      </c>
      <c r="AO674" t="s">
        <v>928</v>
      </c>
      <c r="AP674">
        <v>0</v>
      </c>
    </row>
    <row r="675" spans="1:42" x14ac:dyDescent="0.2">
      <c r="A675">
        <v>117168</v>
      </c>
      <c r="B675" t="s">
        <v>1948</v>
      </c>
      <c r="C675" t="s">
        <v>69</v>
      </c>
      <c r="D675" t="s">
        <v>437</v>
      </c>
      <c r="E675" t="s">
        <v>867</v>
      </c>
      <c r="F675" s="230">
        <v>32491</v>
      </c>
      <c r="G675" t="s">
        <v>906</v>
      </c>
      <c r="H675" t="s">
        <v>364</v>
      </c>
      <c r="I675" t="s">
        <v>59</v>
      </c>
      <c r="K675" t="s">
        <v>881</v>
      </c>
      <c r="L675">
        <v>2008</v>
      </c>
      <c r="M675" t="s">
        <v>351</v>
      </c>
      <c r="N675" t="s">
        <v>351</v>
      </c>
      <c r="O675"/>
      <c r="AG675" t="s">
        <v>931</v>
      </c>
      <c r="AI675" t="s">
        <v>931</v>
      </c>
      <c r="AN675" t="s">
        <v>928</v>
      </c>
      <c r="AO675" t="s">
        <v>928</v>
      </c>
      <c r="AP675">
        <v>0</v>
      </c>
    </row>
    <row r="676" spans="1:42" x14ac:dyDescent="0.2">
      <c r="A676">
        <v>117187</v>
      </c>
      <c r="B676" t="s">
        <v>1949</v>
      </c>
      <c r="C676" t="s">
        <v>177</v>
      </c>
      <c r="D676" t="s">
        <v>389</v>
      </c>
      <c r="E676" t="s">
        <v>362</v>
      </c>
      <c r="F676" s="230">
        <v>28661</v>
      </c>
      <c r="G676" t="s">
        <v>1950</v>
      </c>
      <c r="H676" t="s">
        <v>364</v>
      </c>
      <c r="I676" t="s">
        <v>1144</v>
      </c>
      <c r="K676" t="s">
        <v>881</v>
      </c>
      <c r="L676">
        <v>2000</v>
      </c>
      <c r="M676" t="s">
        <v>345</v>
      </c>
      <c r="N676" t="s">
        <v>347</v>
      </c>
      <c r="O676"/>
      <c r="AI676">
        <v>0</v>
      </c>
      <c r="AP676">
        <v>0</v>
      </c>
    </row>
    <row r="677" spans="1:42" ht="18" x14ac:dyDescent="0.2">
      <c r="A677" s="264">
        <v>117192</v>
      </c>
      <c r="B677" s="264" t="s">
        <v>1951</v>
      </c>
      <c r="C677" s="264" t="s">
        <v>110</v>
      </c>
      <c r="D677" s="264" t="s">
        <v>185</v>
      </c>
      <c r="E677" s="264"/>
      <c r="F677" s="264"/>
      <c r="G677" s="266"/>
      <c r="H677" s="266"/>
      <c r="I677" t="s">
        <v>59</v>
      </c>
      <c r="O677"/>
      <c r="AI677" t="s">
        <v>932</v>
      </c>
      <c r="AO677" t="s">
        <v>928</v>
      </c>
      <c r="AP677">
        <v>0</v>
      </c>
    </row>
    <row r="678" spans="1:42" ht="18" x14ac:dyDescent="0.2">
      <c r="A678" s="264">
        <v>117201</v>
      </c>
      <c r="B678" s="264" t="s">
        <v>1952</v>
      </c>
      <c r="C678" s="264" t="s">
        <v>1953</v>
      </c>
      <c r="D678" s="264" t="s">
        <v>447</v>
      </c>
      <c r="E678" s="264"/>
      <c r="F678" s="264"/>
      <c r="G678" s="266"/>
      <c r="H678" s="266"/>
      <c r="I678" t="s">
        <v>59</v>
      </c>
      <c r="O678"/>
      <c r="AI678" t="s">
        <v>932</v>
      </c>
      <c r="AO678" t="s">
        <v>928</v>
      </c>
      <c r="AP678">
        <v>0</v>
      </c>
    </row>
    <row r="679" spans="1:42" x14ac:dyDescent="0.2">
      <c r="A679">
        <v>117215</v>
      </c>
      <c r="B679" t="s">
        <v>1954</v>
      </c>
      <c r="C679" t="s">
        <v>148</v>
      </c>
      <c r="D679" t="s">
        <v>487</v>
      </c>
      <c r="I679" t="s">
        <v>59</v>
      </c>
      <c r="O679"/>
      <c r="AE679" t="str">
        <f>IFERROR(VLOOKUP(#REF!,[1]Sheet2!#REF!,2,0),"")</f>
        <v/>
      </c>
      <c r="AG679" t="s">
        <v>944</v>
      </c>
      <c r="AI679" t="s">
        <v>944</v>
      </c>
      <c r="AL679" t="str">
        <f>IFERROR(VLOOKUP(A679,[1]Sheet2!A$2:C$3613,2,0),"")</f>
        <v>م</v>
      </c>
      <c r="AN679" t="s">
        <v>928</v>
      </c>
      <c r="AO679" t="s">
        <v>928</v>
      </c>
      <c r="AP679">
        <v>0</v>
      </c>
    </row>
    <row r="680" spans="1:42" ht="18" x14ac:dyDescent="0.2">
      <c r="A680" s="264">
        <v>117221</v>
      </c>
      <c r="B680" s="264" t="s">
        <v>1955</v>
      </c>
      <c r="C680" s="264" t="s">
        <v>88</v>
      </c>
      <c r="D680" s="264" t="s">
        <v>318</v>
      </c>
      <c r="E680" s="264"/>
      <c r="F680" s="264"/>
      <c r="G680" s="266"/>
      <c r="H680" s="266"/>
      <c r="I680" t="s">
        <v>59</v>
      </c>
      <c r="O680"/>
      <c r="AI680" t="s">
        <v>931</v>
      </c>
      <c r="AO680" t="s">
        <v>928</v>
      </c>
      <c r="AP680">
        <v>0</v>
      </c>
    </row>
    <row r="681" spans="1:42" ht="18" x14ac:dyDescent="0.2">
      <c r="A681" s="264">
        <v>117259</v>
      </c>
      <c r="B681" s="264" t="s">
        <v>1956</v>
      </c>
      <c r="C681" s="264" t="s">
        <v>63</v>
      </c>
      <c r="D681" s="264" t="s">
        <v>1115</v>
      </c>
      <c r="E681" s="264"/>
      <c r="F681" s="264"/>
      <c r="G681" s="266"/>
      <c r="H681" s="266"/>
      <c r="I681" t="s">
        <v>59</v>
      </c>
      <c r="O681"/>
      <c r="AI681" t="s">
        <v>932</v>
      </c>
      <c r="AO681" t="s">
        <v>928</v>
      </c>
      <c r="AP681">
        <v>0</v>
      </c>
    </row>
    <row r="682" spans="1:42" x14ac:dyDescent="0.2">
      <c r="A682">
        <v>117267</v>
      </c>
      <c r="B682" t="s">
        <v>1957</v>
      </c>
      <c r="C682" t="s">
        <v>104</v>
      </c>
      <c r="D682" t="s">
        <v>291</v>
      </c>
      <c r="E682" t="s">
        <v>363</v>
      </c>
      <c r="F682" s="230">
        <v>31756</v>
      </c>
      <c r="G682" t="s">
        <v>1958</v>
      </c>
      <c r="H682" t="s">
        <v>364</v>
      </c>
      <c r="I682" t="s">
        <v>59</v>
      </c>
      <c r="K682" t="s">
        <v>346</v>
      </c>
      <c r="L682">
        <v>2005</v>
      </c>
      <c r="M682" t="s">
        <v>345</v>
      </c>
      <c r="N682" t="s">
        <v>349</v>
      </c>
      <c r="O682"/>
      <c r="AG682" t="s">
        <v>932</v>
      </c>
      <c r="AI682" t="s">
        <v>932</v>
      </c>
      <c r="AP682">
        <v>0</v>
      </c>
    </row>
    <row r="683" spans="1:42" x14ac:dyDescent="0.2">
      <c r="A683">
        <v>117308</v>
      </c>
      <c r="B683" t="s">
        <v>1959</v>
      </c>
      <c r="C683" t="s">
        <v>68</v>
      </c>
      <c r="D683" t="s">
        <v>235</v>
      </c>
      <c r="E683" t="s">
        <v>867</v>
      </c>
      <c r="F683" s="230">
        <v>35065</v>
      </c>
      <c r="G683" t="s">
        <v>1960</v>
      </c>
      <c r="H683" t="s">
        <v>364</v>
      </c>
      <c r="I683" t="s">
        <v>59</v>
      </c>
      <c r="K683" t="s">
        <v>881</v>
      </c>
      <c r="L683">
        <v>0</v>
      </c>
      <c r="M683">
        <v>0</v>
      </c>
      <c r="N683" t="s">
        <v>360</v>
      </c>
      <c r="O683"/>
      <c r="AG683" t="s">
        <v>932</v>
      </c>
      <c r="AI683" t="s">
        <v>932</v>
      </c>
      <c r="AP683">
        <v>0</v>
      </c>
    </row>
    <row r="684" spans="1:42" x14ac:dyDescent="0.2">
      <c r="A684">
        <v>117318</v>
      </c>
      <c r="B684" t="s">
        <v>1961</v>
      </c>
      <c r="C684" t="s">
        <v>476</v>
      </c>
      <c r="D684" t="s">
        <v>428</v>
      </c>
      <c r="E684" t="s">
        <v>363</v>
      </c>
      <c r="F684" s="253">
        <v>0</v>
      </c>
      <c r="G684" t="s">
        <v>1962</v>
      </c>
      <c r="H684" t="s">
        <v>364</v>
      </c>
      <c r="I684" t="s">
        <v>59</v>
      </c>
      <c r="K684" t="s">
        <v>346</v>
      </c>
      <c r="L684">
        <v>2013</v>
      </c>
      <c r="M684" t="s">
        <v>358</v>
      </c>
      <c r="O684"/>
      <c r="AI684">
        <v>0</v>
      </c>
      <c r="AP684">
        <v>0</v>
      </c>
    </row>
    <row r="685" spans="1:42" x14ac:dyDescent="0.2">
      <c r="A685">
        <v>117327</v>
      </c>
      <c r="B685" t="s">
        <v>1963</v>
      </c>
      <c r="C685" t="s">
        <v>721</v>
      </c>
      <c r="D685" t="s">
        <v>1964</v>
      </c>
      <c r="E685" t="s">
        <v>867</v>
      </c>
      <c r="F685" s="230">
        <v>34700</v>
      </c>
      <c r="G685" t="s">
        <v>349</v>
      </c>
      <c r="H685" t="s">
        <v>364</v>
      </c>
      <c r="I685" t="s">
        <v>59</v>
      </c>
      <c r="K685" t="s">
        <v>346</v>
      </c>
      <c r="L685">
        <v>2013</v>
      </c>
      <c r="M685" t="s">
        <v>345</v>
      </c>
      <c r="N685" t="s">
        <v>349</v>
      </c>
      <c r="O685"/>
      <c r="AG685" t="s">
        <v>1145</v>
      </c>
      <c r="AI685" t="s">
        <v>1145</v>
      </c>
      <c r="AP685">
        <v>0</v>
      </c>
    </row>
    <row r="686" spans="1:42" ht="18" x14ac:dyDescent="0.2">
      <c r="A686" s="264">
        <v>117357</v>
      </c>
      <c r="B686" s="264" t="s">
        <v>1966</v>
      </c>
      <c r="C686" s="264" t="s">
        <v>83</v>
      </c>
      <c r="D686" s="264"/>
      <c r="E686" s="264"/>
      <c r="F686" s="264"/>
      <c r="G686" s="266"/>
      <c r="H686" s="266"/>
      <c r="I686" t="s">
        <v>59</v>
      </c>
      <c r="O686"/>
      <c r="AI686" t="s">
        <v>931</v>
      </c>
      <c r="AO686" t="s">
        <v>928</v>
      </c>
      <c r="AP686">
        <v>0</v>
      </c>
    </row>
    <row r="687" spans="1:42" ht="18" x14ac:dyDescent="0.2">
      <c r="A687" s="264">
        <v>117368</v>
      </c>
      <c r="B687" s="264" t="s">
        <v>1967</v>
      </c>
      <c r="C687" s="264" t="s">
        <v>69</v>
      </c>
      <c r="D687" s="264" t="s">
        <v>243</v>
      </c>
      <c r="E687" s="264"/>
      <c r="F687" s="264"/>
      <c r="G687" s="266"/>
      <c r="H687" s="266"/>
      <c r="I687" t="s">
        <v>59</v>
      </c>
      <c r="O687"/>
      <c r="AI687" t="s">
        <v>931</v>
      </c>
      <c r="AO687" t="s">
        <v>928</v>
      </c>
      <c r="AP687">
        <v>0</v>
      </c>
    </row>
    <row r="688" spans="1:42" x14ac:dyDescent="0.2">
      <c r="A688">
        <v>117397</v>
      </c>
      <c r="B688" t="s">
        <v>1968</v>
      </c>
      <c r="C688" t="s">
        <v>61</v>
      </c>
      <c r="D688" t="s">
        <v>1647</v>
      </c>
      <c r="E688" t="s">
        <v>867</v>
      </c>
      <c r="F688" s="230">
        <v>32575</v>
      </c>
      <c r="G688" t="s">
        <v>917</v>
      </c>
      <c r="H688" t="s">
        <v>364</v>
      </c>
      <c r="I688" t="s">
        <v>1141</v>
      </c>
      <c r="K688" t="s">
        <v>881</v>
      </c>
      <c r="L688">
        <v>2011</v>
      </c>
      <c r="M688" t="s">
        <v>347</v>
      </c>
      <c r="N688" t="s">
        <v>347</v>
      </c>
      <c r="O688"/>
      <c r="AI688">
        <v>0</v>
      </c>
      <c r="AP688">
        <v>0</v>
      </c>
    </row>
    <row r="689" spans="1:42" ht="18" x14ac:dyDescent="0.2">
      <c r="A689" s="264">
        <v>117411</v>
      </c>
      <c r="B689" s="264" t="s">
        <v>1969</v>
      </c>
      <c r="C689" s="264" t="s">
        <v>104</v>
      </c>
      <c r="D689" s="264"/>
      <c r="E689" s="264"/>
      <c r="F689" s="264"/>
      <c r="G689" s="266"/>
      <c r="H689" s="266"/>
      <c r="I689" t="s">
        <v>59</v>
      </c>
      <c r="O689"/>
      <c r="AI689" t="s">
        <v>935</v>
      </c>
      <c r="AO689" t="s">
        <v>928</v>
      </c>
      <c r="AP689">
        <v>0</v>
      </c>
    </row>
    <row r="690" spans="1:42" ht="18" x14ac:dyDescent="0.2">
      <c r="A690" s="266">
        <v>117415</v>
      </c>
      <c r="B690" s="266" t="s">
        <v>1089</v>
      </c>
      <c r="C690" s="266" t="s">
        <v>137</v>
      </c>
      <c r="D690" s="266" t="s">
        <v>654</v>
      </c>
      <c r="E690" s="266"/>
      <c r="F690" s="264"/>
      <c r="G690" s="266"/>
      <c r="H690" s="266"/>
      <c r="I690" t="s">
        <v>1140</v>
      </c>
      <c r="O690"/>
      <c r="AI690" t="s">
        <v>1140</v>
      </c>
      <c r="AO690" t="s">
        <v>928</v>
      </c>
      <c r="AP690" t="s">
        <v>1137</v>
      </c>
    </row>
    <row r="691" spans="1:42" x14ac:dyDescent="0.2">
      <c r="A691">
        <v>117428</v>
      </c>
      <c r="B691" t="s">
        <v>1970</v>
      </c>
      <c r="C691" t="s">
        <v>1971</v>
      </c>
      <c r="D691" t="s">
        <v>1235</v>
      </c>
      <c r="E691" t="s">
        <v>363</v>
      </c>
      <c r="F691" s="230">
        <v>31413</v>
      </c>
      <c r="G691" t="s">
        <v>1261</v>
      </c>
      <c r="H691" t="s">
        <v>364</v>
      </c>
      <c r="I691" t="s">
        <v>59</v>
      </c>
      <c r="K691" t="s">
        <v>365</v>
      </c>
      <c r="L691">
        <v>2004</v>
      </c>
      <c r="M691" t="s">
        <v>347</v>
      </c>
      <c r="N691" t="s">
        <v>347</v>
      </c>
      <c r="O691"/>
      <c r="AG691" t="s">
        <v>931</v>
      </c>
      <c r="AI691" t="s">
        <v>931</v>
      </c>
      <c r="AO691" t="s">
        <v>928</v>
      </c>
      <c r="AP691">
        <v>0</v>
      </c>
    </row>
    <row r="692" spans="1:42" x14ac:dyDescent="0.2">
      <c r="A692">
        <v>117441</v>
      </c>
      <c r="B692" t="s">
        <v>1972</v>
      </c>
      <c r="C692" t="s">
        <v>159</v>
      </c>
      <c r="D692" t="s">
        <v>245</v>
      </c>
      <c r="I692" t="s">
        <v>59</v>
      </c>
      <c r="O692"/>
      <c r="AG692" t="s">
        <v>932</v>
      </c>
      <c r="AI692" t="s">
        <v>932</v>
      </c>
      <c r="AO692" t="s">
        <v>928</v>
      </c>
      <c r="AP692">
        <v>0</v>
      </c>
    </row>
    <row r="693" spans="1:42" ht="18" x14ac:dyDescent="0.2">
      <c r="A693" s="264">
        <v>117471</v>
      </c>
      <c r="B693" s="264" t="s">
        <v>1973</v>
      </c>
      <c r="C693" s="264" t="s">
        <v>1974</v>
      </c>
      <c r="D693" s="264" t="s">
        <v>114</v>
      </c>
      <c r="E693" s="264"/>
      <c r="F693" s="264"/>
      <c r="G693" s="266"/>
      <c r="H693" s="266"/>
      <c r="I693" t="s">
        <v>59</v>
      </c>
      <c r="O693"/>
      <c r="AI693" t="s">
        <v>931</v>
      </c>
      <c r="AO693" t="s">
        <v>928</v>
      </c>
      <c r="AP693">
        <v>0</v>
      </c>
    </row>
    <row r="694" spans="1:42" ht="18" x14ac:dyDescent="0.2">
      <c r="A694" s="264">
        <v>117489</v>
      </c>
      <c r="B694" s="264" t="s">
        <v>1975</v>
      </c>
      <c r="C694" s="264" t="s">
        <v>117</v>
      </c>
      <c r="D694" s="264" t="s">
        <v>314</v>
      </c>
      <c r="E694" s="264"/>
      <c r="F694" s="264"/>
      <c r="G694" s="266"/>
      <c r="H694" s="266"/>
      <c r="I694" t="s">
        <v>59</v>
      </c>
      <c r="O694"/>
      <c r="AI694" t="s">
        <v>935</v>
      </c>
      <c r="AO694" t="s">
        <v>928</v>
      </c>
      <c r="AP694">
        <v>0</v>
      </c>
    </row>
    <row r="695" spans="1:42" ht="18" x14ac:dyDescent="0.2">
      <c r="A695" s="264">
        <v>117497</v>
      </c>
      <c r="B695" s="264" t="s">
        <v>1976</v>
      </c>
      <c r="C695" s="264" t="s">
        <v>89</v>
      </c>
      <c r="D695" s="264" t="s">
        <v>1977</v>
      </c>
      <c r="E695" s="264"/>
      <c r="F695" s="264"/>
      <c r="G695" s="266"/>
      <c r="H695" s="266"/>
      <c r="I695" t="s">
        <v>59</v>
      </c>
      <c r="O695"/>
      <c r="AI695" t="s">
        <v>931</v>
      </c>
      <c r="AO695" t="s">
        <v>928</v>
      </c>
      <c r="AP695">
        <v>0</v>
      </c>
    </row>
    <row r="696" spans="1:42" x14ac:dyDescent="0.2">
      <c r="A696">
        <v>117502</v>
      </c>
      <c r="B696" t="s">
        <v>1978</v>
      </c>
      <c r="C696" t="s">
        <v>63</v>
      </c>
      <c r="D696" t="s">
        <v>552</v>
      </c>
      <c r="I696" t="s">
        <v>59</v>
      </c>
      <c r="O696"/>
      <c r="AG696" t="s">
        <v>932</v>
      </c>
      <c r="AI696" t="s">
        <v>932</v>
      </c>
      <c r="AO696" t="s">
        <v>928</v>
      </c>
      <c r="AP696">
        <v>0</v>
      </c>
    </row>
    <row r="697" spans="1:42" ht="18" x14ac:dyDescent="0.2">
      <c r="A697" s="264">
        <v>117545</v>
      </c>
      <c r="B697" s="264" t="s">
        <v>1456</v>
      </c>
      <c r="C697" s="264" t="s">
        <v>60</v>
      </c>
      <c r="D697" s="264" t="s">
        <v>1126</v>
      </c>
      <c r="E697" s="264"/>
      <c r="F697" s="264"/>
      <c r="G697" s="266"/>
      <c r="H697" s="266"/>
      <c r="I697" t="s">
        <v>59</v>
      </c>
      <c r="O697"/>
      <c r="AI697" t="s">
        <v>931</v>
      </c>
      <c r="AO697" t="s">
        <v>928</v>
      </c>
      <c r="AP697">
        <v>0</v>
      </c>
    </row>
    <row r="698" spans="1:42" ht="18" x14ac:dyDescent="0.2">
      <c r="A698" s="266">
        <v>117560</v>
      </c>
      <c r="B698" s="266" t="s">
        <v>1090</v>
      </c>
      <c r="C698" s="266" t="s">
        <v>75</v>
      </c>
      <c r="D698" s="266" t="s">
        <v>211</v>
      </c>
      <c r="E698" s="266"/>
      <c r="F698" s="264"/>
      <c r="G698" s="266"/>
      <c r="H698" s="266"/>
      <c r="I698" t="s">
        <v>1140</v>
      </c>
      <c r="O698"/>
      <c r="AI698" t="s">
        <v>1140</v>
      </c>
      <c r="AO698" t="s">
        <v>928</v>
      </c>
      <c r="AP698" t="s">
        <v>1137</v>
      </c>
    </row>
    <row r="699" spans="1:42" x14ac:dyDescent="0.2">
      <c r="A699">
        <v>117573</v>
      </c>
      <c r="B699" t="s">
        <v>1979</v>
      </c>
      <c r="C699" t="s">
        <v>85</v>
      </c>
      <c r="D699" t="s">
        <v>259</v>
      </c>
      <c r="E699" t="s">
        <v>362</v>
      </c>
      <c r="F699" s="230">
        <v>34201</v>
      </c>
      <c r="G699" t="s">
        <v>345</v>
      </c>
      <c r="H699" t="s">
        <v>364</v>
      </c>
      <c r="I699" t="s">
        <v>59</v>
      </c>
      <c r="K699" t="s">
        <v>346</v>
      </c>
      <c r="L699">
        <v>2013</v>
      </c>
      <c r="M699" t="s">
        <v>345</v>
      </c>
      <c r="N699" t="s">
        <v>345</v>
      </c>
      <c r="O699">
        <v>392</v>
      </c>
      <c r="P699" s="230">
        <v>45718</v>
      </c>
      <c r="Q699">
        <v>265000</v>
      </c>
      <c r="AI699">
        <v>0</v>
      </c>
      <c r="AP699">
        <v>0</v>
      </c>
    </row>
    <row r="700" spans="1:42" ht="18" x14ac:dyDescent="0.2">
      <c r="A700" s="264">
        <v>117636</v>
      </c>
      <c r="B700" s="264" t="s">
        <v>1980</v>
      </c>
      <c r="C700" s="264" t="s">
        <v>75</v>
      </c>
      <c r="D700" s="264" t="s">
        <v>745</v>
      </c>
      <c r="E700" s="264"/>
      <c r="F700" s="264"/>
      <c r="G700" s="266"/>
      <c r="H700" s="266"/>
      <c r="I700" t="s">
        <v>59</v>
      </c>
      <c r="O700"/>
      <c r="AI700" t="s">
        <v>932</v>
      </c>
      <c r="AO700" t="s">
        <v>928</v>
      </c>
      <c r="AP700">
        <v>0</v>
      </c>
    </row>
    <row r="701" spans="1:42" x14ac:dyDescent="0.2">
      <c r="A701">
        <v>117637</v>
      </c>
      <c r="B701" t="s">
        <v>1981</v>
      </c>
      <c r="C701" t="s">
        <v>392</v>
      </c>
      <c r="D701" t="s">
        <v>230</v>
      </c>
      <c r="E701" t="s">
        <v>867</v>
      </c>
      <c r="F701" s="253">
        <v>0</v>
      </c>
      <c r="G701" t="s">
        <v>1982</v>
      </c>
      <c r="H701" t="s">
        <v>364</v>
      </c>
      <c r="I701" t="s">
        <v>1144</v>
      </c>
      <c r="K701" t="s">
        <v>365</v>
      </c>
      <c r="L701">
        <v>0</v>
      </c>
      <c r="M701" t="s">
        <v>358</v>
      </c>
      <c r="N701" t="s">
        <v>358</v>
      </c>
      <c r="O701"/>
      <c r="AI701">
        <v>0</v>
      </c>
      <c r="AO701" t="s">
        <v>928</v>
      </c>
      <c r="AP701">
        <v>0</v>
      </c>
    </row>
    <row r="702" spans="1:42" ht="18" x14ac:dyDescent="0.2">
      <c r="A702" s="264">
        <v>117638</v>
      </c>
      <c r="B702" s="264" t="s">
        <v>1983</v>
      </c>
      <c r="C702" s="264" t="s">
        <v>67</v>
      </c>
      <c r="D702" s="264" t="s">
        <v>318</v>
      </c>
      <c r="E702" s="264"/>
      <c r="F702" s="264"/>
      <c r="G702" s="266"/>
      <c r="H702" s="266"/>
      <c r="I702" t="s">
        <v>59</v>
      </c>
      <c r="O702"/>
      <c r="AI702" t="s">
        <v>931</v>
      </c>
      <c r="AO702" t="s">
        <v>928</v>
      </c>
      <c r="AP702">
        <v>0</v>
      </c>
    </row>
    <row r="703" spans="1:42" ht="18" x14ac:dyDescent="0.2">
      <c r="A703" s="266">
        <v>117639</v>
      </c>
      <c r="B703" s="266" t="s">
        <v>1091</v>
      </c>
      <c r="C703" s="266" t="s">
        <v>63</v>
      </c>
      <c r="D703" s="266" t="s">
        <v>271</v>
      </c>
      <c r="E703" s="266"/>
      <c r="F703" s="264"/>
      <c r="G703" s="266"/>
      <c r="H703" s="266"/>
      <c r="I703" t="s">
        <v>1140</v>
      </c>
      <c r="O703"/>
      <c r="AI703" t="s">
        <v>1140</v>
      </c>
      <c r="AO703" t="s">
        <v>928</v>
      </c>
      <c r="AP703" t="s">
        <v>1137</v>
      </c>
    </row>
    <row r="704" spans="1:42" x14ac:dyDescent="0.2">
      <c r="A704">
        <v>117649</v>
      </c>
      <c r="B704" t="s">
        <v>1984</v>
      </c>
      <c r="C704" t="s">
        <v>444</v>
      </c>
      <c r="D704" t="s">
        <v>219</v>
      </c>
      <c r="I704" t="s">
        <v>59</v>
      </c>
      <c r="O704"/>
      <c r="AG704" t="s">
        <v>931</v>
      </c>
      <c r="AI704" t="s">
        <v>931</v>
      </c>
      <c r="AO704" t="s">
        <v>928</v>
      </c>
      <c r="AP704">
        <v>0</v>
      </c>
    </row>
    <row r="705" spans="1:42" x14ac:dyDescent="0.2">
      <c r="A705">
        <v>117663</v>
      </c>
      <c r="B705" t="s">
        <v>1504</v>
      </c>
      <c r="C705" t="s">
        <v>169</v>
      </c>
      <c r="D705" t="s">
        <v>245</v>
      </c>
      <c r="E705" t="s">
        <v>363</v>
      </c>
      <c r="F705" s="230">
        <v>34130</v>
      </c>
      <c r="G705" t="s">
        <v>900</v>
      </c>
      <c r="H705" t="s">
        <v>364</v>
      </c>
      <c r="I705" t="s">
        <v>59</v>
      </c>
      <c r="K705" t="s">
        <v>365</v>
      </c>
      <c r="L705">
        <v>2011</v>
      </c>
      <c r="M705" t="s">
        <v>345</v>
      </c>
      <c r="N705" t="s">
        <v>347</v>
      </c>
      <c r="O705"/>
      <c r="AG705" t="s">
        <v>1145</v>
      </c>
      <c r="AI705" t="s">
        <v>1145</v>
      </c>
      <c r="AM705" t="str">
        <f>IFERROR(VLOOKUP(A706,[1]Sheet2!A$2:C$3613,3,0),"")</f>
        <v>م</v>
      </c>
      <c r="AN705" t="s">
        <v>928</v>
      </c>
      <c r="AO705" t="s">
        <v>928</v>
      </c>
      <c r="AP705">
        <v>0</v>
      </c>
    </row>
    <row r="706" spans="1:42" x14ac:dyDescent="0.2">
      <c r="A706">
        <v>117665</v>
      </c>
      <c r="B706" t="s">
        <v>1985</v>
      </c>
      <c r="C706" t="s">
        <v>104</v>
      </c>
      <c r="D706" t="s">
        <v>394</v>
      </c>
      <c r="I706" t="s">
        <v>1141</v>
      </c>
      <c r="O706"/>
      <c r="AI706">
        <v>0</v>
      </c>
      <c r="AP706">
        <v>0</v>
      </c>
    </row>
    <row r="707" spans="1:42" ht="18" x14ac:dyDescent="0.2">
      <c r="A707" s="264">
        <v>117691</v>
      </c>
      <c r="B707" s="264" t="s">
        <v>1986</v>
      </c>
      <c r="C707" s="264" t="s">
        <v>110</v>
      </c>
      <c r="D707" s="264" t="s">
        <v>249</v>
      </c>
      <c r="E707" s="264"/>
      <c r="F707" s="264"/>
      <c r="G707" s="266"/>
      <c r="H707" s="266"/>
      <c r="I707" t="s">
        <v>59</v>
      </c>
      <c r="O707"/>
      <c r="AI707" t="s">
        <v>931</v>
      </c>
      <c r="AO707" t="s">
        <v>928</v>
      </c>
      <c r="AP707">
        <v>0</v>
      </c>
    </row>
    <row r="708" spans="1:42" x14ac:dyDescent="0.2">
      <c r="A708">
        <v>117692</v>
      </c>
      <c r="B708" t="s">
        <v>1987</v>
      </c>
      <c r="C708" t="s">
        <v>70</v>
      </c>
      <c r="D708" t="s">
        <v>324</v>
      </c>
      <c r="I708" t="s">
        <v>59</v>
      </c>
      <c r="O708"/>
      <c r="AG708" t="s">
        <v>932</v>
      </c>
      <c r="AI708" t="s">
        <v>932</v>
      </c>
      <c r="AN708" t="s">
        <v>928</v>
      </c>
      <c r="AO708" t="s">
        <v>928</v>
      </c>
      <c r="AP708">
        <v>0</v>
      </c>
    </row>
    <row r="709" spans="1:42" x14ac:dyDescent="0.2">
      <c r="A709">
        <v>117694</v>
      </c>
      <c r="B709" t="s">
        <v>1988</v>
      </c>
      <c r="C709" t="s">
        <v>569</v>
      </c>
      <c r="D709" t="s">
        <v>1989</v>
      </c>
      <c r="E709" t="s">
        <v>867</v>
      </c>
      <c r="F709" s="253">
        <v>0</v>
      </c>
      <c r="G709" t="s">
        <v>345</v>
      </c>
      <c r="H709" t="s">
        <v>364</v>
      </c>
      <c r="I709" t="s">
        <v>59</v>
      </c>
      <c r="K709" t="s">
        <v>365</v>
      </c>
      <c r="L709">
        <v>2007</v>
      </c>
      <c r="M709" t="s">
        <v>347</v>
      </c>
      <c r="N709" t="s">
        <v>350</v>
      </c>
      <c r="O709"/>
      <c r="AI709" t="s">
        <v>1135</v>
      </c>
      <c r="AN709" t="s">
        <v>928</v>
      </c>
      <c r="AO709" t="s">
        <v>928</v>
      </c>
      <c r="AP709">
        <v>0</v>
      </c>
    </row>
    <row r="710" spans="1:42" x14ac:dyDescent="0.2">
      <c r="A710">
        <v>117698</v>
      </c>
      <c r="B710" t="s">
        <v>1990</v>
      </c>
      <c r="C710" t="s">
        <v>96</v>
      </c>
      <c r="D710" t="s">
        <v>1991</v>
      </c>
      <c r="E710" t="s">
        <v>867</v>
      </c>
      <c r="F710" s="230">
        <v>34700</v>
      </c>
      <c r="G710" t="s">
        <v>345</v>
      </c>
      <c r="H710" t="s">
        <v>364</v>
      </c>
      <c r="I710" t="s">
        <v>59</v>
      </c>
      <c r="K710" t="s">
        <v>365</v>
      </c>
      <c r="L710">
        <v>2013</v>
      </c>
      <c r="M710" t="s">
        <v>345</v>
      </c>
      <c r="N710" t="s">
        <v>345</v>
      </c>
      <c r="O710"/>
      <c r="AG710" t="s">
        <v>933</v>
      </c>
      <c r="AI710" t="s">
        <v>933</v>
      </c>
      <c r="AP710">
        <v>0</v>
      </c>
    </row>
    <row r="711" spans="1:42" x14ac:dyDescent="0.2">
      <c r="A711">
        <v>117728</v>
      </c>
      <c r="B711" t="s">
        <v>1992</v>
      </c>
      <c r="C711" t="s">
        <v>483</v>
      </c>
      <c r="D711" t="s">
        <v>769</v>
      </c>
      <c r="I711" t="s">
        <v>59</v>
      </c>
      <c r="O711"/>
      <c r="AG711" t="s">
        <v>944</v>
      </c>
      <c r="AI711" t="s">
        <v>944</v>
      </c>
      <c r="AO711" t="s">
        <v>928</v>
      </c>
      <c r="AP711">
        <v>0</v>
      </c>
    </row>
    <row r="712" spans="1:42" x14ac:dyDescent="0.2">
      <c r="A712">
        <v>117740</v>
      </c>
      <c r="B712" t="s">
        <v>1993</v>
      </c>
      <c r="C712" t="s">
        <v>123</v>
      </c>
      <c r="D712" t="s">
        <v>480</v>
      </c>
      <c r="I712" t="s">
        <v>59</v>
      </c>
      <c r="O712"/>
      <c r="AI712" t="s">
        <v>1135</v>
      </c>
      <c r="AO712" t="s">
        <v>928</v>
      </c>
      <c r="AP712">
        <v>0</v>
      </c>
    </row>
    <row r="713" spans="1:42" x14ac:dyDescent="0.2">
      <c r="A713">
        <v>117745</v>
      </c>
      <c r="B713" t="s">
        <v>1994</v>
      </c>
      <c r="C713" t="s">
        <v>109</v>
      </c>
      <c r="D713" t="s">
        <v>215</v>
      </c>
      <c r="E713" t="s">
        <v>362</v>
      </c>
      <c r="F713" s="230">
        <v>30803</v>
      </c>
      <c r="G713" t="s">
        <v>345</v>
      </c>
      <c r="H713" t="s">
        <v>364</v>
      </c>
      <c r="I713" t="s">
        <v>1144</v>
      </c>
      <c r="K713" t="s">
        <v>881</v>
      </c>
      <c r="L713">
        <v>2004</v>
      </c>
      <c r="M713" t="s">
        <v>345</v>
      </c>
      <c r="N713" t="s">
        <v>351</v>
      </c>
      <c r="O713"/>
      <c r="AI713">
        <v>0</v>
      </c>
      <c r="AP713">
        <v>0</v>
      </c>
    </row>
    <row r="714" spans="1:42" ht="18" x14ac:dyDescent="0.2">
      <c r="A714" s="264">
        <v>117749</v>
      </c>
      <c r="B714" s="264" t="s">
        <v>1995</v>
      </c>
      <c r="C714" s="264" t="s">
        <v>148</v>
      </c>
      <c r="D714" s="264" t="s">
        <v>209</v>
      </c>
      <c r="E714" s="264"/>
      <c r="F714" s="264"/>
      <c r="G714" s="266"/>
      <c r="H714" s="266"/>
      <c r="I714" t="s">
        <v>59</v>
      </c>
      <c r="O714"/>
      <c r="AI714" t="s">
        <v>931</v>
      </c>
      <c r="AO714" t="s">
        <v>928</v>
      </c>
      <c r="AP714">
        <v>0</v>
      </c>
    </row>
    <row r="715" spans="1:42" ht="18" x14ac:dyDescent="0.2">
      <c r="A715" s="264">
        <v>117770</v>
      </c>
      <c r="B715" s="264" t="s">
        <v>1996</v>
      </c>
      <c r="C715" s="264" t="s">
        <v>132</v>
      </c>
      <c r="D715" s="264" t="s">
        <v>1832</v>
      </c>
      <c r="E715" s="264"/>
      <c r="F715" s="264"/>
      <c r="G715" s="266"/>
      <c r="H715" s="266"/>
      <c r="I715" t="s">
        <v>59</v>
      </c>
      <c r="O715"/>
      <c r="AI715" t="s">
        <v>931</v>
      </c>
      <c r="AO715" t="s">
        <v>928</v>
      </c>
      <c r="AP715">
        <v>0</v>
      </c>
    </row>
    <row r="716" spans="1:42" x14ac:dyDescent="0.2">
      <c r="A716">
        <v>117784</v>
      </c>
      <c r="B716" t="s">
        <v>1997</v>
      </c>
      <c r="C716" t="s">
        <v>798</v>
      </c>
      <c r="D716" t="s">
        <v>225</v>
      </c>
      <c r="I716" t="s">
        <v>59</v>
      </c>
      <c r="O716"/>
      <c r="AE716" t="str">
        <f>IFERROR(VLOOKUP(#REF!,[1]Sheet2!#REF!,2,0),"")</f>
        <v/>
      </c>
      <c r="AI716" t="s">
        <v>1135</v>
      </c>
      <c r="AL716" t="str">
        <f>IFERROR(VLOOKUP(A716,[1]Sheet2!A$2:C$3613,2,0),"")</f>
        <v>م</v>
      </c>
      <c r="AN716" t="s">
        <v>928</v>
      </c>
      <c r="AO716" t="s">
        <v>928</v>
      </c>
      <c r="AP716">
        <v>0</v>
      </c>
    </row>
    <row r="717" spans="1:42" x14ac:dyDescent="0.2">
      <c r="A717">
        <v>117788</v>
      </c>
      <c r="B717" t="s">
        <v>1998</v>
      </c>
      <c r="C717" t="s">
        <v>506</v>
      </c>
      <c r="D717" t="s">
        <v>257</v>
      </c>
      <c r="E717" t="s">
        <v>363</v>
      </c>
      <c r="F717" s="230">
        <v>33627</v>
      </c>
      <c r="G717" t="s">
        <v>345</v>
      </c>
      <c r="H717" t="s">
        <v>364</v>
      </c>
      <c r="I717" t="s">
        <v>59</v>
      </c>
      <c r="K717" t="s">
        <v>365</v>
      </c>
      <c r="L717">
        <v>2010</v>
      </c>
      <c r="M717" t="s">
        <v>345</v>
      </c>
      <c r="O717"/>
      <c r="AG717" t="s">
        <v>932</v>
      </c>
      <c r="AI717" t="s">
        <v>932</v>
      </c>
      <c r="AO717" t="s">
        <v>928</v>
      </c>
      <c r="AP717">
        <v>0</v>
      </c>
    </row>
    <row r="718" spans="1:42" ht="18" x14ac:dyDescent="0.2">
      <c r="A718" s="264">
        <v>117791</v>
      </c>
      <c r="B718" s="264" t="s">
        <v>1999</v>
      </c>
      <c r="C718" s="264" t="s">
        <v>122</v>
      </c>
      <c r="D718" s="264" t="s">
        <v>209</v>
      </c>
      <c r="E718" s="264"/>
      <c r="F718" s="264"/>
      <c r="G718" s="266"/>
      <c r="H718" s="266"/>
      <c r="I718" t="s">
        <v>59</v>
      </c>
      <c r="O718"/>
      <c r="AI718" t="s">
        <v>934</v>
      </c>
      <c r="AO718" t="s">
        <v>928</v>
      </c>
      <c r="AP718">
        <v>0</v>
      </c>
    </row>
    <row r="719" spans="1:42" ht="18" x14ac:dyDescent="0.2">
      <c r="A719" s="264">
        <v>117792</v>
      </c>
      <c r="B719" s="264" t="s">
        <v>2000</v>
      </c>
      <c r="C719" s="264" t="s">
        <v>93</v>
      </c>
      <c r="D719" s="264" t="s">
        <v>446</v>
      </c>
      <c r="E719" s="264"/>
      <c r="F719" s="264"/>
      <c r="G719" s="266"/>
      <c r="H719" s="266"/>
      <c r="I719" t="s">
        <v>59</v>
      </c>
      <c r="O719"/>
      <c r="AI719" t="s">
        <v>931</v>
      </c>
      <c r="AO719" t="s">
        <v>928</v>
      </c>
      <c r="AP719">
        <v>0</v>
      </c>
    </row>
    <row r="720" spans="1:42" x14ac:dyDescent="0.2">
      <c r="A720">
        <v>117801</v>
      </c>
      <c r="B720" t="s">
        <v>2001</v>
      </c>
      <c r="C720" t="s">
        <v>97</v>
      </c>
      <c r="D720" t="s">
        <v>293</v>
      </c>
      <c r="E720" t="s">
        <v>363</v>
      </c>
      <c r="F720" s="230">
        <v>32170</v>
      </c>
      <c r="G720" t="s">
        <v>2002</v>
      </c>
      <c r="H720" t="s">
        <v>364</v>
      </c>
      <c r="I720" t="s">
        <v>59</v>
      </c>
      <c r="K720" t="s">
        <v>365</v>
      </c>
      <c r="L720">
        <v>2008</v>
      </c>
      <c r="M720" t="s">
        <v>350</v>
      </c>
      <c r="N720" t="s">
        <v>350</v>
      </c>
      <c r="O720"/>
      <c r="AG720" t="s">
        <v>931</v>
      </c>
      <c r="AI720" t="s">
        <v>931</v>
      </c>
      <c r="AO720" t="s">
        <v>928</v>
      </c>
      <c r="AP720">
        <v>0</v>
      </c>
    </row>
    <row r="721" spans="1:42" x14ac:dyDescent="0.2">
      <c r="A721">
        <v>117811</v>
      </c>
      <c r="B721" t="s">
        <v>2003</v>
      </c>
      <c r="C721" t="s">
        <v>154</v>
      </c>
      <c r="D721" t="s">
        <v>313</v>
      </c>
      <c r="E721" t="s">
        <v>867</v>
      </c>
      <c r="F721" s="230">
        <v>34213</v>
      </c>
      <c r="G721" t="s">
        <v>345</v>
      </c>
      <c r="H721" t="s">
        <v>364</v>
      </c>
      <c r="I721" t="s">
        <v>1141</v>
      </c>
      <c r="K721" t="s">
        <v>346</v>
      </c>
      <c r="L721">
        <v>2013</v>
      </c>
      <c r="M721" t="s">
        <v>345</v>
      </c>
      <c r="N721" t="s">
        <v>351</v>
      </c>
      <c r="O721"/>
      <c r="AG721" t="s">
        <v>932</v>
      </c>
      <c r="AI721" t="s">
        <v>932</v>
      </c>
      <c r="AP721">
        <v>0</v>
      </c>
    </row>
    <row r="722" spans="1:42" ht="18" x14ac:dyDescent="0.2">
      <c r="A722" s="266">
        <v>117814</v>
      </c>
      <c r="B722" s="266" t="s">
        <v>1092</v>
      </c>
      <c r="C722" s="266" t="s">
        <v>66</v>
      </c>
      <c r="D722" s="266" t="s">
        <v>306</v>
      </c>
      <c r="E722" s="266"/>
      <c r="F722" s="264"/>
      <c r="G722" s="266"/>
      <c r="H722" s="266"/>
      <c r="I722" t="s">
        <v>1140</v>
      </c>
      <c r="O722"/>
      <c r="AI722" t="s">
        <v>1140</v>
      </c>
      <c r="AO722" t="s">
        <v>928</v>
      </c>
      <c r="AP722" t="s">
        <v>1137</v>
      </c>
    </row>
    <row r="723" spans="1:42" x14ac:dyDescent="0.2">
      <c r="A723">
        <v>117831</v>
      </c>
      <c r="B723" t="s">
        <v>2004</v>
      </c>
      <c r="C723" t="s">
        <v>93</v>
      </c>
      <c r="D723" t="s">
        <v>752</v>
      </c>
      <c r="E723" t="s">
        <v>867</v>
      </c>
      <c r="F723" s="230">
        <v>28338</v>
      </c>
      <c r="G723" t="s">
        <v>884</v>
      </c>
      <c r="H723" t="s">
        <v>364</v>
      </c>
      <c r="I723" t="s">
        <v>59</v>
      </c>
      <c r="K723" t="s">
        <v>346</v>
      </c>
      <c r="L723">
        <v>2000</v>
      </c>
      <c r="M723" t="s">
        <v>345</v>
      </c>
      <c r="N723" t="s">
        <v>350</v>
      </c>
      <c r="O723"/>
      <c r="AI723" t="s">
        <v>1135</v>
      </c>
      <c r="AP723">
        <v>0</v>
      </c>
    </row>
    <row r="724" spans="1:42" x14ac:dyDescent="0.2">
      <c r="A724">
        <v>117841</v>
      </c>
      <c r="B724" t="s">
        <v>2005</v>
      </c>
      <c r="C724" t="s">
        <v>93</v>
      </c>
      <c r="D724" t="s">
        <v>277</v>
      </c>
      <c r="E724" t="s">
        <v>363</v>
      </c>
      <c r="F724" s="230">
        <v>34754</v>
      </c>
      <c r="G724" t="s">
        <v>919</v>
      </c>
      <c r="H724" t="s">
        <v>366</v>
      </c>
      <c r="I724" t="s">
        <v>59</v>
      </c>
      <c r="K724" t="s">
        <v>346</v>
      </c>
      <c r="L724">
        <v>2015</v>
      </c>
      <c r="M724" t="s">
        <v>345</v>
      </c>
      <c r="N724" t="s">
        <v>605</v>
      </c>
      <c r="O724"/>
      <c r="AI724" t="s">
        <v>1135</v>
      </c>
      <c r="AP724">
        <v>0</v>
      </c>
    </row>
    <row r="725" spans="1:42" ht="18" x14ac:dyDescent="0.2">
      <c r="A725" s="264">
        <v>117844</v>
      </c>
      <c r="B725" s="264" t="s">
        <v>2006</v>
      </c>
      <c r="C725" s="264" t="s">
        <v>1252</v>
      </c>
      <c r="D725" s="264" t="s">
        <v>213</v>
      </c>
      <c r="E725" s="264"/>
      <c r="F725" s="264"/>
      <c r="G725" s="266"/>
      <c r="H725" s="266"/>
      <c r="I725" t="s">
        <v>59</v>
      </c>
      <c r="O725"/>
      <c r="AI725" t="s">
        <v>932</v>
      </c>
      <c r="AO725" t="s">
        <v>928</v>
      </c>
      <c r="AP725">
        <v>0</v>
      </c>
    </row>
    <row r="726" spans="1:42" ht="18" x14ac:dyDescent="0.2">
      <c r="A726" s="264">
        <v>117856</v>
      </c>
      <c r="B726" s="264" t="s">
        <v>2007</v>
      </c>
      <c r="C726" s="264" t="s">
        <v>98</v>
      </c>
      <c r="D726" s="264" t="s">
        <v>2008</v>
      </c>
      <c r="E726" s="264"/>
      <c r="F726" s="264"/>
      <c r="G726" s="266"/>
      <c r="H726" s="266"/>
      <c r="I726" t="s">
        <v>59</v>
      </c>
      <c r="O726"/>
      <c r="AI726" t="s">
        <v>933</v>
      </c>
      <c r="AO726" t="s">
        <v>928</v>
      </c>
      <c r="AP726">
        <v>0</v>
      </c>
    </row>
    <row r="727" spans="1:42" x14ac:dyDescent="0.2">
      <c r="A727">
        <v>117863</v>
      </c>
      <c r="B727" t="s">
        <v>2009</v>
      </c>
      <c r="C727" t="s">
        <v>104</v>
      </c>
      <c r="D727" t="s">
        <v>278</v>
      </c>
      <c r="E727" t="s">
        <v>867</v>
      </c>
      <c r="F727" s="230">
        <v>33604</v>
      </c>
      <c r="G727" t="s">
        <v>1982</v>
      </c>
      <c r="H727" t="s">
        <v>364</v>
      </c>
      <c r="I727" t="s">
        <v>59</v>
      </c>
      <c r="K727" t="s">
        <v>881</v>
      </c>
      <c r="L727">
        <v>2011</v>
      </c>
      <c r="M727" t="s">
        <v>358</v>
      </c>
      <c r="N727" t="s">
        <v>358</v>
      </c>
      <c r="O727"/>
      <c r="AG727" t="s">
        <v>944</v>
      </c>
      <c r="AI727" t="s">
        <v>944</v>
      </c>
      <c r="AP727">
        <v>0</v>
      </c>
    </row>
    <row r="728" spans="1:42" ht="18" x14ac:dyDescent="0.2">
      <c r="A728" s="264">
        <v>117879</v>
      </c>
      <c r="B728" s="264" t="s">
        <v>2010</v>
      </c>
      <c r="C728" s="264" t="s">
        <v>88</v>
      </c>
      <c r="D728" s="264" t="s">
        <v>236</v>
      </c>
      <c r="E728" s="264"/>
      <c r="F728" s="264"/>
      <c r="G728" s="266"/>
      <c r="H728" s="266"/>
      <c r="I728" t="s">
        <v>59</v>
      </c>
      <c r="O728"/>
      <c r="AI728" t="s">
        <v>931</v>
      </c>
      <c r="AO728" t="s">
        <v>928</v>
      </c>
      <c r="AP728">
        <v>0</v>
      </c>
    </row>
    <row r="729" spans="1:42" ht="18" x14ac:dyDescent="0.2">
      <c r="A729" s="264">
        <v>117894</v>
      </c>
      <c r="B729" s="264" t="s">
        <v>2011</v>
      </c>
      <c r="C729" s="264" t="s">
        <v>123</v>
      </c>
      <c r="D729" s="264" t="s">
        <v>277</v>
      </c>
      <c r="E729" s="264"/>
      <c r="F729" s="264"/>
      <c r="G729" s="266"/>
      <c r="H729" s="266"/>
      <c r="I729" t="s">
        <v>59</v>
      </c>
      <c r="O729"/>
      <c r="AI729" t="s">
        <v>933</v>
      </c>
      <c r="AO729" t="s">
        <v>928</v>
      </c>
      <c r="AP729">
        <v>0</v>
      </c>
    </row>
    <row r="730" spans="1:42" ht="18" x14ac:dyDescent="0.2">
      <c r="A730" s="264">
        <v>117896</v>
      </c>
      <c r="B730" s="264" t="s">
        <v>2012</v>
      </c>
      <c r="C730" s="264" t="s">
        <v>2013</v>
      </c>
      <c r="D730" s="264" t="s">
        <v>227</v>
      </c>
      <c r="E730" s="264"/>
      <c r="F730" s="264"/>
      <c r="G730" s="266"/>
      <c r="H730" s="266"/>
      <c r="I730" t="s">
        <v>59</v>
      </c>
      <c r="O730"/>
      <c r="AI730" t="s">
        <v>932</v>
      </c>
      <c r="AO730" t="s">
        <v>928</v>
      </c>
      <c r="AP730">
        <v>0</v>
      </c>
    </row>
    <row r="731" spans="1:42" x14ac:dyDescent="0.2">
      <c r="A731">
        <v>117904</v>
      </c>
      <c r="B731" t="s">
        <v>2014</v>
      </c>
      <c r="C731" t="s">
        <v>137</v>
      </c>
      <c r="D731" t="s">
        <v>265</v>
      </c>
      <c r="E731" t="s">
        <v>867</v>
      </c>
      <c r="F731" s="230">
        <v>33908</v>
      </c>
      <c r="G731" t="s">
        <v>345</v>
      </c>
      <c r="H731" t="s">
        <v>364</v>
      </c>
      <c r="I731" t="s">
        <v>1141</v>
      </c>
      <c r="K731" t="s">
        <v>881</v>
      </c>
      <c r="L731">
        <v>2010</v>
      </c>
      <c r="M731" t="s">
        <v>347</v>
      </c>
      <c r="N731" t="s">
        <v>345</v>
      </c>
      <c r="O731"/>
      <c r="AG731" t="s">
        <v>932</v>
      </c>
      <c r="AI731" t="s">
        <v>932</v>
      </c>
      <c r="AP731">
        <v>0</v>
      </c>
    </row>
    <row r="732" spans="1:42" x14ac:dyDescent="0.2">
      <c r="A732">
        <v>117906</v>
      </c>
      <c r="B732" t="s">
        <v>2015</v>
      </c>
      <c r="C732" t="s">
        <v>156</v>
      </c>
      <c r="D732" t="s">
        <v>2016</v>
      </c>
      <c r="I732" t="s">
        <v>59</v>
      </c>
      <c r="O732"/>
      <c r="AG732" t="s">
        <v>932</v>
      </c>
      <c r="AI732" t="s">
        <v>932</v>
      </c>
      <c r="AO732" t="s">
        <v>928</v>
      </c>
      <c r="AP732">
        <v>0</v>
      </c>
    </row>
    <row r="733" spans="1:42" x14ac:dyDescent="0.2">
      <c r="A733">
        <v>117940</v>
      </c>
      <c r="B733" t="s">
        <v>2017</v>
      </c>
      <c r="C733" t="s">
        <v>116</v>
      </c>
      <c r="D733" t="s">
        <v>2018</v>
      </c>
      <c r="E733" t="s">
        <v>867</v>
      </c>
      <c r="F733" s="230">
        <v>33521</v>
      </c>
      <c r="G733" t="s">
        <v>2019</v>
      </c>
      <c r="H733" t="s">
        <v>364</v>
      </c>
      <c r="I733" t="s">
        <v>59</v>
      </c>
      <c r="K733" t="s">
        <v>346</v>
      </c>
      <c r="L733">
        <v>2019</v>
      </c>
      <c r="M733" t="s">
        <v>349</v>
      </c>
      <c r="N733" t="s">
        <v>350</v>
      </c>
      <c r="O733"/>
      <c r="AI733">
        <v>0</v>
      </c>
      <c r="AM733" t="str">
        <f>IFERROR(VLOOKUP(A734,[1]Sheet2!A$2:C$3613,3,0),"")</f>
        <v/>
      </c>
      <c r="AN733" t="s">
        <v>928</v>
      </c>
      <c r="AO733" t="s">
        <v>928</v>
      </c>
      <c r="AP733">
        <v>0</v>
      </c>
    </row>
    <row r="734" spans="1:42" ht="18" x14ac:dyDescent="0.2">
      <c r="A734" s="266">
        <v>117948</v>
      </c>
      <c r="B734" s="266" t="s">
        <v>1056</v>
      </c>
      <c r="C734" s="266" t="s">
        <v>120</v>
      </c>
      <c r="D734" s="266"/>
      <c r="E734" s="266"/>
      <c r="F734" s="264"/>
      <c r="G734" s="266"/>
      <c r="H734" s="266"/>
      <c r="I734" t="s">
        <v>1140</v>
      </c>
      <c r="O734"/>
      <c r="AI734" t="s">
        <v>1140</v>
      </c>
      <c r="AO734" t="s">
        <v>928</v>
      </c>
      <c r="AP734" t="s">
        <v>1137</v>
      </c>
    </row>
    <row r="735" spans="1:42" x14ac:dyDescent="0.2">
      <c r="A735">
        <v>117971</v>
      </c>
      <c r="B735" t="s">
        <v>2020</v>
      </c>
      <c r="C735" t="s">
        <v>63</v>
      </c>
      <c r="D735" t="s">
        <v>2021</v>
      </c>
      <c r="E735" t="s">
        <v>362</v>
      </c>
      <c r="F735" s="230">
        <v>33447</v>
      </c>
      <c r="G735" t="s">
        <v>892</v>
      </c>
      <c r="H735" t="s">
        <v>366</v>
      </c>
      <c r="I735" t="s">
        <v>59</v>
      </c>
      <c r="K735" t="s">
        <v>346</v>
      </c>
      <c r="L735">
        <v>2011</v>
      </c>
      <c r="M735" t="s">
        <v>345</v>
      </c>
      <c r="N735" t="s">
        <v>605</v>
      </c>
      <c r="O735"/>
      <c r="AI735">
        <v>0</v>
      </c>
      <c r="AO735" t="s">
        <v>928</v>
      </c>
      <c r="AP735">
        <v>0</v>
      </c>
    </row>
    <row r="736" spans="1:42" ht="18" x14ac:dyDescent="0.2">
      <c r="A736" s="264">
        <v>117976</v>
      </c>
      <c r="B736" s="264" t="s">
        <v>2022</v>
      </c>
      <c r="C736" s="264" t="s">
        <v>101</v>
      </c>
      <c r="D736" s="264" t="s">
        <v>515</v>
      </c>
      <c r="E736" s="264"/>
      <c r="F736" s="264"/>
      <c r="G736" s="266"/>
      <c r="H736" s="266"/>
      <c r="I736" t="s">
        <v>59</v>
      </c>
      <c r="O736"/>
      <c r="AI736" t="s">
        <v>931</v>
      </c>
      <c r="AO736" t="s">
        <v>928</v>
      </c>
      <c r="AP736">
        <v>0</v>
      </c>
    </row>
    <row r="737" spans="1:42" x14ac:dyDescent="0.2">
      <c r="A737">
        <v>117984</v>
      </c>
      <c r="B737" t="s">
        <v>2023</v>
      </c>
      <c r="C737" t="s">
        <v>141</v>
      </c>
      <c r="D737" t="s">
        <v>285</v>
      </c>
      <c r="E737" t="s">
        <v>363</v>
      </c>
      <c r="F737" t="s">
        <v>2024</v>
      </c>
      <c r="G737" t="s">
        <v>2025</v>
      </c>
      <c r="H737" t="s">
        <v>364</v>
      </c>
      <c r="I737" t="s">
        <v>59</v>
      </c>
      <c r="K737" t="s">
        <v>346</v>
      </c>
      <c r="L737">
        <v>2009</v>
      </c>
      <c r="M737" t="s">
        <v>345</v>
      </c>
      <c r="N737" t="s">
        <v>345</v>
      </c>
      <c r="O737"/>
      <c r="AI737">
        <v>0</v>
      </c>
      <c r="AO737" t="s">
        <v>928</v>
      </c>
      <c r="AP737">
        <v>0</v>
      </c>
    </row>
    <row r="738" spans="1:42" x14ac:dyDescent="0.2">
      <c r="A738">
        <v>117986</v>
      </c>
      <c r="B738" t="s">
        <v>2026</v>
      </c>
      <c r="C738" t="s">
        <v>103</v>
      </c>
      <c r="D738" t="s">
        <v>257</v>
      </c>
      <c r="I738" t="s">
        <v>59</v>
      </c>
      <c r="O738"/>
      <c r="AE738" t="str">
        <f>IFERROR(VLOOKUP(#REF!,[1]Sheet2!#REF!,2,0),"")</f>
        <v/>
      </c>
      <c r="AI738" t="s">
        <v>1135</v>
      </c>
      <c r="AL738" t="str">
        <f>IFERROR(VLOOKUP(A738,[1]Sheet2!A$2:C$3613,2,0),"")</f>
        <v>م</v>
      </c>
      <c r="AN738" t="s">
        <v>928</v>
      </c>
      <c r="AO738" t="s">
        <v>928</v>
      </c>
      <c r="AP738">
        <v>0</v>
      </c>
    </row>
    <row r="739" spans="1:42" x14ac:dyDescent="0.2">
      <c r="A739">
        <v>117999</v>
      </c>
      <c r="B739" t="s">
        <v>2027</v>
      </c>
      <c r="C739" t="s">
        <v>2028</v>
      </c>
      <c r="D739" t="s">
        <v>71</v>
      </c>
      <c r="E739" t="s">
        <v>867</v>
      </c>
      <c r="F739" s="230">
        <v>33627</v>
      </c>
      <c r="G739" t="s">
        <v>888</v>
      </c>
      <c r="H739" t="s">
        <v>364</v>
      </c>
      <c r="I739" t="s">
        <v>59</v>
      </c>
      <c r="K739">
        <v>0</v>
      </c>
      <c r="L739">
        <v>0</v>
      </c>
      <c r="M739">
        <v>0</v>
      </c>
      <c r="N739" t="s">
        <v>347</v>
      </c>
      <c r="O739"/>
      <c r="AI739">
        <v>0</v>
      </c>
      <c r="AN739" t="s">
        <v>928</v>
      </c>
      <c r="AO739" t="s">
        <v>928</v>
      </c>
      <c r="AP739">
        <v>0</v>
      </c>
    </row>
    <row r="740" spans="1:42" x14ac:dyDescent="0.2">
      <c r="A740">
        <v>118014</v>
      </c>
      <c r="B740" t="s">
        <v>2029</v>
      </c>
      <c r="C740" t="s">
        <v>145</v>
      </c>
      <c r="D740" t="s">
        <v>738</v>
      </c>
      <c r="E740" t="s">
        <v>867</v>
      </c>
      <c r="F740" s="230">
        <v>34501</v>
      </c>
      <c r="G740" t="s">
        <v>345</v>
      </c>
      <c r="H740" t="s">
        <v>364</v>
      </c>
      <c r="I740" t="s">
        <v>59</v>
      </c>
      <c r="K740" t="s">
        <v>346</v>
      </c>
      <c r="L740">
        <v>2012</v>
      </c>
      <c r="M740" t="s">
        <v>345</v>
      </c>
      <c r="N740" t="s">
        <v>345</v>
      </c>
      <c r="O740"/>
      <c r="AG740" t="s">
        <v>932</v>
      </c>
      <c r="AI740" t="s">
        <v>932</v>
      </c>
      <c r="AO740" t="s">
        <v>928</v>
      </c>
      <c r="AP740">
        <v>0</v>
      </c>
    </row>
    <row r="741" spans="1:42" ht="18" x14ac:dyDescent="0.2">
      <c r="A741" s="264">
        <v>118025</v>
      </c>
      <c r="B741" s="264" t="s">
        <v>2030</v>
      </c>
      <c r="C741" s="264" t="s">
        <v>81</v>
      </c>
      <c r="D741" s="264" t="s">
        <v>300</v>
      </c>
      <c r="E741" s="264"/>
      <c r="F741" s="264"/>
      <c r="G741" s="266"/>
      <c r="H741" s="266"/>
      <c r="I741" t="s">
        <v>59</v>
      </c>
      <c r="O741"/>
      <c r="AI741" t="s">
        <v>932</v>
      </c>
      <c r="AO741" t="s">
        <v>928</v>
      </c>
      <c r="AP741">
        <v>0</v>
      </c>
    </row>
    <row r="742" spans="1:42" ht="18" x14ac:dyDescent="0.2">
      <c r="A742" s="264">
        <v>118035</v>
      </c>
      <c r="B742" s="264" t="s">
        <v>2031</v>
      </c>
      <c r="C742" s="264" t="s">
        <v>80</v>
      </c>
      <c r="D742" s="264" t="s">
        <v>209</v>
      </c>
      <c r="E742" s="264"/>
      <c r="F742" s="264"/>
      <c r="G742" s="266"/>
      <c r="H742" s="266"/>
      <c r="I742" t="s">
        <v>59</v>
      </c>
      <c r="O742"/>
      <c r="AI742" t="s">
        <v>931</v>
      </c>
      <c r="AO742" t="s">
        <v>928</v>
      </c>
      <c r="AP742">
        <v>0</v>
      </c>
    </row>
    <row r="743" spans="1:42" x14ac:dyDescent="0.2">
      <c r="A743">
        <v>118062</v>
      </c>
      <c r="B743" t="s">
        <v>2032</v>
      </c>
      <c r="C743" t="s">
        <v>2033</v>
      </c>
      <c r="D743" t="s">
        <v>215</v>
      </c>
      <c r="E743" t="s">
        <v>867</v>
      </c>
      <c r="F743" s="230">
        <v>33633</v>
      </c>
      <c r="G743" t="s">
        <v>345</v>
      </c>
      <c r="H743" t="s">
        <v>364</v>
      </c>
      <c r="I743" t="s">
        <v>59</v>
      </c>
      <c r="K743" t="s">
        <v>346</v>
      </c>
      <c r="L743">
        <v>2009</v>
      </c>
      <c r="M743" t="s">
        <v>345</v>
      </c>
      <c r="O743"/>
      <c r="AI743">
        <v>0</v>
      </c>
      <c r="AO743" t="s">
        <v>928</v>
      </c>
      <c r="AP743">
        <v>0</v>
      </c>
    </row>
    <row r="744" spans="1:42" ht="18" x14ac:dyDescent="0.2">
      <c r="A744" s="264">
        <v>118063</v>
      </c>
      <c r="B744" s="264" t="s">
        <v>2034</v>
      </c>
      <c r="C744" s="264" t="s">
        <v>86</v>
      </c>
      <c r="D744" s="264" t="s">
        <v>272</v>
      </c>
      <c r="E744" s="264"/>
      <c r="F744" s="264"/>
      <c r="G744" s="266"/>
      <c r="H744" s="266"/>
      <c r="I744" t="s">
        <v>59</v>
      </c>
      <c r="O744"/>
      <c r="AI744" t="s">
        <v>931</v>
      </c>
      <c r="AO744" t="s">
        <v>928</v>
      </c>
      <c r="AP744">
        <v>0</v>
      </c>
    </row>
    <row r="745" spans="1:42" ht="18" x14ac:dyDescent="0.2">
      <c r="A745" s="264">
        <v>118065</v>
      </c>
      <c r="B745" s="264" t="s">
        <v>2035</v>
      </c>
      <c r="C745" s="264" t="s">
        <v>535</v>
      </c>
      <c r="D745" s="264" t="s">
        <v>274</v>
      </c>
      <c r="E745" s="264"/>
      <c r="F745" s="264"/>
      <c r="G745" s="266"/>
      <c r="H745" s="266"/>
      <c r="I745" t="s">
        <v>59</v>
      </c>
      <c r="O745"/>
      <c r="AI745" t="s">
        <v>934</v>
      </c>
      <c r="AO745" t="s">
        <v>928</v>
      </c>
      <c r="AP745">
        <v>0</v>
      </c>
    </row>
    <row r="746" spans="1:42" ht="18" x14ac:dyDescent="0.2">
      <c r="A746" s="264">
        <v>118074</v>
      </c>
      <c r="B746" s="264" t="s">
        <v>2036</v>
      </c>
      <c r="C746" s="264" t="s">
        <v>580</v>
      </c>
      <c r="D746" s="264" t="s">
        <v>701</v>
      </c>
      <c r="E746" s="264"/>
      <c r="F746" s="264"/>
      <c r="G746" s="266"/>
      <c r="H746" s="266"/>
      <c r="I746" t="s">
        <v>59</v>
      </c>
      <c r="O746"/>
      <c r="AI746" t="s">
        <v>931</v>
      </c>
      <c r="AO746" t="s">
        <v>928</v>
      </c>
      <c r="AP746">
        <v>0</v>
      </c>
    </row>
    <row r="747" spans="1:42" x14ac:dyDescent="0.2">
      <c r="A747">
        <v>118085</v>
      </c>
      <c r="B747" t="s">
        <v>2037</v>
      </c>
      <c r="C747" t="s">
        <v>303</v>
      </c>
      <c r="D747" t="s">
        <v>215</v>
      </c>
      <c r="I747" t="s">
        <v>59</v>
      </c>
      <c r="O747"/>
      <c r="AI747">
        <v>0</v>
      </c>
      <c r="AN747" t="s">
        <v>928</v>
      </c>
      <c r="AO747" t="s">
        <v>928</v>
      </c>
      <c r="AP747">
        <v>0</v>
      </c>
    </row>
    <row r="748" spans="1:42" x14ac:dyDescent="0.2">
      <c r="A748">
        <v>118119</v>
      </c>
      <c r="B748" t="s">
        <v>2038</v>
      </c>
      <c r="C748" t="s">
        <v>111</v>
      </c>
      <c r="D748" t="s">
        <v>216</v>
      </c>
      <c r="E748" t="s">
        <v>867</v>
      </c>
      <c r="F748" s="230">
        <v>35065</v>
      </c>
      <c r="G748" t="s">
        <v>345</v>
      </c>
      <c r="H748" t="s">
        <v>364</v>
      </c>
      <c r="I748" t="s">
        <v>59</v>
      </c>
      <c r="K748" t="s">
        <v>881</v>
      </c>
      <c r="L748">
        <v>0</v>
      </c>
      <c r="M748" t="s">
        <v>345</v>
      </c>
      <c r="N748" t="s">
        <v>345</v>
      </c>
      <c r="O748"/>
      <c r="AI748">
        <v>0</v>
      </c>
      <c r="AN748" t="s">
        <v>928</v>
      </c>
      <c r="AO748" t="s">
        <v>928</v>
      </c>
      <c r="AP748">
        <v>0</v>
      </c>
    </row>
    <row r="749" spans="1:42" x14ac:dyDescent="0.2">
      <c r="A749">
        <v>118125</v>
      </c>
      <c r="B749" t="s">
        <v>2039</v>
      </c>
      <c r="C749" t="s">
        <v>2040</v>
      </c>
      <c r="D749" t="s">
        <v>2041</v>
      </c>
      <c r="E749" t="s">
        <v>363</v>
      </c>
      <c r="F749" s="230">
        <v>32516</v>
      </c>
      <c r="G749" t="s">
        <v>2042</v>
      </c>
      <c r="H749" t="s">
        <v>364</v>
      </c>
      <c r="I749" t="s">
        <v>1144</v>
      </c>
      <c r="K749" t="s">
        <v>346</v>
      </c>
      <c r="L749">
        <v>2006</v>
      </c>
      <c r="M749" t="s">
        <v>356</v>
      </c>
      <c r="N749" t="s">
        <v>356</v>
      </c>
      <c r="O749"/>
      <c r="AI749">
        <v>0</v>
      </c>
      <c r="AP749">
        <v>0</v>
      </c>
    </row>
    <row r="750" spans="1:42" x14ac:dyDescent="0.2">
      <c r="A750">
        <v>118136</v>
      </c>
      <c r="B750" t="s">
        <v>2043</v>
      </c>
      <c r="C750" t="s">
        <v>545</v>
      </c>
      <c r="D750" t="s">
        <v>518</v>
      </c>
      <c r="I750" t="s">
        <v>59</v>
      </c>
      <c r="O750"/>
      <c r="AE750" t="str">
        <f>IFERROR(VLOOKUP(#REF!,[1]Sheet2!#REF!,2,0),"")</f>
        <v/>
      </c>
      <c r="AG750" t="s">
        <v>932</v>
      </c>
      <c r="AI750" t="s">
        <v>932</v>
      </c>
      <c r="AL750" t="str">
        <f>IFERROR(VLOOKUP(A750,[1]Sheet2!A$2:C$3613,2,0),"")</f>
        <v>م</v>
      </c>
      <c r="AN750" t="s">
        <v>928</v>
      </c>
      <c r="AO750" t="s">
        <v>928</v>
      </c>
      <c r="AP750">
        <v>0</v>
      </c>
    </row>
    <row r="751" spans="1:42" ht="18" x14ac:dyDescent="0.2">
      <c r="A751" s="266">
        <v>118151</v>
      </c>
      <c r="B751" s="266" t="s">
        <v>1057</v>
      </c>
      <c r="C751" s="266" t="s">
        <v>155</v>
      </c>
      <c r="D751" s="266"/>
      <c r="E751" s="266"/>
      <c r="F751" s="264"/>
      <c r="G751" s="266"/>
      <c r="H751" s="266"/>
      <c r="I751" t="s">
        <v>1140</v>
      </c>
      <c r="O751"/>
      <c r="AI751" t="s">
        <v>1140</v>
      </c>
      <c r="AO751" t="s">
        <v>928</v>
      </c>
      <c r="AP751" t="s">
        <v>1137</v>
      </c>
    </row>
    <row r="752" spans="1:42" ht="18" x14ac:dyDescent="0.2">
      <c r="A752" s="264">
        <v>118162</v>
      </c>
      <c r="B752" s="264" t="s">
        <v>2044</v>
      </c>
      <c r="C752" s="264" t="s">
        <v>60</v>
      </c>
      <c r="D752" s="264" t="s">
        <v>445</v>
      </c>
      <c r="E752" s="264"/>
      <c r="F752" s="264"/>
      <c r="G752" s="266"/>
      <c r="H752" s="266"/>
      <c r="I752" t="s">
        <v>59</v>
      </c>
      <c r="O752"/>
      <c r="AI752" t="s">
        <v>934</v>
      </c>
      <c r="AO752" t="s">
        <v>928</v>
      </c>
      <c r="AP752">
        <v>0</v>
      </c>
    </row>
    <row r="753" spans="1:42" ht="18" x14ac:dyDescent="0.2">
      <c r="A753" s="264">
        <v>118182</v>
      </c>
      <c r="B753" s="264" t="s">
        <v>2045</v>
      </c>
      <c r="C753" s="264" t="s">
        <v>2046</v>
      </c>
      <c r="D753" s="264" t="s">
        <v>2047</v>
      </c>
      <c r="E753" s="264"/>
      <c r="F753" s="264"/>
      <c r="G753" s="266"/>
      <c r="H753" s="266"/>
      <c r="I753" t="s">
        <v>59</v>
      </c>
      <c r="O753"/>
      <c r="AI753" t="s">
        <v>931</v>
      </c>
      <c r="AO753" t="s">
        <v>928</v>
      </c>
      <c r="AP753">
        <v>0</v>
      </c>
    </row>
    <row r="754" spans="1:42" ht="18" x14ac:dyDescent="0.2">
      <c r="A754" s="266">
        <v>118184</v>
      </c>
      <c r="B754" s="266" t="s">
        <v>1058</v>
      </c>
      <c r="C754" s="266" t="s">
        <v>670</v>
      </c>
      <c r="D754" s="266"/>
      <c r="E754" s="266"/>
      <c r="F754" s="264"/>
      <c r="G754" s="266"/>
      <c r="H754" s="266"/>
      <c r="I754" t="s">
        <v>1140</v>
      </c>
      <c r="O754"/>
      <c r="AI754" t="s">
        <v>1140</v>
      </c>
      <c r="AO754" t="s">
        <v>928</v>
      </c>
      <c r="AP754" t="s">
        <v>1137</v>
      </c>
    </row>
    <row r="755" spans="1:42" ht="18" x14ac:dyDescent="0.2">
      <c r="A755" s="264">
        <v>118189</v>
      </c>
      <c r="B755" s="264" t="s">
        <v>2048</v>
      </c>
      <c r="C755" s="264" t="s">
        <v>66</v>
      </c>
      <c r="D755" s="264" t="s">
        <v>246</v>
      </c>
      <c r="E755" s="264"/>
      <c r="F755" s="264"/>
      <c r="G755" s="266"/>
      <c r="H755" s="266"/>
      <c r="I755" t="s">
        <v>59</v>
      </c>
      <c r="O755"/>
      <c r="AI755" t="s">
        <v>932</v>
      </c>
      <c r="AO755" t="s">
        <v>928</v>
      </c>
      <c r="AP755">
        <v>0</v>
      </c>
    </row>
    <row r="756" spans="1:42" x14ac:dyDescent="0.2">
      <c r="A756">
        <v>118194</v>
      </c>
      <c r="B756" t="s">
        <v>2049</v>
      </c>
      <c r="C756" t="s">
        <v>104</v>
      </c>
      <c r="D756" t="s">
        <v>185</v>
      </c>
      <c r="I756" t="s">
        <v>1141</v>
      </c>
      <c r="O756"/>
      <c r="AG756" t="s">
        <v>932</v>
      </c>
      <c r="AI756" t="s">
        <v>932</v>
      </c>
      <c r="AP756">
        <v>0</v>
      </c>
    </row>
    <row r="757" spans="1:42" x14ac:dyDescent="0.2">
      <c r="A757">
        <v>118206</v>
      </c>
      <c r="B757" t="s">
        <v>2050</v>
      </c>
      <c r="C757" t="s">
        <v>127</v>
      </c>
      <c r="D757" t="s">
        <v>208</v>
      </c>
      <c r="E757" t="s">
        <v>363</v>
      </c>
      <c r="F757" s="253">
        <v>0</v>
      </c>
      <c r="G757" t="s">
        <v>899</v>
      </c>
      <c r="H757" t="s">
        <v>366</v>
      </c>
      <c r="I757" t="s">
        <v>1144</v>
      </c>
      <c r="K757" t="s">
        <v>365</v>
      </c>
      <c r="L757">
        <v>2011</v>
      </c>
      <c r="M757" t="s">
        <v>345</v>
      </c>
      <c r="N757" t="s">
        <v>605</v>
      </c>
      <c r="O757"/>
      <c r="AG757" t="s">
        <v>932</v>
      </c>
      <c r="AI757" t="s">
        <v>932</v>
      </c>
      <c r="AP757">
        <v>0</v>
      </c>
    </row>
    <row r="758" spans="1:42" x14ac:dyDescent="0.2">
      <c r="A758">
        <v>118222</v>
      </c>
      <c r="B758" t="s">
        <v>2052</v>
      </c>
      <c r="C758" t="s">
        <v>130</v>
      </c>
      <c r="D758" t="s">
        <v>242</v>
      </c>
      <c r="I758" t="s">
        <v>59</v>
      </c>
      <c r="O758"/>
      <c r="AG758" t="s">
        <v>944</v>
      </c>
      <c r="AI758" t="s">
        <v>944</v>
      </c>
      <c r="AN758" t="s">
        <v>928</v>
      </c>
      <c r="AO758" t="s">
        <v>928</v>
      </c>
      <c r="AP758">
        <v>0</v>
      </c>
    </row>
    <row r="759" spans="1:42" x14ac:dyDescent="0.2">
      <c r="A759">
        <v>118234</v>
      </c>
      <c r="B759" t="s">
        <v>2053</v>
      </c>
      <c r="C759" t="s">
        <v>2054</v>
      </c>
      <c r="D759" t="s">
        <v>255</v>
      </c>
      <c r="E759" t="s">
        <v>363</v>
      </c>
      <c r="F759" s="230">
        <v>33515</v>
      </c>
      <c r="G759" t="s">
        <v>345</v>
      </c>
      <c r="H759" t="s">
        <v>364</v>
      </c>
      <c r="I759" t="s">
        <v>59</v>
      </c>
      <c r="K759" t="s">
        <v>365</v>
      </c>
      <c r="L759">
        <v>2009</v>
      </c>
      <c r="M759" t="s">
        <v>345</v>
      </c>
      <c r="N759" t="s">
        <v>347</v>
      </c>
      <c r="O759">
        <v>432</v>
      </c>
      <c r="P759" s="230">
        <v>45722</v>
      </c>
      <c r="Q759">
        <v>122000</v>
      </c>
      <c r="AI759">
        <v>0</v>
      </c>
      <c r="AP759">
        <v>0</v>
      </c>
    </row>
    <row r="760" spans="1:42" x14ac:dyDescent="0.2">
      <c r="A760">
        <v>118251</v>
      </c>
      <c r="B760" t="s">
        <v>2055</v>
      </c>
      <c r="C760" t="s">
        <v>2056</v>
      </c>
      <c r="D760" t="s">
        <v>2057</v>
      </c>
      <c r="E760" t="s">
        <v>867</v>
      </c>
      <c r="F760" s="230">
        <v>34822</v>
      </c>
      <c r="G760" t="s">
        <v>2058</v>
      </c>
      <c r="H760" t="s">
        <v>364</v>
      </c>
      <c r="I760" t="s">
        <v>65</v>
      </c>
      <c r="K760" t="s">
        <v>881</v>
      </c>
      <c r="L760">
        <v>0</v>
      </c>
      <c r="M760" t="s">
        <v>345</v>
      </c>
      <c r="N760" t="s">
        <v>356</v>
      </c>
      <c r="O760"/>
      <c r="AG760" t="s">
        <v>944</v>
      </c>
      <c r="AI760" t="s">
        <v>944</v>
      </c>
      <c r="AP760">
        <v>0</v>
      </c>
    </row>
    <row r="761" spans="1:42" ht="18" x14ac:dyDescent="0.2">
      <c r="A761" s="264">
        <v>118252</v>
      </c>
      <c r="B761" s="264" t="s">
        <v>2059</v>
      </c>
      <c r="C761" s="264" t="s">
        <v>98</v>
      </c>
      <c r="D761" s="264" t="s">
        <v>245</v>
      </c>
      <c r="E761" s="264"/>
      <c r="F761" s="264"/>
      <c r="G761" s="266"/>
      <c r="H761" s="266"/>
      <c r="I761" t="s">
        <v>59</v>
      </c>
      <c r="O761"/>
      <c r="AI761" t="s">
        <v>931</v>
      </c>
      <c r="AO761" t="s">
        <v>928</v>
      </c>
      <c r="AP761">
        <v>0</v>
      </c>
    </row>
    <row r="762" spans="1:42" ht="18" x14ac:dyDescent="0.2">
      <c r="A762" s="266">
        <v>118269</v>
      </c>
      <c r="B762" s="266" t="s">
        <v>1093</v>
      </c>
      <c r="C762" s="266" t="s">
        <v>438</v>
      </c>
      <c r="D762" s="266" t="s">
        <v>1094</v>
      </c>
      <c r="E762" s="266"/>
      <c r="F762" s="264"/>
      <c r="G762" s="266"/>
      <c r="H762" s="266"/>
      <c r="I762" t="s">
        <v>1140</v>
      </c>
      <c r="O762"/>
      <c r="AI762" t="s">
        <v>1140</v>
      </c>
      <c r="AO762" t="s">
        <v>928</v>
      </c>
      <c r="AP762" t="s">
        <v>1137</v>
      </c>
    </row>
    <row r="763" spans="1:42" x14ac:dyDescent="0.2">
      <c r="A763">
        <v>118270</v>
      </c>
      <c r="B763" t="s">
        <v>2060</v>
      </c>
      <c r="C763" t="s">
        <v>69</v>
      </c>
      <c r="D763" t="s">
        <v>437</v>
      </c>
      <c r="E763" t="s">
        <v>363</v>
      </c>
      <c r="F763" s="253">
        <v>0</v>
      </c>
      <c r="G763" t="s">
        <v>2061</v>
      </c>
      <c r="H763" t="s">
        <v>364</v>
      </c>
      <c r="I763" t="s">
        <v>1141</v>
      </c>
      <c r="K763" t="s">
        <v>365</v>
      </c>
      <c r="L763">
        <v>0</v>
      </c>
      <c r="M763" t="s">
        <v>347</v>
      </c>
      <c r="N763" t="s">
        <v>347</v>
      </c>
      <c r="O763"/>
      <c r="AG763" t="s">
        <v>931</v>
      </c>
      <c r="AI763" t="s">
        <v>931</v>
      </c>
      <c r="AP763">
        <v>0</v>
      </c>
    </row>
    <row r="764" spans="1:42" ht="18" x14ac:dyDescent="0.2">
      <c r="A764" s="264">
        <v>118283</v>
      </c>
      <c r="B764" s="264" t="s">
        <v>2062</v>
      </c>
      <c r="C764" s="264" t="s">
        <v>167</v>
      </c>
      <c r="D764" s="264" t="s">
        <v>228</v>
      </c>
      <c r="E764" s="264"/>
      <c r="F764" s="264"/>
      <c r="G764" s="266"/>
      <c r="H764" s="266"/>
      <c r="I764" t="s">
        <v>59</v>
      </c>
      <c r="O764"/>
      <c r="AI764" t="s">
        <v>931</v>
      </c>
      <c r="AO764" t="s">
        <v>928</v>
      </c>
      <c r="AP764">
        <v>0</v>
      </c>
    </row>
    <row r="765" spans="1:42" x14ac:dyDescent="0.2">
      <c r="A765">
        <v>118306</v>
      </c>
      <c r="B765" t="s">
        <v>431</v>
      </c>
      <c r="C765" t="s">
        <v>115</v>
      </c>
      <c r="D765" t="s">
        <v>239</v>
      </c>
      <c r="I765" t="s">
        <v>59</v>
      </c>
      <c r="O765"/>
      <c r="AG765" t="s">
        <v>932</v>
      </c>
      <c r="AI765" t="s">
        <v>932</v>
      </c>
      <c r="AP765">
        <v>0</v>
      </c>
    </row>
    <row r="766" spans="1:42" ht="18" x14ac:dyDescent="0.2">
      <c r="A766" s="266">
        <v>118319</v>
      </c>
      <c r="B766" s="266" t="s">
        <v>2063</v>
      </c>
      <c r="C766" s="266" t="s">
        <v>68</v>
      </c>
      <c r="D766" s="266" t="s">
        <v>309</v>
      </c>
      <c r="E766" s="266"/>
      <c r="F766" s="264"/>
      <c r="G766" s="266"/>
      <c r="H766" s="266"/>
      <c r="I766" t="s">
        <v>59</v>
      </c>
      <c r="O766"/>
      <c r="AI766">
        <v>0</v>
      </c>
      <c r="AP766" t="s">
        <v>1137</v>
      </c>
    </row>
    <row r="767" spans="1:42" ht="18" x14ac:dyDescent="0.2">
      <c r="A767" s="266">
        <v>118335</v>
      </c>
      <c r="B767" s="266" t="s">
        <v>1095</v>
      </c>
      <c r="C767" s="266" t="s">
        <v>148</v>
      </c>
      <c r="D767" s="266" t="s">
        <v>407</v>
      </c>
      <c r="E767" s="266"/>
      <c r="F767" s="264"/>
      <c r="G767" s="266"/>
      <c r="H767" s="266"/>
      <c r="I767" t="s">
        <v>1140</v>
      </c>
      <c r="O767"/>
      <c r="AI767" t="s">
        <v>1140</v>
      </c>
      <c r="AO767" t="s">
        <v>928</v>
      </c>
      <c r="AP767" t="s">
        <v>1137</v>
      </c>
    </row>
    <row r="768" spans="1:42" x14ac:dyDescent="0.2">
      <c r="A768">
        <v>118365</v>
      </c>
      <c r="B768" t="s">
        <v>2065</v>
      </c>
      <c r="C768" t="s">
        <v>115</v>
      </c>
      <c r="D768" t="s">
        <v>311</v>
      </c>
      <c r="E768" t="s">
        <v>362</v>
      </c>
      <c r="F768" s="230">
        <v>34138</v>
      </c>
      <c r="G768" t="s">
        <v>345</v>
      </c>
      <c r="H768" t="s">
        <v>364</v>
      </c>
      <c r="I768" t="s">
        <v>59</v>
      </c>
      <c r="K768">
        <v>0</v>
      </c>
      <c r="L768">
        <v>0</v>
      </c>
      <c r="M768">
        <v>0</v>
      </c>
      <c r="O768"/>
      <c r="AG768" t="s">
        <v>933</v>
      </c>
      <c r="AI768" t="s">
        <v>933</v>
      </c>
      <c r="AO768" t="s">
        <v>928</v>
      </c>
      <c r="AP768">
        <v>0</v>
      </c>
    </row>
    <row r="769" spans="1:42" ht="18" x14ac:dyDescent="0.2">
      <c r="A769" s="264">
        <v>118367</v>
      </c>
      <c r="B769" s="264" t="s">
        <v>2066</v>
      </c>
      <c r="C769" s="264" t="s">
        <v>71</v>
      </c>
      <c r="D769" s="264" t="s">
        <v>258</v>
      </c>
      <c r="E769" s="264"/>
      <c r="F769" s="264"/>
      <c r="G769" s="266"/>
      <c r="H769" s="266"/>
      <c r="I769" t="s">
        <v>59</v>
      </c>
      <c r="O769"/>
      <c r="AI769" t="s">
        <v>931</v>
      </c>
      <c r="AO769" t="s">
        <v>928</v>
      </c>
      <c r="AP769">
        <v>0</v>
      </c>
    </row>
    <row r="770" spans="1:42" ht="18" x14ac:dyDescent="0.2">
      <c r="A770" s="264">
        <v>118381</v>
      </c>
      <c r="B770" s="264" t="s">
        <v>2067</v>
      </c>
      <c r="C770" s="264" t="s">
        <v>66</v>
      </c>
      <c r="D770" s="264" t="s">
        <v>2068</v>
      </c>
      <c r="E770" s="264"/>
      <c r="F770" s="264"/>
      <c r="G770" s="266"/>
      <c r="H770" s="266"/>
      <c r="I770" t="s">
        <v>59</v>
      </c>
      <c r="O770"/>
      <c r="AI770" t="s">
        <v>931</v>
      </c>
      <c r="AO770" t="s">
        <v>928</v>
      </c>
      <c r="AP770">
        <v>0</v>
      </c>
    </row>
    <row r="771" spans="1:42" x14ac:dyDescent="0.2">
      <c r="A771">
        <v>118392</v>
      </c>
      <c r="B771" t="s">
        <v>2069</v>
      </c>
      <c r="C771" t="s">
        <v>70</v>
      </c>
      <c r="D771" t="s">
        <v>741</v>
      </c>
      <c r="E771" t="s">
        <v>867</v>
      </c>
      <c r="F771" s="230">
        <v>32919</v>
      </c>
      <c r="G771" t="s">
        <v>345</v>
      </c>
      <c r="H771" t="s">
        <v>364</v>
      </c>
      <c r="I771" t="s">
        <v>59</v>
      </c>
      <c r="K771" t="s">
        <v>346</v>
      </c>
      <c r="L771">
        <v>2009</v>
      </c>
      <c r="M771" t="s">
        <v>345</v>
      </c>
      <c r="N771" t="s">
        <v>349</v>
      </c>
      <c r="O771"/>
      <c r="AI771">
        <v>0</v>
      </c>
      <c r="AP771">
        <v>0</v>
      </c>
    </row>
    <row r="772" spans="1:42" ht="18" x14ac:dyDescent="0.2">
      <c r="A772" s="264">
        <v>118397</v>
      </c>
      <c r="B772" s="264" t="s">
        <v>2070</v>
      </c>
      <c r="C772" s="264" t="s">
        <v>63</v>
      </c>
      <c r="D772" s="264" t="s">
        <v>289</v>
      </c>
      <c r="E772" s="264"/>
      <c r="F772" s="264"/>
      <c r="G772" s="266"/>
      <c r="H772" s="266"/>
      <c r="I772" t="s">
        <v>59</v>
      </c>
      <c r="O772"/>
      <c r="AI772" t="s">
        <v>931</v>
      </c>
      <c r="AO772" t="s">
        <v>928</v>
      </c>
      <c r="AP772">
        <v>0</v>
      </c>
    </row>
    <row r="773" spans="1:42" x14ac:dyDescent="0.2">
      <c r="A773">
        <v>118407</v>
      </c>
      <c r="B773" t="s">
        <v>2071</v>
      </c>
      <c r="C773" t="s">
        <v>676</v>
      </c>
      <c r="D773" t="s">
        <v>258</v>
      </c>
      <c r="I773" t="s">
        <v>59</v>
      </c>
      <c r="O773"/>
      <c r="AG773" t="s">
        <v>932</v>
      </c>
      <c r="AI773" t="s">
        <v>932</v>
      </c>
      <c r="AN773" t="s">
        <v>928</v>
      </c>
      <c r="AO773" t="s">
        <v>928</v>
      </c>
      <c r="AP773">
        <v>0</v>
      </c>
    </row>
    <row r="774" spans="1:42" x14ac:dyDescent="0.2">
      <c r="A774">
        <v>118419</v>
      </c>
      <c r="B774" t="s">
        <v>2072</v>
      </c>
      <c r="C774" t="s">
        <v>670</v>
      </c>
      <c r="D774" t="s">
        <v>551</v>
      </c>
      <c r="I774" t="s">
        <v>59</v>
      </c>
      <c r="O774"/>
      <c r="AI774" t="s">
        <v>1135</v>
      </c>
      <c r="AP774">
        <v>0</v>
      </c>
    </row>
    <row r="775" spans="1:42" ht="18" x14ac:dyDescent="0.2">
      <c r="A775" s="264">
        <v>118431</v>
      </c>
      <c r="B775" s="264" t="s">
        <v>2073</v>
      </c>
      <c r="C775" s="264" t="s">
        <v>459</v>
      </c>
      <c r="D775" s="264" t="s">
        <v>243</v>
      </c>
      <c r="E775" s="264"/>
      <c r="F775" s="264"/>
      <c r="G775" s="266"/>
      <c r="H775" s="266"/>
      <c r="I775" t="s">
        <v>59</v>
      </c>
      <c r="O775"/>
      <c r="AI775" t="s">
        <v>935</v>
      </c>
      <c r="AO775" t="s">
        <v>928</v>
      </c>
      <c r="AP775">
        <v>0</v>
      </c>
    </row>
    <row r="776" spans="1:42" ht="18" x14ac:dyDescent="0.2">
      <c r="A776" s="264">
        <v>118443</v>
      </c>
      <c r="B776" s="264" t="s">
        <v>2074</v>
      </c>
      <c r="C776" s="264" t="s">
        <v>187</v>
      </c>
      <c r="D776" s="264" t="s">
        <v>267</v>
      </c>
      <c r="E776" s="264"/>
      <c r="F776" s="264"/>
      <c r="G776" s="266"/>
      <c r="H776" s="266"/>
      <c r="I776" t="s">
        <v>59</v>
      </c>
      <c r="O776"/>
      <c r="AI776" t="s">
        <v>932</v>
      </c>
      <c r="AO776" t="s">
        <v>928</v>
      </c>
      <c r="AP776">
        <v>0</v>
      </c>
    </row>
    <row r="777" spans="1:42" ht="18" x14ac:dyDescent="0.2">
      <c r="A777" s="264">
        <v>118449</v>
      </c>
      <c r="B777" s="264" t="s">
        <v>2075</v>
      </c>
      <c r="C777" s="264" t="s">
        <v>791</v>
      </c>
      <c r="D777" s="264" t="s">
        <v>746</v>
      </c>
      <c r="E777" s="264"/>
      <c r="F777" s="264"/>
      <c r="G777" s="266"/>
      <c r="H777" s="266"/>
      <c r="I777" t="s">
        <v>59</v>
      </c>
      <c r="O777"/>
      <c r="AI777" t="s">
        <v>935</v>
      </c>
      <c r="AP777">
        <v>0</v>
      </c>
    </row>
    <row r="778" spans="1:42" ht="18" x14ac:dyDescent="0.2">
      <c r="A778" s="264">
        <v>118454</v>
      </c>
      <c r="B778" s="264" t="s">
        <v>1127</v>
      </c>
      <c r="C778" s="264" t="s">
        <v>580</v>
      </c>
      <c r="D778" s="264" t="s">
        <v>1886</v>
      </c>
      <c r="E778" s="264"/>
      <c r="F778" s="264"/>
      <c r="G778" s="266"/>
      <c r="H778" s="266"/>
      <c r="I778" t="s">
        <v>59</v>
      </c>
      <c r="O778"/>
      <c r="AI778" t="s">
        <v>931</v>
      </c>
      <c r="AO778" t="s">
        <v>928</v>
      </c>
      <c r="AP778">
        <v>0</v>
      </c>
    </row>
    <row r="779" spans="1:42" ht="18" x14ac:dyDescent="0.2">
      <c r="A779" s="264">
        <v>118458</v>
      </c>
      <c r="B779" s="264" t="s">
        <v>2076</v>
      </c>
      <c r="C779" s="264" t="s">
        <v>67</v>
      </c>
      <c r="D779" s="264" t="s">
        <v>242</v>
      </c>
      <c r="E779" s="264"/>
      <c r="F779" s="264"/>
      <c r="G779" s="266"/>
      <c r="H779" s="266"/>
      <c r="I779" t="s">
        <v>59</v>
      </c>
      <c r="O779"/>
      <c r="AI779" t="s">
        <v>935</v>
      </c>
      <c r="AO779" t="s">
        <v>928</v>
      </c>
      <c r="AP779">
        <v>0</v>
      </c>
    </row>
    <row r="780" spans="1:42" ht="18" x14ac:dyDescent="0.2">
      <c r="A780" s="264">
        <v>118468</v>
      </c>
      <c r="B780" s="264" t="s">
        <v>2077</v>
      </c>
      <c r="C780" s="264" t="s">
        <v>104</v>
      </c>
      <c r="D780" s="264" t="s">
        <v>2078</v>
      </c>
      <c r="E780" s="264"/>
      <c r="F780" s="264"/>
      <c r="G780" s="266"/>
      <c r="H780" s="266"/>
      <c r="I780" t="s">
        <v>59</v>
      </c>
      <c r="O780"/>
      <c r="AI780" t="s">
        <v>931</v>
      </c>
      <c r="AO780" t="s">
        <v>928</v>
      </c>
      <c r="AP780">
        <v>0</v>
      </c>
    </row>
    <row r="781" spans="1:42" ht="18" x14ac:dyDescent="0.2">
      <c r="A781" s="264">
        <v>118501</v>
      </c>
      <c r="B781" s="264" t="s">
        <v>2079</v>
      </c>
      <c r="C781" s="264" t="s">
        <v>82</v>
      </c>
      <c r="D781" s="264" t="s">
        <v>282</v>
      </c>
      <c r="E781" s="264"/>
      <c r="F781" s="264"/>
      <c r="G781" s="266"/>
      <c r="H781" s="266"/>
      <c r="I781" t="s">
        <v>59</v>
      </c>
      <c r="O781"/>
      <c r="AI781" t="s">
        <v>934</v>
      </c>
      <c r="AO781" t="s">
        <v>928</v>
      </c>
      <c r="AP781">
        <v>0</v>
      </c>
    </row>
    <row r="782" spans="1:42" x14ac:dyDescent="0.2">
      <c r="A782">
        <v>118538</v>
      </c>
      <c r="B782" t="s">
        <v>2080</v>
      </c>
      <c r="C782" t="s">
        <v>63</v>
      </c>
      <c r="D782" t="s">
        <v>2081</v>
      </c>
      <c r="I782" t="s">
        <v>59</v>
      </c>
      <c r="O782"/>
      <c r="AG782" t="s">
        <v>944</v>
      </c>
      <c r="AI782" t="s">
        <v>944</v>
      </c>
      <c r="AO782" t="s">
        <v>928</v>
      </c>
      <c r="AP782">
        <v>0</v>
      </c>
    </row>
    <row r="783" spans="1:42" ht="18" x14ac:dyDescent="0.2">
      <c r="A783" s="264">
        <v>118542</v>
      </c>
      <c r="B783" s="264" t="s">
        <v>2082</v>
      </c>
      <c r="C783" s="264" t="s">
        <v>66</v>
      </c>
      <c r="D783" s="264" t="s">
        <v>2083</v>
      </c>
      <c r="E783" s="264"/>
      <c r="F783" s="264"/>
      <c r="G783" s="266"/>
      <c r="H783" s="266"/>
      <c r="I783" t="s">
        <v>59</v>
      </c>
      <c r="O783"/>
      <c r="AI783" t="s">
        <v>935</v>
      </c>
      <c r="AO783" t="s">
        <v>928</v>
      </c>
      <c r="AP783">
        <v>0</v>
      </c>
    </row>
    <row r="784" spans="1:42" ht="18" x14ac:dyDescent="0.2">
      <c r="A784" s="264">
        <v>118572</v>
      </c>
      <c r="B784" s="264" t="s">
        <v>2084</v>
      </c>
      <c r="C784" s="264" t="s">
        <v>68</v>
      </c>
      <c r="D784" s="264" t="s">
        <v>265</v>
      </c>
      <c r="E784" s="264"/>
      <c r="F784" s="264"/>
      <c r="G784" s="266"/>
      <c r="H784" s="266"/>
      <c r="I784" t="s">
        <v>59</v>
      </c>
      <c r="O784"/>
      <c r="AI784" t="s">
        <v>932</v>
      </c>
      <c r="AO784" t="s">
        <v>928</v>
      </c>
      <c r="AP784">
        <v>0</v>
      </c>
    </row>
    <row r="785" spans="1:42" x14ac:dyDescent="0.2">
      <c r="A785">
        <v>118573</v>
      </c>
      <c r="B785" t="s">
        <v>2085</v>
      </c>
      <c r="C785" t="s">
        <v>652</v>
      </c>
      <c r="D785" t="s">
        <v>227</v>
      </c>
      <c r="I785" t="s">
        <v>59</v>
      </c>
      <c r="O785"/>
      <c r="AG785" t="s">
        <v>932</v>
      </c>
      <c r="AI785" t="s">
        <v>932</v>
      </c>
      <c r="AN785" t="s">
        <v>928</v>
      </c>
      <c r="AO785" t="s">
        <v>928</v>
      </c>
      <c r="AP785">
        <v>0</v>
      </c>
    </row>
    <row r="786" spans="1:42" x14ac:dyDescent="0.2">
      <c r="A786">
        <v>118582</v>
      </c>
      <c r="B786" t="s">
        <v>2086</v>
      </c>
      <c r="C786" t="s">
        <v>144</v>
      </c>
      <c r="D786" t="s">
        <v>2087</v>
      </c>
      <c r="I786" t="s">
        <v>59</v>
      </c>
      <c r="O786"/>
      <c r="AI786">
        <v>0</v>
      </c>
      <c r="AP786">
        <v>0</v>
      </c>
    </row>
    <row r="787" spans="1:42" ht="18" x14ac:dyDescent="0.2">
      <c r="A787" s="264">
        <v>118584</v>
      </c>
      <c r="B787" s="264" t="s">
        <v>2088</v>
      </c>
      <c r="C787" s="264" t="s">
        <v>2089</v>
      </c>
      <c r="D787" s="264" t="s">
        <v>243</v>
      </c>
      <c r="E787" s="264"/>
      <c r="F787" s="264"/>
      <c r="G787" s="266"/>
      <c r="H787" s="266"/>
      <c r="I787" t="s">
        <v>59</v>
      </c>
      <c r="O787"/>
      <c r="AI787" t="s">
        <v>935</v>
      </c>
      <c r="AO787" t="s">
        <v>928</v>
      </c>
      <c r="AP787">
        <v>0</v>
      </c>
    </row>
    <row r="788" spans="1:42" x14ac:dyDescent="0.2">
      <c r="A788">
        <v>118590</v>
      </c>
      <c r="B788" t="s">
        <v>2090</v>
      </c>
      <c r="C788" t="s">
        <v>66</v>
      </c>
      <c r="D788" t="s">
        <v>2091</v>
      </c>
      <c r="E788" t="s">
        <v>363</v>
      </c>
      <c r="F788" s="230">
        <v>35275</v>
      </c>
      <c r="G788" t="s">
        <v>345</v>
      </c>
      <c r="H788" t="s">
        <v>364</v>
      </c>
      <c r="I788" t="s">
        <v>1141</v>
      </c>
      <c r="K788" t="s">
        <v>881</v>
      </c>
      <c r="L788">
        <v>2014</v>
      </c>
      <c r="M788" t="s">
        <v>345</v>
      </c>
      <c r="N788" t="s">
        <v>347</v>
      </c>
      <c r="O788"/>
      <c r="AI788">
        <v>0</v>
      </c>
      <c r="AP788">
        <v>0</v>
      </c>
    </row>
    <row r="789" spans="1:42" x14ac:dyDescent="0.2">
      <c r="A789">
        <v>118597</v>
      </c>
      <c r="B789" t="s">
        <v>2092</v>
      </c>
      <c r="C789" t="s">
        <v>1953</v>
      </c>
      <c r="D789" t="s">
        <v>649</v>
      </c>
      <c r="I789" t="s">
        <v>59</v>
      </c>
      <c r="O789"/>
      <c r="AI789" t="s">
        <v>1135</v>
      </c>
      <c r="AO789" t="s">
        <v>928</v>
      </c>
      <c r="AP789">
        <v>0</v>
      </c>
    </row>
    <row r="790" spans="1:42" x14ac:dyDescent="0.2">
      <c r="A790">
        <v>118598</v>
      </c>
      <c r="B790" t="s">
        <v>2093</v>
      </c>
      <c r="C790" t="s">
        <v>117</v>
      </c>
      <c r="D790" t="s">
        <v>253</v>
      </c>
      <c r="E790" t="s">
        <v>867</v>
      </c>
      <c r="F790" s="253">
        <v>0</v>
      </c>
      <c r="G790" t="s">
        <v>345</v>
      </c>
      <c r="H790" t="s">
        <v>364</v>
      </c>
      <c r="I790" t="s">
        <v>1141</v>
      </c>
      <c r="K790" t="s">
        <v>346</v>
      </c>
      <c r="L790">
        <v>2011</v>
      </c>
      <c r="M790" t="s">
        <v>357</v>
      </c>
      <c r="N790" t="s">
        <v>345</v>
      </c>
      <c r="O790"/>
      <c r="AI790">
        <v>0</v>
      </c>
      <c r="AP790">
        <v>0</v>
      </c>
    </row>
    <row r="791" spans="1:42" ht="18" x14ac:dyDescent="0.2">
      <c r="A791" s="264">
        <v>118603</v>
      </c>
      <c r="B791" s="264" t="s">
        <v>2094</v>
      </c>
      <c r="C791" s="264" t="s">
        <v>666</v>
      </c>
      <c r="D791" s="264" t="s">
        <v>1128</v>
      </c>
      <c r="E791" s="264"/>
      <c r="F791" s="264"/>
      <c r="G791" s="266"/>
      <c r="H791" s="266"/>
      <c r="I791" t="s">
        <v>59</v>
      </c>
      <c r="O791"/>
      <c r="AI791" t="s">
        <v>931</v>
      </c>
      <c r="AO791" t="s">
        <v>928</v>
      </c>
      <c r="AP791">
        <v>0</v>
      </c>
    </row>
    <row r="792" spans="1:42" ht="18" x14ac:dyDescent="0.2">
      <c r="A792" s="264">
        <v>118605</v>
      </c>
      <c r="B792" s="264" t="s">
        <v>2095</v>
      </c>
      <c r="C792" s="264" t="s">
        <v>70</v>
      </c>
      <c r="D792" s="264" t="s">
        <v>1482</v>
      </c>
      <c r="E792" s="264"/>
      <c r="F792" s="264"/>
      <c r="G792" s="266"/>
      <c r="H792" s="266"/>
      <c r="I792" t="s">
        <v>59</v>
      </c>
      <c r="O792"/>
      <c r="AI792" t="s">
        <v>932</v>
      </c>
      <c r="AO792" t="s">
        <v>928</v>
      </c>
      <c r="AP792">
        <v>0</v>
      </c>
    </row>
    <row r="793" spans="1:42" x14ac:dyDescent="0.2">
      <c r="A793">
        <v>118606</v>
      </c>
      <c r="B793" t="s">
        <v>2096</v>
      </c>
      <c r="C793" t="s">
        <v>63</v>
      </c>
      <c r="D793" t="s">
        <v>462</v>
      </c>
      <c r="I793" t="s">
        <v>59</v>
      </c>
      <c r="O793"/>
      <c r="AE793" t="str">
        <f>IFERROR(VLOOKUP(#REF!,[1]Sheet2!#REF!,2,0),"")</f>
        <v/>
      </c>
      <c r="AI793" t="s">
        <v>1135</v>
      </c>
      <c r="AL793" t="str">
        <f>IFERROR(VLOOKUP(A793,[1]Sheet2!A$2:C$3613,2,0),"")</f>
        <v>م</v>
      </c>
      <c r="AN793" t="s">
        <v>928</v>
      </c>
      <c r="AO793" t="s">
        <v>928</v>
      </c>
      <c r="AP793">
        <v>0</v>
      </c>
    </row>
    <row r="794" spans="1:42" x14ac:dyDescent="0.2">
      <c r="A794">
        <v>118607</v>
      </c>
      <c r="B794" t="s">
        <v>2097</v>
      </c>
      <c r="C794" t="s">
        <v>2098</v>
      </c>
      <c r="D794" t="s">
        <v>265</v>
      </c>
      <c r="E794" t="s">
        <v>363</v>
      </c>
      <c r="F794" s="253">
        <v>0</v>
      </c>
      <c r="G794" t="s">
        <v>345</v>
      </c>
      <c r="H794" t="s">
        <v>366</v>
      </c>
      <c r="I794" t="s">
        <v>65</v>
      </c>
      <c r="K794" t="s">
        <v>365</v>
      </c>
      <c r="L794">
        <v>0</v>
      </c>
      <c r="M794" t="s">
        <v>345</v>
      </c>
      <c r="N794" t="s">
        <v>605</v>
      </c>
      <c r="O794"/>
      <c r="AG794" t="s">
        <v>944</v>
      </c>
      <c r="AI794" t="s">
        <v>944</v>
      </c>
      <c r="AP794">
        <v>0</v>
      </c>
    </row>
    <row r="795" spans="1:42" ht="18" x14ac:dyDescent="0.2">
      <c r="A795" s="264">
        <v>118608</v>
      </c>
      <c r="B795" s="264" t="s">
        <v>2099</v>
      </c>
      <c r="C795" s="264" t="s">
        <v>685</v>
      </c>
      <c r="D795" s="264" t="s">
        <v>539</v>
      </c>
      <c r="E795" s="264"/>
      <c r="F795" s="264"/>
      <c r="G795" s="266"/>
      <c r="H795" s="266"/>
      <c r="I795" t="s">
        <v>59</v>
      </c>
      <c r="O795"/>
      <c r="AI795" t="s">
        <v>933</v>
      </c>
      <c r="AO795" t="s">
        <v>928</v>
      </c>
      <c r="AP795">
        <v>0</v>
      </c>
    </row>
    <row r="796" spans="1:42" ht="18" x14ac:dyDescent="0.2">
      <c r="A796" s="264">
        <v>118610</v>
      </c>
      <c r="B796" s="264" t="s">
        <v>2100</v>
      </c>
      <c r="C796" s="264" t="s">
        <v>66</v>
      </c>
      <c r="D796" s="264" t="s">
        <v>227</v>
      </c>
      <c r="E796" s="264"/>
      <c r="F796" s="264"/>
      <c r="G796" s="266"/>
      <c r="H796" s="266"/>
      <c r="I796" t="s">
        <v>59</v>
      </c>
      <c r="O796"/>
      <c r="AI796" t="s">
        <v>931</v>
      </c>
      <c r="AO796" t="s">
        <v>928</v>
      </c>
      <c r="AP796">
        <v>0</v>
      </c>
    </row>
    <row r="797" spans="1:42" ht="18" x14ac:dyDescent="0.2">
      <c r="A797" s="264">
        <v>118618</v>
      </c>
      <c r="B797" s="264" t="s">
        <v>2101</v>
      </c>
      <c r="C797" s="264" t="s">
        <v>179</v>
      </c>
      <c r="D797" s="264" t="s">
        <v>472</v>
      </c>
      <c r="E797" s="264"/>
      <c r="F797" s="264"/>
      <c r="G797" s="266"/>
      <c r="H797" s="266"/>
      <c r="I797" t="s">
        <v>59</v>
      </c>
      <c r="O797"/>
      <c r="AI797" t="s">
        <v>933</v>
      </c>
      <c r="AO797" t="s">
        <v>928</v>
      </c>
      <c r="AP797">
        <v>0</v>
      </c>
    </row>
    <row r="798" spans="1:42" ht="18" x14ac:dyDescent="0.2">
      <c r="A798" s="264">
        <v>118625</v>
      </c>
      <c r="B798" s="264" t="s">
        <v>2102</v>
      </c>
      <c r="C798" s="264" t="s">
        <v>1213</v>
      </c>
      <c r="D798" s="264" t="s">
        <v>513</v>
      </c>
      <c r="E798" s="264"/>
      <c r="F798" s="264"/>
      <c r="G798" s="266"/>
      <c r="H798" s="266"/>
      <c r="I798" t="s">
        <v>59</v>
      </c>
      <c r="O798"/>
      <c r="AI798" t="s">
        <v>935</v>
      </c>
      <c r="AO798" t="s">
        <v>928</v>
      </c>
      <c r="AP798">
        <v>0</v>
      </c>
    </row>
    <row r="799" spans="1:42" x14ac:dyDescent="0.2">
      <c r="A799">
        <v>118634</v>
      </c>
      <c r="B799" t="s">
        <v>2103</v>
      </c>
      <c r="C799" t="s">
        <v>2104</v>
      </c>
      <c r="D799" t="s">
        <v>250</v>
      </c>
      <c r="E799" t="s">
        <v>363</v>
      </c>
      <c r="F799" s="230">
        <v>36465</v>
      </c>
      <c r="G799" t="s">
        <v>345</v>
      </c>
      <c r="H799" t="s">
        <v>364</v>
      </c>
      <c r="I799" t="s">
        <v>1144</v>
      </c>
      <c r="K799" t="s">
        <v>346</v>
      </c>
      <c r="L799">
        <v>2008</v>
      </c>
      <c r="M799" t="s">
        <v>345</v>
      </c>
      <c r="N799" t="s">
        <v>345</v>
      </c>
      <c r="O799"/>
      <c r="AI799">
        <v>0</v>
      </c>
      <c r="AP799">
        <v>0</v>
      </c>
    </row>
    <row r="800" spans="1:42" ht="18" x14ac:dyDescent="0.2">
      <c r="A800" s="264">
        <v>118637</v>
      </c>
      <c r="B800" s="264" t="s">
        <v>2105</v>
      </c>
      <c r="C800" s="264" t="s">
        <v>159</v>
      </c>
      <c r="D800" s="264" t="s">
        <v>320</v>
      </c>
      <c r="E800" s="264"/>
      <c r="F800" s="264"/>
      <c r="G800" s="266"/>
      <c r="H800" s="266"/>
      <c r="I800" t="s">
        <v>59</v>
      </c>
      <c r="O800"/>
      <c r="AI800" t="s">
        <v>935</v>
      </c>
      <c r="AO800" t="s">
        <v>928</v>
      </c>
      <c r="AP800">
        <v>0</v>
      </c>
    </row>
    <row r="801" spans="1:42" x14ac:dyDescent="0.2">
      <c r="A801">
        <v>118665</v>
      </c>
      <c r="B801" t="s">
        <v>2106</v>
      </c>
      <c r="C801" t="s">
        <v>62</v>
      </c>
      <c r="D801" t="s">
        <v>277</v>
      </c>
      <c r="E801" t="s">
        <v>867</v>
      </c>
      <c r="F801" s="230">
        <v>33286</v>
      </c>
      <c r="G801" t="s">
        <v>345</v>
      </c>
      <c r="H801" t="s">
        <v>364</v>
      </c>
      <c r="I801" t="s">
        <v>59</v>
      </c>
      <c r="K801" t="s">
        <v>881</v>
      </c>
      <c r="L801">
        <v>2011</v>
      </c>
      <c r="M801" t="s">
        <v>345</v>
      </c>
      <c r="N801" t="s">
        <v>347</v>
      </c>
      <c r="O801"/>
      <c r="AG801" t="s">
        <v>944</v>
      </c>
      <c r="AI801" t="s">
        <v>944</v>
      </c>
      <c r="AP801">
        <v>0</v>
      </c>
    </row>
    <row r="802" spans="1:42" ht="18" x14ac:dyDescent="0.2">
      <c r="A802" s="264">
        <v>118679</v>
      </c>
      <c r="B802" s="264" t="s">
        <v>2107</v>
      </c>
      <c r="C802" s="264" t="s">
        <v>63</v>
      </c>
      <c r="D802" s="264" t="s">
        <v>253</v>
      </c>
      <c r="E802" s="264"/>
      <c r="F802" s="264"/>
      <c r="G802" s="266"/>
      <c r="H802" s="266"/>
      <c r="I802" t="s">
        <v>59</v>
      </c>
      <c r="O802"/>
      <c r="AI802" t="s">
        <v>932</v>
      </c>
      <c r="AO802" t="s">
        <v>928</v>
      </c>
      <c r="AP802">
        <v>0</v>
      </c>
    </row>
    <row r="803" spans="1:42" ht="18" x14ac:dyDescent="0.2">
      <c r="A803" s="264">
        <v>118687</v>
      </c>
      <c r="B803" s="264" t="s">
        <v>2108</v>
      </c>
      <c r="C803" s="264" t="s">
        <v>540</v>
      </c>
      <c r="D803" s="264" t="s">
        <v>208</v>
      </c>
      <c r="E803" s="264"/>
      <c r="F803" s="264"/>
      <c r="G803" s="266"/>
      <c r="H803" s="266"/>
      <c r="I803" t="s">
        <v>59</v>
      </c>
      <c r="O803"/>
      <c r="AI803" t="s">
        <v>931</v>
      </c>
      <c r="AO803" t="s">
        <v>928</v>
      </c>
      <c r="AP803">
        <v>0</v>
      </c>
    </row>
    <row r="804" spans="1:42" x14ac:dyDescent="0.2">
      <c r="A804">
        <v>118688</v>
      </c>
      <c r="B804" t="s">
        <v>2109</v>
      </c>
      <c r="C804" t="s">
        <v>115</v>
      </c>
      <c r="D804" t="s">
        <v>657</v>
      </c>
      <c r="E804" t="s">
        <v>363</v>
      </c>
      <c r="F804" s="230">
        <v>33143</v>
      </c>
      <c r="G804" t="s">
        <v>345</v>
      </c>
      <c r="H804" t="s">
        <v>364</v>
      </c>
      <c r="I804" t="s">
        <v>59</v>
      </c>
      <c r="K804" t="s">
        <v>365</v>
      </c>
      <c r="L804">
        <v>2010</v>
      </c>
      <c r="M804" t="s">
        <v>345</v>
      </c>
      <c r="N804" t="s">
        <v>345</v>
      </c>
      <c r="O804"/>
      <c r="AI804">
        <v>0</v>
      </c>
      <c r="AP804">
        <v>0</v>
      </c>
    </row>
    <row r="805" spans="1:42" x14ac:dyDescent="0.2">
      <c r="A805">
        <v>118693</v>
      </c>
      <c r="B805" t="s">
        <v>2110</v>
      </c>
      <c r="C805" t="s">
        <v>66</v>
      </c>
      <c r="D805" t="s">
        <v>240</v>
      </c>
      <c r="E805" t="s">
        <v>867</v>
      </c>
      <c r="F805" s="230">
        <v>35309</v>
      </c>
      <c r="G805" t="s">
        <v>889</v>
      </c>
      <c r="H805" t="s">
        <v>364</v>
      </c>
      <c r="I805" t="s">
        <v>1141</v>
      </c>
      <c r="K805" t="s">
        <v>881</v>
      </c>
      <c r="L805">
        <v>2015</v>
      </c>
      <c r="M805" t="s">
        <v>345</v>
      </c>
      <c r="N805" t="s">
        <v>347</v>
      </c>
      <c r="O805"/>
      <c r="AI805">
        <v>0</v>
      </c>
      <c r="AP805">
        <v>0</v>
      </c>
    </row>
    <row r="806" spans="1:42" x14ac:dyDescent="0.2">
      <c r="A806">
        <v>118698</v>
      </c>
      <c r="B806" t="s">
        <v>2111</v>
      </c>
      <c r="C806" t="s">
        <v>104</v>
      </c>
      <c r="D806" t="s">
        <v>250</v>
      </c>
      <c r="E806" t="s">
        <v>867</v>
      </c>
      <c r="F806" s="230">
        <v>35343</v>
      </c>
      <c r="G806" t="s">
        <v>893</v>
      </c>
      <c r="H806" t="s">
        <v>364</v>
      </c>
      <c r="I806" t="s">
        <v>59</v>
      </c>
      <c r="K806" t="s">
        <v>881</v>
      </c>
      <c r="L806">
        <v>2015</v>
      </c>
      <c r="M806" t="s">
        <v>347</v>
      </c>
      <c r="N806" t="s">
        <v>347</v>
      </c>
      <c r="O806"/>
      <c r="AG806" t="s">
        <v>944</v>
      </c>
      <c r="AI806" t="s">
        <v>944</v>
      </c>
      <c r="AP806">
        <v>0</v>
      </c>
    </row>
    <row r="807" spans="1:42" x14ac:dyDescent="0.2">
      <c r="A807">
        <v>118700</v>
      </c>
      <c r="B807" t="s">
        <v>2112</v>
      </c>
      <c r="C807" t="s">
        <v>2113</v>
      </c>
      <c r="D807" t="s">
        <v>220</v>
      </c>
      <c r="E807" t="s">
        <v>867</v>
      </c>
      <c r="F807" s="230">
        <v>34640</v>
      </c>
      <c r="G807" t="s">
        <v>345</v>
      </c>
      <c r="H807" t="s">
        <v>364</v>
      </c>
      <c r="I807" t="s">
        <v>59</v>
      </c>
      <c r="K807" t="s">
        <v>881</v>
      </c>
      <c r="L807">
        <v>2013</v>
      </c>
      <c r="M807" t="s">
        <v>345</v>
      </c>
      <c r="N807" t="s">
        <v>349</v>
      </c>
      <c r="O807"/>
      <c r="AG807" t="s">
        <v>932</v>
      </c>
      <c r="AI807" t="s">
        <v>932</v>
      </c>
      <c r="AP807">
        <v>0</v>
      </c>
    </row>
    <row r="808" spans="1:42" x14ac:dyDescent="0.2">
      <c r="A808">
        <v>118701</v>
      </c>
      <c r="B808" t="s">
        <v>2114</v>
      </c>
      <c r="C808" t="s">
        <v>66</v>
      </c>
      <c r="D808" t="s">
        <v>404</v>
      </c>
      <c r="E808" t="s">
        <v>867</v>
      </c>
      <c r="F808" s="230">
        <v>32509</v>
      </c>
      <c r="G808" t="s">
        <v>1868</v>
      </c>
      <c r="H808" t="s">
        <v>364</v>
      </c>
      <c r="I808" t="s">
        <v>59</v>
      </c>
      <c r="K808" t="s">
        <v>881</v>
      </c>
      <c r="L808">
        <v>2015</v>
      </c>
      <c r="M808" t="s">
        <v>347</v>
      </c>
      <c r="N808" t="s">
        <v>347</v>
      </c>
      <c r="O808"/>
      <c r="AI808">
        <v>0</v>
      </c>
      <c r="AP808">
        <v>0</v>
      </c>
    </row>
    <row r="809" spans="1:42" x14ac:dyDescent="0.2">
      <c r="A809">
        <v>118703</v>
      </c>
      <c r="B809" t="s">
        <v>2115</v>
      </c>
      <c r="C809" t="s">
        <v>72</v>
      </c>
      <c r="D809" t="s">
        <v>316</v>
      </c>
      <c r="E809" t="s">
        <v>867</v>
      </c>
      <c r="F809" s="230">
        <v>33266</v>
      </c>
      <c r="G809" t="s">
        <v>345</v>
      </c>
      <c r="H809" t="s">
        <v>364</v>
      </c>
      <c r="I809" t="s">
        <v>59</v>
      </c>
      <c r="K809" t="s">
        <v>881</v>
      </c>
      <c r="L809">
        <v>2009</v>
      </c>
      <c r="M809" t="s">
        <v>345</v>
      </c>
      <c r="N809" t="s">
        <v>345</v>
      </c>
      <c r="O809"/>
      <c r="AI809">
        <v>0</v>
      </c>
      <c r="AP809">
        <v>0</v>
      </c>
    </row>
    <row r="810" spans="1:42" ht="18" x14ac:dyDescent="0.2">
      <c r="A810" s="264">
        <v>118704</v>
      </c>
      <c r="B810" s="264" t="s">
        <v>2116</v>
      </c>
      <c r="C810" s="264" t="s">
        <v>2117</v>
      </c>
      <c r="D810" s="264" t="s">
        <v>243</v>
      </c>
      <c r="E810" s="264"/>
      <c r="F810" s="264"/>
      <c r="G810" s="266"/>
      <c r="H810" s="266"/>
      <c r="I810" t="s">
        <v>59</v>
      </c>
      <c r="O810"/>
      <c r="AI810" t="s">
        <v>931</v>
      </c>
      <c r="AO810" t="s">
        <v>928</v>
      </c>
      <c r="AP810">
        <v>0</v>
      </c>
    </row>
    <row r="811" spans="1:42" ht="18" x14ac:dyDescent="0.2">
      <c r="A811" s="264">
        <v>118706</v>
      </c>
      <c r="B811" s="264" t="s">
        <v>2118</v>
      </c>
      <c r="C811" s="264" t="s">
        <v>68</v>
      </c>
      <c r="D811" s="264" t="s">
        <v>241</v>
      </c>
      <c r="E811" s="264"/>
      <c r="F811" s="264"/>
      <c r="G811" s="266"/>
      <c r="H811" s="266"/>
      <c r="I811" t="s">
        <v>59</v>
      </c>
      <c r="O811"/>
      <c r="AI811" t="s">
        <v>935</v>
      </c>
      <c r="AO811" t="s">
        <v>928</v>
      </c>
      <c r="AP811">
        <v>0</v>
      </c>
    </row>
    <row r="812" spans="1:42" x14ac:dyDescent="0.2">
      <c r="A812">
        <v>118708</v>
      </c>
      <c r="B812" t="s">
        <v>2119</v>
      </c>
      <c r="C812" t="s">
        <v>105</v>
      </c>
      <c r="D812" t="s">
        <v>238</v>
      </c>
      <c r="E812" t="s">
        <v>362</v>
      </c>
      <c r="F812" s="230">
        <v>33406</v>
      </c>
      <c r="G812" t="s">
        <v>892</v>
      </c>
      <c r="H812" t="s">
        <v>364</v>
      </c>
      <c r="I812" t="s">
        <v>59</v>
      </c>
      <c r="K812" t="s">
        <v>881</v>
      </c>
      <c r="L812">
        <v>2009</v>
      </c>
      <c r="M812" t="s">
        <v>347</v>
      </c>
      <c r="O812"/>
      <c r="AG812" t="s">
        <v>931</v>
      </c>
      <c r="AI812" t="s">
        <v>931</v>
      </c>
      <c r="AP812">
        <v>0</v>
      </c>
    </row>
    <row r="813" spans="1:42" ht="18" x14ac:dyDescent="0.2">
      <c r="A813" s="264">
        <v>118713</v>
      </c>
      <c r="B813" s="264" t="s">
        <v>2120</v>
      </c>
      <c r="C813" s="264" t="s">
        <v>177</v>
      </c>
      <c r="D813" s="264" t="s">
        <v>2121</v>
      </c>
      <c r="E813" s="264"/>
      <c r="F813" s="264"/>
      <c r="G813" s="266"/>
      <c r="H813" s="266"/>
      <c r="I813" t="s">
        <v>59</v>
      </c>
      <c r="O813"/>
      <c r="AI813" t="s">
        <v>933</v>
      </c>
      <c r="AO813" t="s">
        <v>928</v>
      </c>
      <c r="AP813">
        <v>0</v>
      </c>
    </row>
    <row r="814" spans="1:42" x14ac:dyDescent="0.2">
      <c r="A814">
        <v>118716</v>
      </c>
      <c r="B814" t="s">
        <v>2122</v>
      </c>
      <c r="C814" t="s">
        <v>66</v>
      </c>
      <c r="D814" t="s">
        <v>233</v>
      </c>
      <c r="E814" t="s">
        <v>867</v>
      </c>
      <c r="F814" s="230">
        <v>31439</v>
      </c>
      <c r="G814" t="s">
        <v>1162</v>
      </c>
      <c r="H814" t="s">
        <v>364</v>
      </c>
      <c r="I814" t="s">
        <v>1144</v>
      </c>
      <c r="K814" t="s">
        <v>881</v>
      </c>
      <c r="L814">
        <v>2005</v>
      </c>
      <c r="M814" t="s">
        <v>345</v>
      </c>
      <c r="O814"/>
      <c r="AG814" t="s">
        <v>934</v>
      </c>
      <c r="AI814" t="s">
        <v>934</v>
      </c>
      <c r="AO814" t="s">
        <v>928</v>
      </c>
      <c r="AP814">
        <v>0</v>
      </c>
    </row>
    <row r="815" spans="1:42" ht="18" x14ac:dyDescent="0.2">
      <c r="A815" s="264">
        <v>118725</v>
      </c>
      <c r="B815" s="264" t="s">
        <v>2123</v>
      </c>
      <c r="C815" s="264" t="s">
        <v>172</v>
      </c>
      <c r="D815" s="264" t="s">
        <v>2124</v>
      </c>
      <c r="E815" s="264"/>
      <c r="F815" s="264"/>
      <c r="G815" s="266"/>
      <c r="H815" s="266"/>
      <c r="I815" t="s">
        <v>59</v>
      </c>
      <c r="O815"/>
      <c r="AI815" t="s">
        <v>933</v>
      </c>
      <c r="AO815" t="s">
        <v>928</v>
      </c>
      <c r="AP815">
        <v>0</v>
      </c>
    </row>
    <row r="816" spans="1:42" x14ac:dyDescent="0.2">
      <c r="A816">
        <v>118730</v>
      </c>
      <c r="B816" t="s">
        <v>2125</v>
      </c>
      <c r="C816" t="s">
        <v>154</v>
      </c>
      <c r="D816" t="s">
        <v>215</v>
      </c>
      <c r="I816" t="s">
        <v>1141</v>
      </c>
      <c r="O816"/>
      <c r="AG816" t="s">
        <v>935</v>
      </c>
      <c r="AI816" t="s">
        <v>935</v>
      </c>
      <c r="AO816" t="s">
        <v>928</v>
      </c>
      <c r="AP816">
        <v>0</v>
      </c>
    </row>
    <row r="817" spans="1:42" x14ac:dyDescent="0.2">
      <c r="A817">
        <v>118735</v>
      </c>
      <c r="B817" t="s">
        <v>2126</v>
      </c>
      <c r="C817" t="s">
        <v>66</v>
      </c>
      <c r="D817" t="s">
        <v>2127</v>
      </c>
      <c r="E817" t="s">
        <v>362</v>
      </c>
      <c r="F817" s="230">
        <v>34836</v>
      </c>
      <c r="G817" t="s">
        <v>884</v>
      </c>
      <c r="H817" t="s">
        <v>364</v>
      </c>
      <c r="I817" t="s">
        <v>59</v>
      </c>
      <c r="K817" t="s">
        <v>365</v>
      </c>
      <c r="L817">
        <v>2014</v>
      </c>
      <c r="M817" t="s">
        <v>357</v>
      </c>
      <c r="O817"/>
      <c r="AI817" t="s">
        <v>1135</v>
      </c>
      <c r="AP817">
        <v>0</v>
      </c>
    </row>
    <row r="818" spans="1:42" x14ac:dyDescent="0.2">
      <c r="A818">
        <v>118738</v>
      </c>
      <c r="B818" t="s">
        <v>2128</v>
      </c>
      <c r="C818" t="s">
        <v>104</v>
      </c>
      <c r="D818" t="s">
        <v>308</v>
      </c>
      <c r="E818" t="s">
        <v>363</v>
      </c>
      <c r="F818" s="230">
        <v>34597</v>
      </c>
      <c r="G818" t="s">
        <v>345</v>
      </c>
      <c r="H818" t="s">
        <v>364</v>
      </c>
      <c r="I818" t="s">
        <v>59</v>
      </c>
      <c r="K818" t="s">
        <v>365</v>
      </c>
      <c r="L818">
        <v>2013</v>
      </c>
      <c r="M818" t="s">
        <v>345</v>
      </c>
      <c r="N818" t="s">
        <v>345</v>
      </c>
      <c r="O818"/>
      <c r="AI818" t="s">
        <v>1135</v>
      </c>
      <c r="AP818">
        <v>0</v>
      </c>
    </row>
    <row r="819" spans="1:42" ht="18" x14ac:dyDescent="0.2">
      <c r="A819" s="264">
        <v>118741</v>
      </c>
      <c r="B819" s="264" t="s">
        <v>2129</v>
      </c>
      <c r="C819" s="264" t="s">
        <v>63</v>
      </c>
      <c r="D819" s="264" t="s">
        <v>243</v>
      </c>
      <c r="E819" s="264"/>
      <c r="F819" s="264"/>
      <c r="G819" s="266"/>
      <c r="H819" s="266"/>
      <c r="I819" t="s">
        <v>59</v>
      </c>
      <c r="O819"/>
      <c r="AI819" t="s">
        <v>931</v>
      </c>
      <c r="AO819" t="s">
        <v>928</v>
      </c>
      <c r="AP819">
        <v>0</v>
      </c>
    </row>
    <row r="820" spans="1:42" x14ac:dyDescent="0.2">
      <c r="A820">
        <v>118747</v>
      </c>
      <c r="B820" t="s">
        <v>2130</v>
      </c>
      <c r="C820" t="s">
        <v>75</v>
      </c>
      <c r="D820" t="s">
        <v>649</v>
      </c>
      <c r="E820" t="s">
        <v>363</v>
      </c>
      <c r="F820" s="230">
        <v>35757</v>
      </c>
      <c r="G820" t="s">
        <v>351</v>
      </c>
      <c r="H820" t="s">
        <v>364</v>
      </c>
      <c r="I820" t="s">
        <v>1144</v>
      </c>
      <c r="K820" t="s">
        <v>346</v>
      </c>
      <c r="L820">
        <v>2015</v>
      </c>
      <c r="M820" t="s">
        <v>345</v>
      </c>
      <c r="N820" t="s">
        <v>351</v>
      </c>
      <c r="O820"/>
      <c r="AI820">
        <v>0</v>
      </c>
      <c r="AP820">
        <v>0</v>
      </c>
    </row>
    <row r="821" spans="1:42" x14ac:dyDescent="0.2">
      <c r="A821">
        <v>118755</v>
      </c>
      <c r="B821" t="s">
        <v>2131</v>
      </c>
      <c r="C821" t="s">
        <v>1745</v>
      </c>
      <c r="D821" t="s">
        <v>310</v>
      </c>
      <c r="E821" t="s">
        <v>363</v>
      </c>
      <c r="F821" s="253">
        <v>0</v>
      </c>
      <c r="G821" t="s">
        <v>2132</v>
      </c>
      <c r="H821" t="s">
        <v>364</v>
      </c>
      <c r="I821" t="s">
        <v>59</v>
      </c>
      <c r="K821" t="s">
        <v>365</v>
      </c>
      <c r="L821">
        <v>2013</v>
      </c>
      <c r="M821" t="s">
        <v>347</v>
      </c>
      <c r="N821" t="s">
        <v>347</v>
      </c>
      <c r="O821"/>
      <c r="AG821" t="s">
        <v>931</v>
      </c>
      <c r="AI821" t="s">
        <v>931</v>
      </c>
      <c r="AP821">
        <v>0</v>
      </c>
    </row>
    <row r="822" spans="1:42" x14ac:dyDescent="0.2">
      <c r="A822">
        <v>118761</v>
      </c>
      <c r="B822" t="s">
        <v>2133</v>
      </c>
      <c r="C822" t="s">
        <v>2134</v>
      </c>
      <c r="D822" t="s">
        <v>209</v>
      </c>
      <c r="E822" t="s">
        <v>363</v>
      </c>
      <c r="F822" s="253">
        <v>0</v>
      </c>
      <c r="G822" t="s">
        <v>345</v>
      </c>
      <c r="H822" t="s">
        <v>364</v>
      </c>
      <c r="I822" t="s">
        <v>59</v>
      </c>
      <c r="K822" t="s">
        <v>365</v>
      </c>
      <c r="L822">
        <v>0</v>
      </c>
      <c r="M822" t="s">
        <v>345</v>
      </c>
      <c r="N822" t="s">
        <v>345</v>
      </c>
      <c r="O822"/>
      <c r="AI822">
        <v>0</v>
      </c>
      <c r="AN822" t="s">
        <v>928</v>
      </c>
      <c r="AO822" t="s">
        <v>928</v>
      </c>
      <c r="AP822">
        <v>0</v>
      </c>
    </row>
    <row r="823" spans="1:42" ht="18" x14ac:dyDescent="0.2">
      <c r="A823" s="264">
        <v>118764</v>
      </c>
      <c r="B823" s="264" t="s">
        <v>2136</v>
      </c>
      <c r="C823" s="264" t="s">
        <v>127</v>
      </c>
      <c r="D823" s="264" t="s">
        <v>185</v>
      </c>
      <c r="E823" s="264"/>
      <c r="F823" s="264"/>
      <c r="G823" s="266"/>
      <c r="H823" s="266"/>
      <c r="I823" t="s">
        <v>59</v>
      </c>
      <c r="O823"/>
      <c r="AI823" t="s">
        <v>935</v>
      </c>
      <c r="AO823" t="s">
        <v>928</v>
      </c>
      <c r="AP823">
        <v>0</v>
      </c>
    </row>
    <row r="824" spans="1:42" ht="18" x14ac:dyDescent="0.2">
      <c r="A824" s="264">
        <v>118775</v>
      </c>
      <c r="B824" s="264" t="s">
        <v>2137</v>
      </c>
      <c r="C824" s="264" t="s">
        <v>540</v>
      </c>
      <c r="D824" s="264" t="s">
        <v>255</v>
      </c>
      <c r="E824" s="264"/>
      <c r="F824" s="264"/>
      <c r="G824" s="266"/>
      <c r="H824" s="266"/>
      <c r="I824" t="s">
        <v>59</v>
      </c>
      <c r="O824"/>
      <c r="AI824" t="s">
        <v>934</v>
      </c>
      <c r="AO824" t="s">
        <v>928</v>
      </c>
      <c r="AP824">
        <v>0</v>
      </c>
    </row>
    <row r="825" spans="1:42" ht="18" x14ac:dyDescent="0.2">
      <c r="A825" s="264">
        <v>118792</v>
      </c>
      <c r="B825" s="264" t="s">
        <v>2138</v>
      </c>
      <c r="C825" s="264" t="s">
        <v>2139</v>
      </c>
      <c r="D825" s="264" t="s">
        <v>472</v>
      </c>
      <c r="E825" s="264"/>
      <c r="F825" s="264"/>
      <c r="G825" s="266"/>
      <c r="H825" s="266"/>
      <c r="I825" t="s">
        <v>59</v>
      </c>
      <c r="O825"/>
      <c r="AI825" t="s">
        <v>933</v>
      </c>
      <c r="AO825" t="s">
        <v>928</v>
      </c>
      <c r="AP825">
        <v>0</v>
      </c>
    </row>
    <row r="826" spans="1:42" ht="18" x14ac:dyDescent="0.2">
      <c r="A826" s="264">
        <v>118797</v>
      </c>
      <c r="B826" s="264" t="s">
        <v>2140</v>
      </c>
      <c r="C826" s="264" t="s">
        <v>2141</v>
      </c>
      <c r="D826" s="264" t="s">
        <v>2142</v>
      </c>
      <c r="E826" s="264"/>
      <c r="F826" s="264"/>
      <c r="G826" s="266"/>
      <c r="H826" s="266"/>
      <c r="I826" t="s">
        <v>59</v>
      </c>
      <c r="O826"/>
      <c r="AI826" t="s">
        <v>932</v>
      </c>
      <c r="AO826" t="s">
        <v>928</v>
      </c>
      <c r="AP826">
        <v>0</v>
      </c>
    </row>
    <row r="827" spans="1:42" x14ac:dyDescent="0.2">
      <c r="A827">
        <v>118799</v>
      </c>
      <c r="B827" t="s">
        <v>2143</v>
      </c>
      <c r="C827" t="s">
        <v>2144</v>
      </c>
      <c r="D827" t="s">
        <v>2145</v>
      </c>
      <c r="E827" t="s">
        <v>362</v>
      </c>
      <c r="F827" s="253">
        <v>0</v>
      </c>
      <c r="G827" t="s">
        <v>2146</v>
      </c>
      <c r="H827" t="s">
        <v>364</v>
      </c>
      <c r="I827" t="s">
        <v>1141</v>
      </c>
      <c r="K827" t="s">
        <v>365</v>
      </c>
      <c r="L827">
        <v>2013</v>
      </c>
      <c r="M827" t="s">
        <v>345</v>
      </c>
      <c r="N827" t="s">
        <v>345</v>
      </c>
      <c r="O827"/>
      <c r="AI827">
        <v>0</v>
      </c>
      <c r="AP827">
        <v>0</v>
      </c>
    </row>
    <row r="828" spans="1:42" x14ac:dyDescent="0.2">
      <c r="A828">
        <v>118802</v>
      </c>
      <c r="B828" t="s">
        <v>2147</v>
      </c>
      <c r="C828" t="s">
        <v>666</v>
      </c>
      <c r="D828" t="s">
        <v>440</v>
      </c>
      <c r="E828" t="s">
        <v>363</v>
      </c>
      <c r="F828" s="253">
        <v>0</v>
      </c>
      <c r="G828" t="s">
        <v>345</v>
      </c>
      <c r="H828" t="s">
        <v>364</v>
      </c>
      <c r="I828" t="s">
        <v>1141</v>
      </c>
      <c r="K828" t="s">
        <v>365</v>
      </c>
      <c r="L828">
        <v>2011</v>
      </c>
      <c r="M828" t="s">
        <v>345</v>
      </c>
      <c r="O828"/>
      <c r="AG828" t="s">
        <v>932</v>
      </c>
      <c r="AI828" t="s">
        <v>932</v>
      </c>
      <c r="AP828">
        <v>0</v>
      </c>
    </row>
    <row r="829" spans="1:42" x14ac:dyDescent="0.2">
      <c r="A829">
        <v>118817</v>
      </c>
      <c r="B829" t="s">
        <v>2148</v>
      </c>
      <c r="C829" t="s">
        <v>152</v>
      </c>
      <c r="D829" t="s">
        <v>403</v>
      </c>
      <c r="I829" t="s">
        <v>59</v>
      </c>
      <c r="O829"/>
      <c r="AI829" t="s">
        <v>1135</v>
      </c>
      <c r="AP829">
        <v>0</v>
      </c>
    </row>
    <row r="830" spans="1:42" ht="18" x14ac:dyDescent="0.2">
      <c r="A830" s="264">
        <v>118821</v>
      </c>
      <c r="B830" s="264" t="s">
        <v>2149</v>
      </c>
      <c r="C830" s="264" t="s">
        <v>89</v>
      </c>
      <c r="D830" s="264" t="s">
        <v>255</v>
      </c>
      <c r="E830" s="264"/>
      <c r="F830" s="264"/>
      <c r="G830" s="266"/>
      <c r="H830" s="266"/>
      <c r="I830" t="s">
        <v>59</v>
      </c>
      <c r="O830"/>
      <c r="AI830" t="s">
        <v>931</v>
      </c>
      <c r="AO830" t="s">
        <v>928</v>
      </c>
      <c r="AP830">
        <v>0</v>
      </c>
    </row>
    <row r="831" spans="1:42" x14ac:dyDescent="0.2">
      <c r="A831">
        <v>118822</v>
      </c>
      <c r="B831" t="s">
        <v>2150</v>
      </c>
      <c r="C831" t="s">
        <v>1821</v>
      </c>
      <c r="D831" t="s">
        <v>472</v>
      </c>
      <c r="E831" t="s">
        <v>867</v>
      </c>
      <c r="F831" s="230">
        <v>35796</v>
      </c>
      <c r="G831" t="s">
        <v>345</v>
      </c>
      <c r="H831" t="s">
        <v>364</v>
      </c>
      <c r="I831" t="s">
        <v>1144</v>
      </c>
      <c r="K831" t="s">
        <v>881</v>
      </c>
      <c r="L831">
        <v>2017</v>
      </c>
      <c r="M831" t="s">
        <v>345</v>
      </c>
      <c r="N831" t="s">
        <v>345</v>
      </c>
      <c r="O831"/>
      <c r="AI831">
        <v>0</v>
      </c>
      <c r="AO831" t="s">
        <v>928</v>
      </c>
      <c r="AP831">
        <v>0</v>
      </c>
    </row>
    <row r="832" spans="1:42" x14ac:dyDescent="0.2">
      <c r="A832">
        <v>118823</v>
      </c>
      <c r="B832" t="s">
        <v>2151</v>
      </c>
      <c r="C832" t="s">
        <v>731</v>
      </c>
      <c r="D832" t="s">
        <v>2152</v>
      </c>
      <c r="E832" t="s">
        <v>363</v>
      </c>
      <c r="F832" s="253">
        <v>0</v>
      </c>
      <c r="G832" t="s">
        <v>345</v>
      </c>
      <c r="H832" t="s">
        <v>364</v>
      </c>
      <c r="I832" t="s">
        <v>59</v>
      </c>
      <c r="K832" t="s">
        <v>365</v>
      </c>
      <c r="L832">
        <v>2011</v>
      </c>
      <c r="M832" t="s">
        <v>345</v>
      </c>
      <c r="N832" t="s">
        <v>345</v>
      </c>
      <c r="O832"/>
      <c r="AG832" t="s">
        <v>931</v>
      </c>
      <c r="AI832" t="s">
        <v>931</v>
      </c>
      <c r="AP832">
        <v>0</v>
      </c>
    </row>
    <row r="833" spans="1:42" x14ac:dyDescent="0.2">
      <c r="A833">
        <v>118828</v>
      </c>
      <c r="B833" t="s">
        <v>2153</v>
      </c>
      <c r="C833" t="s">
        <v>75</v>
      </c>
      <c r="D833" t="s">
        <v>2064</v>
      </c>
      <c r="E833" t="s">
        <v>867</v>
      </c>
      <c r="F833" s="230">
        <v>33970</v>
      </c>
      <c r="G833" t="s">
        <v>349</v>
      </c>
      <c r="H833" t="s">
        <v>364</v>
      </c>
      <c r="I833" t="s">
        <v>65</v>
      </c>
      <c r="K833" t="s">
        <v>881</v>
      </c>
      <c r="L833">
        <v>2018</v>
      </c>
      <c r="M833" t="s">
        <v>345</v>
      </c>
      <c r="N833" t="s">
        <v>354</v>
      </c>
      <c r="O833"/>
      <c r="AG833" t="s">
        <v>944</v>
      </c>
      <c r="AI833" t="s">
        <v>944</v>
      </c>
      <c r="AP833">
        <v>0</v>
      </c>
    </row>
    <row r="834" spans="1:42" x14ac:dyDescent="0.2">
      <c r="A834">
        <v>118831</v>
      </c>
      <c r="B834" t="s">
        <v>2154</v>
      </c>
      <c r="C834" t="s">
        <v>2155</v>
      </c>
      <c r="D834" t="s">
        <v>242</v>
      </c>
      <c r="E834" t="s">
        <v>362</v>
      </c>
      <c r="F834" s="230">
        <v>33850</v>
      </c>
      <c r="G834" t="s">
        <v>345</v>
      </c>
      <c r="H834" t="s">
        <v>364</v>
      </c>
      <c r="I834" t="s">
        <v>1141</v>
      </c>
      <c r="K834" t="s">
        <v>2156</v>
      </c>
      <c r="L834">
        <v>2011</v>
      </c>
      <c r="M834" t="s">
        <v>345</v>
      </c>
      <c r="N834" t="s">
        <v>347</v>
      </c>
      <c r="O834"/>
      <c r="AI834">
        <v>0</v>
      </c>
      <c r="AO834" t="s">
        <v>928</v>
      </c>
      <c r="AP834">
        <v>0</v>
      </c>
    </row>
    <row r="835" spans="1:42" x14ac:dyDescent="0.2">
      <c r="A835">
        <v>118833</v>
      </c>
      <c r="B835" t="s">
        <v>2157</v>
      </c>
      <c r="C835" t="s">
        <v>509</v>
      </c>
      <c r="D835" t="s">
        <v>220</v>
      </c>
      <c r="E835" t="s">
        <v>867</v>
      </c>
      <c r="F835" s="230">
        <v>35065</v>
      </c>
      <c r="G835" t="s">
        <v>345</v>
      </c>
      <c r="H835" t="s">
        <v>364</v>
      </c>
      <c r="I835" t="s">
        <v>59</v>
      </c>
      <c r="K835" t="s">
        <v>881</v>
      </c>
      <c r="L835">
        <v>2013</v>
      </c>
      <c r="M835" t="s">
        <v>345</v>
      </c>
      <c r="N835" t="s">
        <v>345</v>
      </c>
      <c r="O835"/>
      <c r="AG835" t="s">
        <v>944</v>
      </c>
      <c r="AI835" t="s">
        <v>944</v>
      </c>
      <c r="AP835">
        <v>0</v>
      </c>
    </row>
    <row r="836" spans="1:42" x14ac:dyDescent="0.2">
      <c r="A836">
        <v>118837</v>
      </c>
      <c r="B836" t="s">
        <v>2158</v>
      </c>
      <c r="C836" t="s">
        <v>154</v>
      </c>
      <c r="D836" t="s">
        <v>242</v>
      </c>
      <c r="E836" t="s">
        <v>363</v>
      </c>
      <c r="F836" s="230">
        <v>34365</v>
      </c>
      <c r="G836" t="s">
        <v>345</v>
      </c>
      <c r="H836" t="s">
        <v>364</v>
      </c>
      <c r="I836" t="s">
        <v>1144</v>
      </c>
      <c r="K836" t="s">
        <v>346</v>
      </c>
      <c r="L836">
        <v>2012</v>
      </c>
      <c r="M836" t="s">
        <v>347</v>
      </c>
      <c r="N836" t="s">
        <v>349</v>
      </c>
      <c r="O836"/>
      <c r="AG836" t="s">
        <v>934</v>
      </c>
      <c r="AI836" t="s">
        <v>934</v>
      </c>
      <c r="AP836">
        <v>0</v>
      </c>
    </row>
    <row r="837" spans="1:42" ht="18" x14ac:dyDescent="0.2">
      <c r="A837" s="264">
        <v>118838</v>
      </c>
      <c r="B837" s="264" t="s">
        <v>2159</v>
      </c>
      <c r="C837" s="264" t="s">
        <v>88</v>
      </c>
      <c r="D837" s="264" t="s">
        <v>2160</v>
      </c>
      <c r="E837" s="264"/>
      <c r="F837" s="264"/>
      <c r="G837" s="266"/>
      <c r="H837" s="266"/>
      <c r="I837" t="s">
        <v>59</v>
      </c>
      <c r="O837"/>
      <c r="AI837" t="s">
        <v>932</v>
      </c>
      <c r="AO837" t="s">
        <v>928</v>
      </c>
      <c r="AP837">
        <v>0</v>
      </c>
    </row>
    <row r="838" spans="1:42" x14ac:dyDescent="0.2">
      <c r="A838">
        <v>118841</v>
      </c>
      <c r="B838" t="s">
        <v>2161</v>
      </c>
      <c r="C838" t="s">
        <v>93</v>
      </c>
      <c r="D838" t="s">
        <v>2162</v>
      </c>
      <c r="E838" t="s">
        <v>867</v>
      </c>
      <c r="F838" s="230">
        <v>35555</v>
      </c>
      <c r="G838" t="s">
        <v>345</v>
      </c>
      <c r="H838" t="s">
        <v>364</v>
      </c>
      <c r="I838" t="s">
        <v>59</v>
      </c>
      <c r="K838" t="s">
        <v>881</v>
      </c>
      <c r="L838">
        <v>2015</v>
      </c>
      <c r="M838" t="s">
        <v>345</v>
      </c>
      <c r="N838" t="s">
        <v>345</v>
      </c>
      <c r="O838"/>
      <c r="AG838" t="s">
        <v>944</v>
      </c>
      <c r="AI838" t="s">
        <v>944</v>
      </c>
      <c r="AP838">
        <v>0</v>
      </c>
    </row>
    <row r="839" spans="1:42" x14ac:dyDescent="0.2">
      <c r="A839">
        <v>118845</v>
      </c>
      <c r="B839" t="s">
        <v>2163</v>
      </c>
      <c r="C839" t="s">
        <v>66</v>
      </c>
      <c r="D839" t="s">
        <v>221</v>
      </c>
      <c r="I839" t="s">
        <v>1144</v>
      </c>
      <c r="O839"/>
      <c r="AG839" t="s">
        <v>932</v>
      </c>
      <c r="AI839" t="s">
        <v>932</v>
      </c>
      <c r="AO839" t="s">
        <v>928</v>
      </c>
      <c r="AP839">
        <v>0</v>
      </c>
    </row>
    <row r="840" spans="1:42" x14ac:dyDescent="0.2">
      <c r="A840">
        <v>118852</v>
      </c>
      <c r="B840" t="s">
        <v>2164</v>
      </c>
      <c r="C840" t="s">
        <v>99</v>
      </c>
      <c r="D840" t="s">
        <v>277</v>
      </c>
      <c r="I840" t="s">
        <v>59</v>
      </c>
      <c r="O840"/>
      <c r="AE840" t="str">
        <f>IFERROR(VLOOKUP(#REF!,[1]Sheet2!#REF!,2,0),"")</f>
        <v/>
      </c>
      <c r="AG840" t="s">
        <v>1145</v>
      </c>
      <c r="AI840" t="s">
        <v>1145</v>
      </c>
      <c r="AL840" t="str">
        <f>IFERROR(VLOOKUP(A840,[1]Sheet2!A$2:C$3613,2,0),"")</f>
        <v>م</v>
      </c>
      <c r="AN840" t="s">
        <v>928</v>
      </c>
      <c r="AO840" t="s">
        <v>928</v>
      </c>
      <c r="AP840">
        <v>0</v>
      </c>
    </row>
    <row r="841" spans="1:42" x14ac:dyDescent="0.2">
      <c r="A841">
        <v>118874</v>
      </c>
      <c r="B841" t="s">
        <v>2165</v>
      </c>
      <c r="C841" t="s">
        <v>521</v>
      </c>
      <c r="D841" t="s">
        <v>437</v>
      </c>
      <c r="I841" t="s">
        <v>59</v>
      </c>
      <c r="O841"/>
      <c r="AI841">
        <v>0</v>
      </c>
      <c r="AN841" t="s">
        <v>928</v>
      </c>
      <c r="AO841" t="s">
        <v>928</v>
      </c>
      <c r="AP841">
        <v>0</v>
      </c>
    </row>
    <row r="842" spans="1:42" x14ac:dyDescent="0.2">
      <c r="A842">
        <v>118875</v>
      </c>
      <c r="B842" t="s">
        <v>2166</v>
      </c>
      <c r="C842" t="s">
        <v>521</v>
      </c>
      <c r="D842" t="s">
        <v>437</v>
      </c>
      <c r="I842" t="s">
        <v>59</v>
      </c>
      <c r="O842"/>
      <c r="AI842">
        <v>0</v>
      </c>
      <c r="AO842" t="s">
        <v>928</v>
      </c>
      <c r="AP842">
        <v>0</v>
      </c>
    </row>
    <row r="843" spans="1:42" x14ac:dyDescent="0.2">
      <c r="A843">
        <v>118892</v>
      </c>
      <c r="B843" t="s">
        <v>2168</v>
      </c>
      <c r="C843" t="s">
        <v>64</v>
      </c>
      <c r="D843" t="s">
        <v>241</v>
      </c>
      <c r="I843" t="s">
        <v>65</v>
      </c>
      <c r="O843"/>
      <c r="AG843" t="s">
        <v>944</v>
      </c>
      <c r="AI843" t="s">
        <v>944</v>
      </c>
      <c r="AP843">
        <v>0</v>
      </c>
    </row>
    <row r="844" spans="1:42" x14ac:dyDescent="0.2">
      <c r="A844">
        <v>118893</v>
      </c>
      <c r="B844" t="s">
        <v>2169</v>
      </c>
      <c r="C844" t="s">
        <v>157</v>
      </c>
      <c r="D844" t="s">
        <v>229</v>
      </c>
      <c r="E844" t="s">
        <v>363</v>
      </c>
      <c r="F844" s="253">
        <v>0</v>
      </c>
      <c r="G844" t="s">
        <v>2167</v>
      </c>
      <c r="H844" t="s">
        <v>364</v>
      </c>
      <c r="I844" t="s">
        <v>59</v>
      </c>
      <c r="K844" t="s">
        <v>346</v>
      </c>
      <c r="L844">
        <v>2010</v>
      </c>
      <c r="M844" t="s">
        <v>347</v>
      </c>
      <c r="N844" t="s">
        <v>347</v>
      </c>
      <c r="O844"/>
      <c r="AG844" t="s">
        <v>931</v>
      </c>
      <c r="AI844" t="s">
        <v>931</v>
      </c>
      <c r="AO844" t="s">
        <v>928</v>
      </c>
      <c r="AP844">
        <v>0</v>
      </c>
    </row>
    <row r="845" spans="1:42" x14ac:dyDescent="0.2">
      <c r="A845">
        <v>118903</v>
      </c>
      <c r="B845" t="s">
        <v>2170</v>
      </c>
      <c r="C845" t="s">
        <v>89</v>
      </c>
      <c r="D845" t="s">
        <v>2171</v>
      </c>
      <c r="E845" t="s">
        <v>867</v>
      </c>
      <c r="F845" s="230">
        <v>34336</v>
      </c>
      <c r="G845" t="s">
        <v>2172</v>
      </c>
      <c r="H845" t="s">
        <v>364</v>
      </c>
      <c r="I845" t="s">
        <v>1141</v>
      </c>
      <c r="K845" t="s">
        <v>346</v>
      </c>
      <c r="L845">
        <v>2012</v>
      </c>
      <c r="M845" t="s">
        <v>345</v>
      </c>
      <c r="N845" t="s">
        <v>358</v>
      </c>
      <c r="O845"/>
      <c r="AI845">
        <v>0</v>
      </c>
      <c r="AP845">
        <v>0</v>
      </c>
    </row>
    <row r="846" spans="1:42" ht="18" x14ac:dyDescent="0.2">
      <c r="A846" s="264">
        <v>118905</v>
      </c>
      <c r="B846" s="264" t="s">
        <v>2173</v>
      </c>
      <c r="C846" s="264" t="s">
        <v>93</v>
      </c>
      <c r="D846" s="264" t="s">
        <v>2174</v>
      </c>
      <c r="E846" s="264"/>
      <c r="F846" s="264"/>
      <c r="G846" s="266"/>
      <c r="H846" s="266"/>
      <c r="I846" t="s">
        <v>59</v>
      </c>
      <c r="O846"/>
      <c r="AI846" t="s">
        <v>933</v>
      </c>
      <c r="AO846" t="s">
        <v>928</v>
      </c>
      <c r="AP846">
        <v>0</v>
      </c>
    </row>
    <row r="847" spans="1:42" x14ac:dyDescent="0.2">
      <c r="A847">
        <v>118916</v>
      </c>
      <c r="B847" t="s">
        <v>2175</v>
      </c>
      <c r="C847" t="s">
        <v>172</v>
      </c>
      <c r="D847" t="s">
        <v>308</v>
      </c>
      <c r="E847" t="s">
        <v>867</v>
      </c>
      <c r="F847" s="230">
        <v>34409</v>
      </c>
      <c r="G847" t="s">
        <v>901</v>
      </c>
      <c r="H847" t="s">
        <v>364</v>
      </c>
      <c r="I847" t="s">
        <v>65</v>
      </c>
      <c r="K847" t="s">
        <v>346</v>
      </c>
      <c r="L847">
        <v>2013</v>
      </c>
      <c r="M847" t="s">
        <v>347</v>
      </c>
      <c r="N847" t="s">
        <v>347</v>
      </c>
      <c r="O847"/>
      <c r="AG847" t="s">
        <v>932</v>
      </c>
      <c r="AI847" t="s">
        <v>932</v>
      </c>
      <c r="AP847">
        <v>0</v>
      </c>
    </row>
    <row r="848" spans="1:42" x14ac:dyDescent="0.2">
      <c r="A848">
        <v>118917</v>
      </c>
      <c r="B848" t="s">
        <v>2176</v>
      </c>
      <c r="C848" t="s">
        <v>66</v>
      </c>
      <c r="D848" t="s">
        <v>243</v>
      </c>
      <c r="E848" t="s">
        <v>363</v>
      </c>
      <c r="F848" s="230">
        <v>33795</v>
      </c>
      <c r="G848" t="s">
        <v>913</v>
      </c>
      <c r="H848" t="s">
        <v>364</v>
      </c>
      <c r="I848" t="s">
        <v>1141</v>
      </c>
      <c r="K848" t="s">
        <v>346</v>
      </c>
      <c r="L848">
        <v>0</v>
      </c>
      <c r="M848" t="s">
        <v>345</v>
      </c>
      <c r="N848" t="s">
        <v>350</v>
      </c>
      <c r="O848"/>
      <c r="AI848">
        <v>0</v>
      </c>
      <c r="AP848">
        <v>0</v>
      </c>
    </row>
    <row r="849" spans="1:42" x14ac:dyDescent="0.2">
      <c r="A849">
        <v>118918</v>
      </c>
      <c r="B849" t="s">
        <v>2177</v>
      </c>
      <c r="C849" t="s">
        <v>152</v>
      </c>
      <c r="D849" t="s">
        <v>313</v>
      </c>
      <c r="I849" t="s">
        <v>59</v>
      </c>
      <c r="O849"/>
      <c r="AG849" t="s">
        <v>1145</v>
      </c>
      <c r="AI849" t="s">
        <v>1145</v>
      </c>
      <c r="AN849" t="s">
        <v>928</v>
      </c>
      <c r="AO849" t="s">
        <v>928</v>
      </c>
      <c r="AP849">
        <v>0</v>
      </c>
    </row>
    <row r="850" spans="1:42" ht="18" x14ac:dyDescent="0.2">
      <c r="A850" s="264">
        <v>118922</v>
      </c>
      <c r="B850" s="264" t="s">
        <v>2178</v>
      </c>
      <c r="C850" s="264" t="s">
        <v>127</v>
      </c>
      <c r="D850" s="264" t="s">
        <v>649</v>
      </c>
      <c r="E850" s="264"/>
      <c r="F850" s="264"/>
      <c r="G850" s="266"/>
      <c r="H850" s="266"/>
      <c r="I850" t="s">
        <v>59</v>
      </c>
      <c r="O850"/>
      <c r="AI850" t="s">
        <v>932</v>
      </c>
      <c r="AO850" t="s">
        <v>928</v>
      </c>
      <c r="AP850">
        <v>0</v>
      </c>
    </row>
    <row r="851" spans="1:42" x14ac:dyDescent="0.2">
      <c r="A851">
        <v>118926</v>
      </c>
      <c r="B851" t="s">
        <v>2179</v>
      </c>
      <c r="C851" t="s">
        <v>646</v>
      </c>
      <c r="D851" t="s">
        <v>221</v>
      </c>
      <c r="E851" t="s">
        <v>363</v>
      </c>
      <c r="F851" s="253">
        <v>0</v>
      </c>
      <c r="G851" t="s">
        <v>1393</v>
      </c>
      <c r="H851" t="s">
        <v>364</v>
      </c>
      <c r="I851" t="s">
        <v>59</v>
      </c>
      <c r="K851" t="s">
        <v>365</v>
      </c>
      <c r="L851">
        <v>0</v>
      </c>
      <c r="M851" t="s">
        <v>359</v>
      </c>
      <c r="O851"/>
      <c r="AI851" t="s">
        <v>1135</v>
      </c>
      <c r="AP851">
        <v>0</v>
      </c>
    </row>
    <row r="852" spans="1:42" x14ac:dyDescent="0.2">
      <c r="A852">
        <v>118928</v>
      </c>
      <c r="B852" t="s">
        <v>2180</v>
      </c>
      <c r="C852" t="s">
        <v>736</v>
      </c>
      <c r="D852" t="s">
        <v>222</v>
      </c>
      <c r="I852" t="s">
        <v>59</v>
      </c>
      <c r="O852"/>
      <c r="AG852" t="s">
        <v>934</v>
      </c>
      <c r="AI852" t="s">
        <v>934</v>
      </c>
      <c r="AO852" t="s">
        <v>928</v>
      </c>
      <c r="AP852">
        <v>0</v>
      </c>
    </row>
    <row r="853" spans="1:42" ht="18" x14ac:dyDescent="0.2">
      <c r="A853" s="264">
        <v>118930</v>
      </c>
      <c r="B853" s="264" t="s">
        <v>2181</v>
      </c>
      <c r="C853" s="264" t="s">
        <v>2182</v>
      </c>
      <c r="D853" s="264" t="s">
        <v>738</v>
      </c>
      <c r="E853" s="264"/>
      <c r="F853" s="264"/>
      <c r="G853" s="266"/>
      <c r="H853" s="266"/>
      <c r="I853" t="s">
        <v>59</v>
      </c>
      <c r="O853"/>
      <c r="AI853" t="s">
        <v>934</v>
      </c>
      <c r="AO853" t="s">
        <v>928</v>
      </c>
      <c r="AP853">
        <v>0</v>
      </c>
    </row>
    <row r="854" spans="1:42" ht="18" x14ac:dyDescent="0.2">
      <c r="A854" s="264">
        <v>118934</v>
      </c>
      <c r="B854" s="264" t="s">
        <v>2183</v>
      </c>
      <c r="C854" s="264" t="s">
        <v>672</v>
      </c>
      <c r="D854" s="264" t="s">
        <v>232</v>
      </c>
      <c r="E854" s="264"/>
      <c r="F854" s="264"/>
      <c r="G854" s="266"/>
      <c r="H854" s="266"/>
      <c r="I854" t="s">
        <v>59</v>
      </c>
      <c r="O854"/>
      <c r="AI854" t="s">
        <v>935</v>
      </c>
      <c r="AO854" t="s">
        <v>928</v>
      </c>
      <c r="AP854">
        <v>0</v>
      </c>
    </row>
    <row r="855" spans="1:42" ht="18" x14ac:dyDescent="0.2">
      <c r="A855" s="264">
        <v>118938</v>
      </c>
      <c r="B855" s="264" t="s">
        <v>2184</v>
      </c>
      <c r="C855" s="264" t="s">
        <v>116</v>
      </c>
      <c r="D855" s="264" t="s">
        <v>2185</v>
      </c>
      <c r="E855" s="264"/>
      <c r="F855" s="264"/>
      <c r="G855" s="266"/>
      <c r="H855" s="266"/>
      <c r="I855" t="s">
        <v>59</v>
      </c>
      <c r="O855"/>
      <c r="AI855" t="s">
        <v>933</v>
      </c>
      <c r="AO855" t="s">
        <v>928</v>
      </c>
      <c r="AP855">
        <v>0</v>
      </c>
    </row>
    <row r="856" spans="1:42" x14ac:dyDescent="0.2">
      <c r="A856">
        <v>118941</v>
      </c>
      <c r="B856" t="s">
        <v>2186</v>
      </c>
      <c r="C856" t="s">
        <v>104</v>
      </c>
      <c r="D856" t="s">
        <v>2187</v>
      </c>
      <c r="E856" t="s">
        <v>867</v>
      </c>
      <c r="F856" s="230">
        <v>35796</v>
      </c>
      <c r="G856" t="s">
        <v>345</v>
      </c>
      <c r="H856" t="s">
        <v>364</v>
      </c>
      <c r="I856" t="s">
        <v>59</v>
      </c>
      <c r="K856" t="s">
        <v>346</v>
      </c>
      <c r="L856">
        <v>2015</v>
      </c>
      <c r="M856" t="s">
        <v>345</v>
      </c>
      <c r="N856" t="s">
        <v>345</v>
      </c>
      <c r="O856"/>
      <c r="AG856" t="s">
        <v>931</v>
      </c>
      <c r="AI856" t="s">
        <v>931</v>
      </c>
      <c r="AP856">
        <v>0</v>
      </c>
    </row>
    <row r="857" spans="1:42" x14ac:dyDescent="0.2">
      <c r="A857">
        <v>118945</v>
      </c>
      <c r="B857" t="s">
        <v>2188</v>
      </c>
      <c r="C857" t="s">
        <v>109</v>
      </c>
      <c r="D857" t="s">
        <v>959</v>
      </c>
      <c r="E857" t="s">
        <v>362</v>
      </c>
      <c r="F857" s="230">
        <v>34884</v>
      </c>
      <c r="G857" t="s">
        <v>345</v>
      </c>
      <c r="H857" t="s">
        <v>364</v>
      </c>
      <c r="I857" t="s">
        <v>1144</v>
      </c>
      <c r="K857" t="s">
        <v>346</v>
      </c>
      <c r="L857">
        <v>2013</v>
      </c>
      <c r="M857" t="s">
        <v>345</v>
      </c>
      <c r="N857" t="s">
        <v>353</v>
      </c>
      <c r="O857"/>
      <c r="AI857">
        <v>0</v>
      </c>
      <c r="AP857">
        <v>0</v>
      </c>
    </row>
    <row r="858" spans="1:42" ht="18" x14ac:dyDescent="0.2">
      <c r="A858" s="264">
        <v>118951</v>
      </c>
      <c r="B858" s="264" t="s">
        <v>2189</v>
      </c>
      <c r="C858" s="264" t="s">
        <v>66</v>
      </c>
      <c r="D858" s="264" t="s">
        <v>275</v>
      </c>
      <c r="E858" s="264"/>
      <c r="F858" s="264"/>
      <c r="G858" s="266"/>
      <c r="H858" s="266"/>
      <c r="I858" t="s">
        <v>59</v>
      </c>
      <c r="O858"/>
      <c r="AI858" t="s">
        <v>933</v>
      </c>
      <c r="AO858" t="s">
        <v>928</v>
      </c>
      <c r="AP858">
        <v>0</v>
      </c>
    </row>
    <row r="859" spans="1:42" x14ac:dyDescent="0.2">
      <c r="A859">
        <v>118952</v>
      </c>
      <c r="B859" t="s">
        <v>2190</v>
      </c>
      <c r="C859" t="s">
        <v>159</v>
      </c>
      <c r="D859" t="s">
        <v>265</v>
      </c>
      <c r="I859" t="s">
        <v>1141</v>
      </c>
      <c r="O859"/>
      <c r="AG859" t="s">
        <v>935</v>
      </c>
      <c r="AI859" t="s">
        <v>935</v>
      </c>
      <c r="AO859" t="s">
        <v>928</v>
      </c>
      <c r="AP859">
        <v>0</v>
      </c>
    </row>
    <row r="860" spans="1:42" x14ac:dyDescent="0.2">
      <c r="A860">
        <v>118957</v>
      </c>
      <c r="B860" t="s">
        <v>2191</v>
      </c>
      <c r="C860" t="s">
        <v>104</v>
      </c>
      <c r="D860" t="s">
        <v>436</v>
      </c>
      <c r="E860" t="s">
        <v>363</v>
      </c>
      <c r="F860" s="230">
        <v>34928</v>
      </c>
      <c r="G860" t="s">
        <v>358</v>
      </c>
      <c r="H860" t="s">
        <v>364</v>
      </c>
      <c r="I860" t="s">
        <v>59</v>
      </c>
      <c r="K860" t="s">
        <v>365</v>
      </c>
      <c r="L860">
        <v>2013</v>
      </c>
      <c r="M860" t="s">
        <v>358</v>
      </c>
      <c r="N860" t="s">
        <v>358</v>
      </c>
      <c r="O860"/>
      <c r="AG860" t="s">
        <v>944</v>
      </c>
      <c r="AI860" t="s">
        <v>944</v>
      </c>
      <c r="AP860">
        <v>0</v>
      </c>
    </row>
    <row r="861" spans="1:42" ht="18" x14ac:dyDescent="0.2">
      <c r="A861" s="264">
        <v>118960</v>
      </c>
      <c r="B861" s="264" t="s">
        <v>2192</v>
      </c>
      <c r="C861" s="264" t="s">
        <v>2193</v>
      </c>
      <c r="D861" s="264" t="s">
        <v>228</v>
      </c>
      <c r="E861" s="264"/>
      <c r="F861" s="264"/>
      <c r="G861" s="266"/>
      <c r="H861" s="266"/>
      <c r="I861" t="s">
        <v>59</v>
      </c>
      <c r="O861"/>
      <c r="AI861" t="s">
        <v>931</v>
      </c>
      <c r="AO861" t="s">
        <v>928</v>
      </c>
      <c r="AP861">
        <v>0</v>
      </c>
    </row>
    <row r="862" spans="1:42" x14ac:dyDescent="0.2">
      <c r="A862">
        <v>118974</v>
      </c>
      <c r="B862" t="s">
        <v>2194</v>
      </c>
      <c r="C862" t="s">
        <v>63</v>
      </c>
      <c r="D862" t="s">
        <v>2195</v>
      </c>
      <c r="E862" t="s">
        <v>867</v>
      </c>
      <c r="F862" s="230">
        <v>35802</v>
      </c>
      <c r="G862" t="s">
        <v>345</v>
      </c>
      <c r="H862" t="s">
        <v>364</v>
      </c>
      <c r="I862" t="s">
        <v>1144</v>
      </c>
      <c r="K862" t="s">
        <v>881</v>
      </c>
      <c r="L862">
        <v>2015</v>
      </c>
      <c r="M862" t="s">
        <v>345</v>
      </c>
      <c r="N862" t="s">
        <v>345</v>
      </c>
      <c r="O862"/>
      <c r="AI862">
        <v>0</v>
      </c>
      <c r="AP862">
        <v>0</v>
      </c>
    </row>
    <row r="863" spans="1:42" ht="18" x14ac:dyDescent="0.2">
      <c r="A863" s="266">
        <v>118992</v>
      </c>
      <c r="B863" s="266" t="s">
        <v>1059</v>
      </c>
      <c r="C863" s="266" t="s">
        <v>1060</v>
      </c>
      <c r="D863" s="266"/>
      <c r="E863" s="266"/>
      <c r="F863" s="264"/>
      <c r="G863" s="266"/>
      <c r="H863" s="266"/>
      <c r="I863" t="s">
        <v>1140</v>
      </c>
      <c r="O863"/>
      <c r="AI863" t="s">
        <v>1140</v>
      </c>
      <c r="AO863" t="s">
        <v>928</v>
      </c>
      <c r="AP863" t="s">
        <v>1137</v>
      </c>
    </row>
    <row r="864" spans="1:42" ht="18" x14ac:dyDescent="0.2">
      <c r="A864" s="264">
        <v>118994</v>
      </c>
      <c r="B864" s="264" t="s">
        <v>2197</v>
      </c>
      <c r="C864" s="264" t="s">
        <v>2193</v>
      </c>
      <c r="D864" s="264" t="s">
        <v>228</v>
      </c>
      <c r="E864" s="264"/>
      <c r="F864" s="264"/>
      <c r="G864" s="266"/>
      <c r="H864" s="266"/>
      <c r="I864" t="s">
        <v>59</v>
      </c>
      <c r="O864"/>
      <c r="AI864" t="s">
        <v>933</v>
      </c>
      <c r="AO864" t="s">
        <v>928</v>
      </c>
      <c r="AP864">
        <v>0</v>
      </c>
    </row>
    <row r="865" spans="1:42" x14ac:dyDescent="0.2">
      <c r="A865">
        <v>119017</v>
      </c>
      <c r="B865" t="s">
        <v>2198</v>
      </c>
      <c r="C865" t="s">
        <v>88</v>
      </c>
      <c r="D865" t="s">
        <v>647</v>
      </c>
      <c r="E865" t="s">
        <v>867</v>
      </c>
      <c r="F865" s="230">
        <v>35737</v>
      </c>
      <c r="G865" t="s">
        <v>345</v>
      </c>
      <c r="H865" t="s">
        <v>364</v>
      </c>
      <c r="I865" t="s">
        <v>1144</v>
      </c>
      <c r="K865" t="s">
        <v>881</v>
      </c>
      <c r="L865">
        <v>2015</v>
      </c>
      <c r="M865" t="s">
        <v>345</v>
      </c>
      <c r="N865" t="s">
        <v>345</v>
      </c>
      <c r="O865"/>
      <c r="AI865">
        <v>0</v>
      </c>
      <c r="AP865">
        <v>0</v>
      </c>
    </row>
    <row r="866" spans="1:42" x14ac:dyDescent="0.2">
      <c r="A866">
        <v>119021</v>
      </c>
      <c r="B866" t="s">
        <v>2199</v>
      </c>
      <c r="C866" t="s">
        <v>2200</v>
      </c>
      <c r="D866" t="s">
        <v>213</v>
      </c>
      <c r="I866" t="s">
        <v>59</v>
      </c>
      <c r="O866"/>
      <c r="AI866">
        <v>0</v>
      </c>
      <c r="AN866" t="s">
        <v>928</v>
      </c>
      <c r="AO866" t="s">
        <v>928</v>
      </c>
      <c r="AP866">
        <v>0</v>
      </c>
    </row>
    <row r="867" spans="1:42" x14ac:dyDescent="0.2">
      <c r="A867">
        <v>119034</v>
      </c>
      <c r="B867" t="s">
        <v>2201</v>
      </c>
      <c r="C867" t="s">
        <v>1745</v>
      </c>
      <c r="D867" t="s">
        <v>249</v>
      </c>
      <c r="E867" t="s">
        <v>867</v>
      </c>
      <c r="F867" s="230">
        <v>33026</v>
      </c>
      <c r="G867" t="s">
        <v>884</v>
      </c>
      <c r="H867" t="s">
        <v>364</v>
      </c>
      <c r="I867" t="s">
        <v>1141</v>
      </c>
      <c r="K867" t="s">
        <v>881</v>
      </c>
      <c r="L867">
        <v>2009</v>
      </c>
      <c r="M867" t="s">
        <v>347</v>
      </c>
      <c r="N867" t="s">
        <v>350</v>
      </c>
      <c r="O867">
        <v>157</v>
      </c>
      <c r="P867" s="230">
        <v>45729</v>
      </c>
      <c r="Q867">
        <v>336000</v>
      </c>
      <c r="AI867">
        <v>0</v>
      </c>
      <c r="AP867">
        <v>0</v>
      </c>
    </row>
    <row r="868" spans="1:42" ht="18" x14ac:dyDescent="0.2">
      <c r="A868" s="264">
        <v>119037</v>
      </c>
      <c r="B868" s="264" t="s">
        <v>2202</v>
      </c>
      <c r="C868" s="264" t="s">
        <v>129</v>
      </c>
      <c r="D868" s="264" t="s">
        <v>2203</v>
      </c>
      <c r="E868" s="264"/>
      <c r="F868" s="264"/>
      <c r="G868" s="266"/>
      <c r="H868" s="266"/>
      <c r="I868" t="s">
        <v>59</v>
      </c>
      <c r="O868"/>
      <c r="AI868" t="s">
        <v>931</v>
      </c>
      <c r="AO868" t="s">
        <v>928</v>
      </c>
      <c r="AP868">
        <v>0</v>
      </c>
    </row>
    <row r="869" spans="1:42" x14ac:dyDescent="0.2">
      <c r="A869">
        <v>119038</v>
      </c>
      <c r="B869" t="s">
        <v>2204</v>
      </c>
      <c r="C869" t="s">
        <v>66</v>
      </c>
      <c r="D869" t="s">
        <v>252</v>
      </c>
      <c r="E869" t="s">
        <v>867</v>
      </c>
      <c r="F869" s="254">
        <v>34095</v>
      </c>
      <c r="G869" t="s">
        <v>345</v>
      </c>
      <c r="H869" t="s">
        <v>364</v>
      </c>
      <c r="I869" t="s">
        <v>59</v>
      </c>
      <c r="K869" t="s">
        <v>346</v>
      </c>
      <c r="L869">
        <v>2011</v>
      </c>
      <c r="M869" t="s">
        <v>345</v>
      </c>
      <c r="N869" t="s">
        <v>347</v>
      </c>
      <c r="O869"/>
      <c r="AI869">
        <v>0</v>
      </c>
      <c r="AP869">
        <v>0</v>
      </c>
    </row>
    <row r="870" spans="1:42" x14ac:dyDescent="0.2">
      <c r="A870">
        <v>119043</v>
      </c>
      <c r="B870" t="s">
        <v>2205</v>
      </c>
      <c r="C870" t="s">
        <v>2206</v>
      </c>
      <c r="D870" t="s">
        <v>2207</v>
      </c>
      <c r="E870" t="s">
        <v>867</v>
      </c>
      <c r="F870" s="230">
        <v>34707</v>
      </c>
      <c r="G870" t="s">
        <v>345</v>
      </c>
      <c r="H870" t="s">
        <v>364</v>
      </c>
      <c r="I870" t="s">
        <v>1144</v>
      </c>
      <c r="K870" t="s">
        <v>881</v>
      </c>
      <c r="L870">
        <v>2011</v>
      </c>
      <c r="M870" t="s">
        <v>345</v>
      </c>
      <c r="N870" t="s">
        <v>345</v>
      </c>
      <c r="O870"/>
      <c r="AG870" t="s">
        <v>935</v>
      </c>
      <c r="AI870" t="s">
        <v>935</v>
      </c>
      <c r="AO870" t="s">
        <v>928</v>
      </c>
      <c r="AP870">
        <v>0</v>
      </c>
    </row>
    <row r="871" spans="1:42" x14ac:dyDescent="0.2">
      <c r="A871">
        <v>119049</v>
      </c>
      <c r="B871" t="s">
        <v>2208</v>
      </c>
      <c r="C871" t="s">
        <v>63</v>
      </c>
      <c r="D871" t="s">
        <v>1324</v>
      </c>
      <c r="I871" t="s">
        <v>59</v>
      </c>
      <c r="O871"/>
      <c r="AG871" t="s">
        <v>944</v>
      </c>
      <c r="AI871" t="s">
        <v>944</v>
      </c>
      <c r="AO871" t="s">
        <v>928</v>
      </c>
      <c r="AP871">
        <v>0</v>
      </c>
    </row>
    <row r="872" spans="1:42" x14ac:dyDescent="0.2">
      <c r="A872">
        <v>119051</v>
      </c>
      <c r="B872" t="s">
        <v>2209</v>
      </c>
      <c r="C872" t="s">
        <v>471</v>
      </c>
      <c r="D872" t="s">
        <v>258</v>
      </c>
      <c r="E872" t="s">
        <v>363</v>
      </c>
      <c r="F872" s="230">
        <v>33817</v>
      </c>
      <c r="G872" t="s">
        <v>2210</v>
      </c>
      <c r="H872" t="s">
        <v>364</v>
      </c>
      <c r="I872" t="s">
        <v>1141</v>
      </c>
      <c r="K872" t="s">
        <v>346</v>
      </c>
      <c r="L872">
        <v>2010</v>
      </c>
      <c r="M872" t="s">
        <v>356</v>
      </c>
      <c r="N872" t="s">
        <v>356</v>
      </c>
      <c r="O872"/>
      <c r="AI872">
        <v>0</v>
      </c>
      <c r="AP872">
        <v>0</v>
      </c>
    </row>
    <row r="873" spans="1:42" x14ac:dyDescent="0.2">
      <c r="A873">
        <v>119057</v>
      </c>
      <c r="B873" t="s">
        <v>2211</v>
      </c>
      <c r="C873" t="s">
        <v>69</v>
      </c>
      <c r="D873" t="s">
        <v>208</v>
      </c>
      <c r="E873" t="s">
        <v>363</v>
      </c>
      <c r="F873" s="230">
        <v>34090</v>
      </c>
      <c r="G873" t="s">
        <v>345</v>
      </c>
      <c r="H873" t="s">
        <v>364</v>
      </c>
      <c r="I873" t="s">
        <v>59</v>
      </c>
      <c r="K873" t="s">
        <v>346</v>
      </c>
      <c r="L873">
        <v>2011</v>
      </c>
      <c r="M873" t="s">
        <v>345</v>
      </c>
      <c r="N873" t="s">
        <v>345</v>
      </c>
      <c r="O873"/>
      <c r="AI873" t="s">
        <v>1135</v>
      </c>
      <c r="AP873">
        <v>0</v>
      </c>
    </row>
    <row r="874" spans="1:42" x14ac:dyDescent="0.2">
      <c r="A874">
        <v>119059</v>
      </c>
      <c r="B874" t="s">
        <v>2212</v>
      </c>
      <c r="C874" t="s">
        <v>470</v>
      </c>
      <c r="D874" t="s">
        <v>208</v>
      </c>
      <c r="I874" t="s">
        <v>59</v>
      </c>
      <c r="O874"/>
      <c r="AG874" t="s">
        <v>1145</v>
      </c>
      <c r="AI874" t="s">
        <v>1145</v>
      </c>
      <c r="AO874" t="s">
        <v>928</v>
      </c>
      <c r="AP874">
        <v>0</v>
      </c>
    </row>
    <row r="875" spans="1:42" ht="18" x14ac:dyDescent="0.2">
      <c r="A875" s="266">
        <v>119067</v>
      </c>
      <c r="B875" s="266" t="s">
        <v>1061</v>
      </c>
      <c r="C875" s="266" t="s">
        <v>66</v>
      </c>
      <c r="D875" s="266"/>
      <c r="E875" s="266"/>
      <c r="F875" s="264"/>
      <c r="G875" s="266"/>
      <c r="H875" s="266"/>
      <c r="I875" t="s">
        <v>1140</v>
      </c>
      <c r="O875"/>
      <c r="AI875" t="s">
        <v>1140</v>
      </c>
      <c r="AO875" t="s">
        <v>928</v>
      </c>
      <c r="AP875" t="s">
        <v>1137</v>
      </c>
    </row>
    <row r="876" spans="1:42" x14ac:dyDescent="0.2">
      <c r="A876">
        <v>119071</v>
      </c>
      <c r="B876" t="s">
        <v>2213</v>
      </c>
      <c r="C876" t="s">
        <v>177</v>
      </c>
      <c r="D876" t="s">
        <v>218</v>
      </c>
      <c r="E876" t="s">
        <v>867</v>
      </c>
      <c r="F876" s="230">
        <v>33011</v>
      </c>
      <c r="G876" t="s">
        <v>2214</v>
      </c>
      <c r="H876" t="s">
        <v>364</v>
      </c>
      <c r="I876" t="s">
        <v>1144</v>
      </c>
      <c r="K876" t="s">
        <v>346</v>
      </c>
      <c r="L876">
        <v>2008</v>
      </c>
      <c r="M876" t="s">
        <v>345</v>
      </c>
      <c r="N876" t="s">
        <v>347</v>
      </c>
      <c r="O876"/>
      <c r="AG876" t="s">
        <v>932</v>
      </c>
      <c r="AI876" t="s">
        <v>932</v>
      </c>
      <c r="AP876">
        <v>0</v>
      </c>
    </row>
    <row r="877" spans="1:42" x14ac:dyDescent="0.2">
      <c r="A877">
        <v>119072</v>
      </c>
      <c r="B877" t="s">
        <v>2215</v>
      </c>
      <c r="C877" t="s">
        <v>64</v>
      </c>
      <c r="D877" t="s">
        <v>1965</v>
      </c>
      <c r="E877" t="s">
        <v>363</v>
      </c>
      <c r="F877" s="230">
        <v>29722</v>
      </c>
      <c r="G877" t="s">
        <v>345</v>
      </c>
      <c r="H877" t="s">
        <v>364</v>
      </c>
      <c r="I877" t="s">
        <v>59</v>
      </c>
      <c r="K877" t="s">
        <v>365</v>
      </c>
      <c r="L877">
        <v>2002</v>
      </c>
      <c r="M877" t="s">
        <v>345</v>
      </c>
      <c r="N877" t="s">
        <v>345</v>
      </c>
      <c r="O877"/>
      <c r="AI877" t="s">
        <v>1135</v>
      </c>
      <c r="AO877" t="s">
        <v>928</v>
      </c>
      <c r="AP877">
        <v>0</v>
      </c>
    </row>
    <row r="878" spans="1:42" ht="18" x14ac:dyDescent="0.2">
      <c r="A878" s="264">
        <v>119075</v>
      </c>
      <c r="B878" s="264" t="s">
        <v>2216</v>
      </c>
      <c r="C878" s="264" t="s">
        <v>66</v>
      </c>
      <c r="D878" s="264" t="s">
        <v>2217</v>
      </c>
      <c r="E878" s="264"/>
      <c r="F878" s="264"/>
      <c r="G878" s="266"/>
      <c r="H878" s="266"/>
      <c r="I878" t="s">
        <v>59</v>
      </c>
      <c r="O878"/>
      <c r="AI878" t="s">
        <v>934</v>
      </c>
      <c r="AO878" t="s">
        <v>928</v>
      </c>
      <c r="AP878">
        <v>0</v>
      </c>
    </row>
    <row r="879" spans="1:42" x14ac:dyDescent="0.2">
      <c r="A879">
        <v>119087</v>
      </c>
      <c r="B879" t="s">
        <v>2218</v>
      </c>
      <c r="C879" t="s">
        <v>64</v>
      </c>
      <c r="D879" t="s">
        <v>473</v>
      </c>
      <c r="I879" t="s">
        <v>59</v>
      </c>
      <c r="O879"/>
      <c r="AG879" t="s">
        <v>944</v>
      </c>
      <c r="AI879" t="s">
        <v>944</v>
      </c>
      <c r="AO879" t="s">
        <v>928</v>
      </c>
      <c r="AP879">
        <v>0</v>
      </c>
    </row>
    <row r="880" spans="1:42" x14ac:dyDescent="0.2">
      <c r="A880">
        <v>119097</v>
      </c>
      <c r="B880" t="s">
        <v>2219</v>
      </c>
      <c r="C880" t="s">
        <v>408</v>
      </c>
      <c r="D880" t="s">
        <v>2220</v>
      </c>
      <c r="I880" t="s">
        <v>59</v>
      </c>
      <c r="O880"/>
      <c r="AE880" t="str">
        <f>IFERROR(VLOOKUP(#REF!,[1]Sheet2!#REF!,2,0),"")</f>
        <v/>
      </c>
      <c r="AI880">
        <v>0</v>
      </c>
      <c r="AL880" t="str">
        <f>IFERROR(VLOOKUP(A880,[1]Sheet2!A$2:C$3613,2,0),"")</f>
        <v>م</v>
      </c>
      <c r="AN880" t="s">
        <v>928</v>
      </c>
      <c r="AO880" t="s">
        <v>928</v>
      </c>
      <c r="AP880">
        <v>0</v>
      </c>
    </row>
    <row r="881" spans="1:42" x14ac:dyDescent="0.2">
      <c r="A881">
        <v>119099</v>
      </c>
      <c r="B881" t="s">
        <v>2221</v>
      </c>
      <c r="C881" t="s">
        <v>1513</v>
      </c>
      <c r="D881" t="s">
        <v>235</v>
      </c>
      <c r="E881" t="s">
        <v>363</v>
      </c>
      <c r="F881" s="253">
        <v>0</v>
      </c>
      <c r="G881" t="s">
        <v>345</v>
      </c>
      <c r="H881" t="s">
        <v>364</v>
      </c>
      <c r="I881" t="s">
        <v>1141</v>
      </c>
      <c r="K881" t="s">
        <v>365</v>
      </c>
      <c r="L881">
        <v>2008</v>
      </c>
      <c r="M881" t="s">
        <v>345</v>
      </c>
      <c r="N881" t="s">
        <v>345</v>
      </c>
      <c r="O881"/>
      <c r="AI881">
        <v>0</v>
      </c>
      <c r="AP881">
        <v>0</v>
      </c>
    </row>
    <row r="882" spans="1:42" x14ac:dyDescent="0.2">
      <c r="A882">
        <v>119107</v>
      </c>
      <c r="B882" t="s">
        <v>2222</v>
      </c>
      <c r="C882" t="s">
        <v>422</v>
      </c>
      <c r="D882">
        <v>0</v>
      </c>
      <c r="E882" t="s">
        <v>363</v>
      </c>
      <c r="F882" s="230">
        <v>26684</v>
      </c>
      <c r="G882" t="s">
        <v>345</v>
      </c>
      <c r="H882" t="s">
        <v>364</v>
      </c>
      <c r="I882" t="s">
        <v>65</v>
      </c>
      <c r="K882" t="s">
        <v>365</v>
      </c>
      <c r="L882">
        <v>2008</v>
      </c>
      <c r="M882" t="s">
        <v>345</v>
      </c>
      <c r="N882" t="s">
        <v>345</v>
      </c>
      <c r="O882"/>
      <c r="AI882">
        <v>0</v>
      </c>
      <c r="AP882">
        <v>0</v>
      </c>
    </row>
    <row r="883" spans="1:42" ht="18" x14ac:dyDescent="0.2">
      <c r="A883" s="266">
        <v>119108</v>
      </c>
      <c r="B883" s="266" t="s">
        <v>1096</v>
      </c>
      <c r="C883" s="266" t="s">
        <v>63</v>
      </c>
      <c r="D883" s="266" t="s">
        <v>756</v>
      </c>
      <c r="E883" s="266"/>
      <c r="F883" s="264"/>
      <c r="G883" s="266"/>
      <c r="H883" s="266"/>
      <c r="I883" t="s">
        <v>1140</v>
      </c>
      <c r="O883"/>
      <c r="AI883" t="s">
        <v>1140</v>
      </c>
      <c r="AO883" t="s">
        <v>928</v>
      </c>
      <c r="AP883" t="s">
        <v>1137</v>
      </c>
    </row>
    <row r="884" spans="1:42" x14ac:dyDescent="0.2">
      <c r="A884">
        <v>119111</v>
      </c>
      <c r="B884" t="s">
        <v>2223</v>
      </c>
      <c r="C884" t="s">
        <v>93</v>
      </c>
      <c r="D884" t="s">
        <v>249</v>
      </c>
      <c r="E884" t="s">
        <v>363</v>
      </c>
      <c r="F884" s="230">
        <v>34995</v>
      </c>
      <c r="G884" t="s">
        <v>345</v>
      </c>
      <c r="H884" t="s">
        <v>364</v>
      </c>
      <c r="I884" t="s">
        <v>1144</v>
      </c>
      <c r="K884" t="s">
        <v>365</v>
      </c>
      <c r="L884">
        <v>2013</v>
      </c>
      <c r="M884" t="s">
        <v>345</v>
      </c>
      <c r="N884" t="s">
        <v>353</v>
      </c>
      <c r="O884"/>
      <c r="AI884">
        <v>0</v>
      </c>
      <c r="AP884">
        <v>0</v>
      </c>
    </row>
    <row r="885" spans="1:42" x14ac:dyDescent="0.2">
      <c r="A885">
        <v>119117</v>
      </c>
      <c r="B885" t="s">
        <v>2224</v>
      </c>
      <c r="C885" t="s">
        <v>664</v>
      </c>
      <c r="D885" t="s">
        <v>265</v>
      </c>
      <c r="E885" t="s">
        <v>362</v>
      </c>
      <c r="F885" s="254">
        <v>34923</v>
      </c>
      <c r="G885" t="s">
        <v>345</v>
      </c>
      <c r="H885" t="s">
        <v>364</v>
      </c>
      <c r="I885" t="s">
        <v>59</v>
      </c>
      <c r="K885" t="s">
        <v>346</v>
      </c>
      <c r="L885">
        <v>0</v>
      </c>
      <c r="M885" t="s">
        <v>345</v>
      </c>
      <c r="N885" t="s">
        <v>356</v>
      </c>
      <c r="O885"/>
      <c r="AI885">
        <v>0</v>
      </c>
      <c r="AM885" t="str">
        <f>IFERROR(VLOOKUP(A886,[1]Sheet2!A$2:C$3613,3,0),"")</f>
        <v/>
      </c>
      <c r="AN885" t="s">
        <v>928</v>
      </c>
      <c r="AO885" t="s">
        <v>928</v>
      </c>
      <c r="AP885">
        <v>0</v>
      </c>
    </row>
    <row r="886" spans="1:42" ht="18" x14ac:dyDescent="0.2">
      <c r="A886" s="264">
        <v>119127</v>
      </c>
      <c r="B886" s="264" t="s">
        <v>2225</v>
      </c>
      <c r="C886" s="264" t="s">
        <v>96</v>
      </c>
      <c r="D886" s="264" t="s">
        <v>215</v>
      </c>
      <c r="E886" s="264"/>
      <c r="F886" s="264"/>
      <c r="G886" s="266"/>
      <c r="H886" s="266"/>
      <c r="I886" t="s">
        <v>59</v>
      </c>
      <c r="O886"/>
      <c r="AI886" t="s">
        <v>934</v>
      </c>
      <c r="AO886" t="s">
        <v>928</v>
      </c>
      <c r="AP886">
        <v>0</v>
      </c>
    </row>
    <row r="887" spans="1:42" ht="18" x14ac:dyDescent="0.2">
      <c r="A887" s="264">
        <v>119133</v>
      </c>
      <c r="B887" s="264" t="s">
        <v>2226</v>
      </c>
      <c r="C887" s="264" t="s">
        <v>126</v>
      </c>
      <c r="D887" s="264" t="s">
        <v>1742</v>
      </c>
      <c r="E887" s="264"/>
      <c r="F887" s="264"/>
      <c r="G887" s="266"/>
      <c r="H887" s="266"/>
      <c r="I887" t="s">
        <v>59</v>
      </c>
      <c r="O887"/>
      <c r="AI887" t="s">
        <v>932</v>
      </c>
      <c r="AO887" t="s">
        <v>928</v>
      </c>
      <c r="AP887">
        <v>0</v>
      </c>
    </row>
    <row r="888" spans="1:42" ht="18" x14ac:dyDescent="0.2">
      <c r="A888" s="264">
        <v>119147</v>
      </c>
      <c r="B888" s="264" t="s">
        <v>2227</v>
      </c>
      <c r="C888" s="264" t="s">
        <v>426</v>
      </c>
      <c r="D888" s="264" t="s">
        <v>2228</v>
      </c>
      <c r="E888" s="264"/>
      <c r="F888" s="264"/>
      <c r="G888" s="266"/>
      <c r="H888" s="266"/>
      <c r="I888" t="s">
        <v>59</v>
      </c>
      <c r="O888"/>
      <c r="AI888" t="s">
        <v>934</v>
      </c>
      <c r="AO888" t="s">
        <v>928</v>
      </c>
      <c r="AP888">
        <v>0</v>
      </c>
    </row>
    <row r="889" spans="1:42" x14ac:dyDescent="0.2">
      <c r="A889">
        <v>119162</v>
      </c>
      <c r="B889" t="s">
        <v>2229</v>
      </c>
      <c r="C889" t="s">
        <v>115</v>
      </c>
      <c r="D889" t="s">
        <v>243</v>
      </c>
      <c r="E889" t="s">
        <v>867</v>
      </c>
      <c r="F889" s="230">
        <v>31067</v>
      </c>
      <c r="G889" t="s">
        <v>2230</v>
      </c>
      <c r="H889" t="s">
        <v>364</v>
      </c>
      <c r="I889" t="s">
        <v>1144</v>
      </c>
      <c r="K889" t="s">
        <v>881</v>
      </c>
      <c r="L889">
        <v>2014</v>
      </c>
      <c r="M889" t="s">
        <v>345</v>
      </c>
      <c r="N889" t="s">
        <v>354</v>
      </c>
      <c r="O889"/>
      <c r="AG889" t="s">
        <v>931</v>
      </c>
      <c r="AI889" t="s">
        <v>931</v>
      </c>
      <c r="AP889">
        <v>0</v>
      </c>
    </row>
    <row r="890" spans="1:42" ht="18" x14ac:dyDescent="0.2">
      <c r="A890" s="264">
        <v>119171</v>
      </c>
      <c r="B890" s="264" t="s">
        <v>2231</v>
      </c>
      <c r="C890" s="264" t="s">
        <v>540</v>
      </c>
      <c r="D890" s="264" t="s">
        <v>296</v>
      </c>
      <c r="E890" s="264"/>
      <c r="F890" s="264"/>
      <c r="G890" s="266"/>
      <c r="H890" s="266"/>
      <c r="I890" t="s">
        <v>59</v>
      </c>
      <c r="O890"/>
      <c r="AI890" t="s">
        <v>933</v>
      </c>
      <c r="AO890" t="s">
        <v>928</v>
      </c>
      <c r="AP890">
        <v>0</v>
      </c>
    </row>
    <row r="891" spans="1:42" x14ac:dyDescent="0.2">
      <c r="A891">
        <v>119179</v>
      </c>
      <c r="B891" t="s">
        <v>2232</v>
      </c>
      <c r="C891" t="s">
        <v>159</v>
      </c>
      <c r="D891" t="s">
        <v>716</v>
      </c>
      <c r="E891" t="s">
        <v>867</v>
      </c>
      <c r="F891" s="253">
        <v>0</v>
      </c>
      <c r="G891" t="s">
        <v>884</v>
      </c>
      <c r="H891" t="s">
        <v>364</v>
      </c>
      <c r="I891" t="s">
        <v>59</v>
      </c>
      <c r="K891">
        <v>0</v>
      </c>
      <c r="L891">
        <v>0</v>
      </c>
      <c r="M891">
        <v>0</v>
      </c>
      <c r="N891" t="s">
        <v>345</v>
      </c>
      <c r="O891"/>
      <c r="AG891" t="s">
        <v>931</v>
      </c>
      <c r="AI891" t="s">
        <v>931</v>
      </c>
      <c r="AO891" t="s">
        <v>928</v>
      </c>
      <c r="AP891">
        <v>0</v>
      </c>
    </row>
    <row r="892" spans="1:42" x14ac:dyDescent="0.2">
      <c r="A892">
        <v>119192</v>
      </c>
      <c r="B892" t="s">
        <v>2233</v>
      </c>
      <c r="C892" t="s">
        <v>2234</v>
      </c>
      <c r="D892" t="s">
        <v>484</v>
      </c>
      <c r="E892" t="s">
        <v>363</v>
      </c>
      <c r="F892" s="253">
        <v>0</v>
      </c>
      <c r="G892" t="s">
        <v>2235</v>
      </c>
      <c r="H892" t="s">
        <v>364</v>
      </c>
      <c r="I892" t="s">
        <v>59</v>
      </c>
      <c r="K892" t="s">
        <v>365</v>
      </c>
      <c r="L892">
        <v>0</v>
      </c>
      <c r="M892" t="s">
        <v>347</v>
      </c>
      <c r="O892"/>
      <c r="AI892" t="s">
        <v>1135</v>
      </c>
      <c r="AP892">
        <v>0</v>
      </c>
    </row>
    <row r="893" spans="1:42" ht="18" x14ac:dyDescent="0.2">
      <c r="A893" s="264">
        <v>119210</v>
      </c>
      <c r="B893" s="264" t="s">
        <v>2236</v>
      </c>
      <c r="C893" s="264" t="s">
        <v>184</v>
      </c>
      <c r="D893" s="264" t="s">
        <v>277</v>
      </c>
      <c r="E893" s="264"/>
      <c r="F893" s="264"/>
      <c r="G893" s="266"/>
      <c r="H893" s="266"/>
      <c r="I893" t="s">
        <v>59</v>
      </c>
      <c r="O893"/>
      <c r="AI893" t="s">
        <v>935</v>
      </c>
      <c r="AO893" t="s">
        <v>928</v>
      </c>
      <c r="AP893">
        <v>0</v>
      </c>
    </row>
    <row r="894" spans="1:42" ht="18" x14ac:dyDescent="0.2">
      <c r="A894" s="264">
        <v>119212</v>
      </c>
      <c r="B894" s="264" t="s">
        <v>2237</v>
      </c>
      <c r="C894" s="264" t="s">
        <v>2238</v>
      </c>
      <c r="D894" s="264" t="s">
        <v>316</v>
      </c>
      <c r="E894" s="264"/>
      <c r="F894" s="264"/>
      <c r="G894" s="266"/>
      <c r="H894" s="266"/>
      <c r="I894" t="s">
        <v>59</v>
      </c>
      <c r="O894"/>
      <c r="AI894" t="s">
        <v>933</v>
      </c>
      <c r="AO894" t="s">
        <v>928</v>
      </c>
      <c r="AP894">
        <v>0</v>
      </c>
    </row>
    <row r="895" spans="1:42" ht="18" x14ac:dyDescent="0.2">
      <c r="A895" s="264">
        <v>119216</v>
      </c>
      <c r="B895" s="264" t="s">
        <v>2239</v>
      </c>
      <c r="C895" s="264" t="s">
        <v>109</v>
      </c>
      <c r="D895" s="264" t="s">
        <v>226</v>
      </c>
      <c r="E895" s="264"/>
      <c r="F895" s="264"/>
      <c r="G895" s="266"/>
      <c r="H895" s="266"/>
      <c r="I895" t="s">
        <v>59</v>
      </c>
      <c r="O895"/>
      <c r="AI895" t="s">
        <v>933</v>
      </c>
      <c r="AO895" t="s">
        <v>928</v>
      </c>
      <c r="AP895">
        <v>0</v>
      </c>
    </row>
    <row r="896" spans="1:42" x14ac:dyDescent="0.2">
      <c r="A896">
        <v>119219</v>
      </c>
      <c r="B896" t="s">
        <v>2240</v>
      </c>
      <c r="C896" t="s">
        <v>93</v>
      </c>
      <c r="D896" t="s">
        <v>268</v>
      </c>
      <c r="E896" t="s">
        <v>363</v>
      </c>
      <c r="F896" s="230">
        <v>34896</v>
      </c>
      <c r="G896" t="s">
        <v>2241</v>
      </c>
      <c r="H896" t="s">
        <v>364</v>
      </c>
      <c r="I896" t="s">
        <v>59</v>
      </c>
      <c r="K896" t="s">
        <v>365</v>
      </c>
      <c r="L896">
        <v>2014</v>
      </c>
      <c r="M896" t="s">
        <v>345</v>
      </c>
      <c r="N896" t="s">
        <v>348</v>
      </c>
      <c r="O896"/>
      <c r="AI896" t="s">
        <v>1135</v>
      </c>
      <c r="AM896" t="str">
        <f>IFERROR(VLOOKUP(A897,[1]Sheet2!A$2:C$3613,3,0),"")</f>
        <v/>
      </c>
      <c r="AN896" t="s">
        <v>928</v>
      </c>
      <c r="AO896" t="s">
        <v>928</v>
      </c>
      <c r="AP896">
        <v>0</v>
      </c>
    </row>
    <row r="897" spans="1:42" ht="18" x14ac:dyDescent="0.2">
      <c r="A897" s="264">
        <v>119221</v>
      </c>
      <c r="B897" s="264" t="s">
        <v>2242</v>
      </c>
      <c r="C897" s="264" t="s">
        <v>69</v>
      </c>
      <c r="D897" s="264" t="s">
        <v>2243</v>
      </c>
      <c r="E897" s="264"/>
      <c r="F897" s="264"/>
      <c r="G897" s="266"/>
      <c r="H897" s="266"/>
      <c r="I897" t="s">
        <v>59</v>
      </c>
      <c r="O897"/>
      <c r="AI897" t="s">
        <v>933</v>
      </c>
      <c r="AO897" t="s">
        <v>928</v>
      </c>
      <c r="AP897">
        <v>0</v>
      </c>
    </row>
    <row r="898" spans="1:42" ht="18" x14ac:dyDescent="0.2">
      <c r="A898" s="264">
        <v>119229</v>
      </c>
      <c r="B898" s="264" t="s">
        <v>2244</v>
      </c>
      <c r="C898" s="264" t="s">
        <v>69</v>
      </c>
      <c r="D898" s="264" t="s">
        <v>495</v>
      </c>
      <c r="E898" s="264"/>
      <c r="F898" s="264"/>
      <c r="G898" s="266"/>
      <c r="H898" s="266"/>
      <c r="I898" t="s">
        <v>59</v>
      </c>
      <c r="O898"/>
      <c r="AI898" t="s">
        <v>934</v>
      </c>
      <c r="AO898" t="s">
        <v>928</v>
      </c>
      <c r="AP898">
        <v>0</v>
      </c>
    </row>
    <row r="899" spans="1:42" x14ac:dyDescent="0.2">
      <c r="A899">
        <v>119239</v>
      </c>
      <c r="B899" t="s">
        <v>2246</v>
      </c>
      <c r="C899" t="s">
        <v>2247</v>
      </c>
      <c r="D899" t="s">
        <v>273</v>
      </c>
      <c r="E899" t="s">
        <v>867</v>
      </c>
      <c r="F899" s="230">
        <v>32791</v>
      </c>
      <c r="G899" t="s">
        <v>345</v>
      </c>
      <c r="H899" t="s">
        <v>364</v>
      </c>
      <c r="I899" t="s">
        <v>59</v>
      </c>
      <c r="K899" t="s">
        <v>881</v>
      </c>
      <c r="L899">
        <v>0</v>
      </c>
      <c r="M899" t="s">
        <v>347</v>
      </c>
      <c r="N899" t="s">
        <v>357</v>
      </c>
      <c r="O899"/>
      <c r="AG899" t="s">
        <v>931</v>
      </c>
      <c r="AI899" t="s">
        <v>931</v>
      </c>
      <c r="AO899" t="s">
        <v>928</v>
      </c>
      <c r="AP899">
        <v>0</v>
      </c>
    </row>
    <row r="900" spans="1:42" x14ac:dyDescent="0.2">
      <c r="A900">
        <v>119261</v>
      </c>
      <c r="B900" t="s">
        <v>2248</v>
      </c>
      <c r="C900" t="s">
        <v>171</v>
      </c>
      <c r="D900" t="s">
        <v>220</v>
      </c>
      <c r="E900" t="s">
        <v>867</v>
      </c>
      <c r="F900" s="230">
        <v>30682</v>
      </c>
      <c r="G900" t="s">
        <v>345</v>
      </c>
      <c r="H900" t="s">
        <v>364</v>
      </c>
      <c r="I900" t="s">
        <v>59</v>
      </c>
      <c r="K900" t="s">
        <v>881</v>
      </c>
      <c r="L900">
        <v>2010</v>
      </c>
      <c r="M900" t="s">
        <v>345</v>
      </c>
      <c r="N900" t="s">
        <v>345</v>
      </c>
      <c r="O900"/>
      <c r="AG900" t="s">
        <v>944</v>
      </c>
      <c r="AI900" t="s">
        <v>944</v>
      </c>
      <c r="AP900">
        <v>0</v>
      </c>
    </row>
    <row r="901" spans="1:42" ht="18" x14ac:dyDescent="0.2">
      <c r="A901" s="264">
        <v>119273</v>
      </c>
      <c r="B901" s="264" t="s">
        <v>2249</v>
      </c>
      <c r="C901" s="264" t="s">
        <v>97</v>
      </c>
      <c r="D901" s="264" t="s">
        <v>2250</v>
      </c>
      <c r="E901" s="264"/>
      <c r="F901" s="264"/>
      <c r="G901" s="266"/>
      <c r="H901" s="266"/>
      <c r="I901" t="s">
        <v>59</v>
      </c>
      <c r="O901"/>
      <c r="AI901" t="s">
        <v>935</v>
      </c>
      <c r="AO901" t="s">
        <v>928</v>
      </c>
      <c r="AP901">
        <v>0</v>
      </c>
    </row>
    <row r="902" spans="1:42" ht="18" x14ac:dyDescent="0.2">
      <c r="A902" s="264">
        <v>119278</v>
      </c>
      <c r="B902" s="264" t="s">
        <v>2251</v>
      </c>
      <c r="C902" s="264" t="s">
        <v>2252</v>
      </c>
      <c r="D902" s="264" t="s">
        <v>1129</v>
      </c>
      <c r="E902" s="264"/>
      <c r="F902" s="264"/>
      <c r="G902" s="266"/>
      <c r="H902" s="266"/>
      <c r="I902" t="s">
        <v>59</v>
      </c>
      <c r="O902"/>
      <c r="AI902" t="s">
        <v>931</v>
      </c>
      <c r="AO902" t="s">
        <v>928</v>
      </c>
      <c r="AP902">
        <v>0</v>
      </c>
    </row>
    <row r="903" spans="1:42" x14ac:dyDescent="0.2">
      <c r="A903">
        <v>119285</v>
      </c>
      <c r="B903" t="s">
        <v>2253</v>
      </c>
      <c r="C903" t="s">
        <v>104</v>
      </c>
      <c r="D903" t="s">
        <v>292</v>
      </c>
      <c r="E903" t="s">
        <v>363</v>
      </c>
      <c r="F903" s="230">
        <v>33099</v>
      </c>
      <c r="G903" t="s">
        <v>345</v>
      </c>
      <c r="H903" t="s">
        <v>364</v>
      </c>
      <c r="I903" t="s">
        <v>59</v>
      </c>
      <c r="K903" t="s">
        <v>365</v>
      </c>
      <c r="L903">
        <v>2008</v>
      </c>
      <c r="M903" t="s">
        <v>350</v>
      </c>
      <c r="N903" t="s">
        <v>350</v>
      </c>
      <c r="O903">
        <v>521</v>
      </c>
      <c r="P903" s="230">
        <v>45722</v>
      </c>
      <c r="Q903">
        <v>1500</v>
      </c>
      <c r="AI903">
        <v>0</v>
      </c>
      <c r="AP903">
        <v>0</v>
      </c>
    </row>
    <row r="904" spans="1:42" x14ac:dyDescent="0.2">
      <c r="A904">
        <v>119287</v>
      </c>
      <c r="B904" t="s">
        <v>2254</v>
      </c>
      <c r="C904" t="s">
        <v>142</v>
      </c>
      <c r="D904" t="s">
        <v>2255</v>
      </c>
      <c r="E904" t="s">
        <v>363</v>
      </c>
      <c r="F904" s="253">
        <v>0</v>
      </c>
      <c r="G904" t="s">
        <v>2256</v>
      </c>
      <c r="H904" t="s">
        <v>364</v>
      </c>
      <c r="I904" t="s">
        <v>59</v>
      </c>
      <c r="K904" t="s">
        <v>346</v>
      </c>
      <c r="L904">
        <v>2000</v>
      </c>
      <c r="M904" t="s">
        <v>350</v>
      </c>
      <c r="N904" t="s">
        <v>350</v>
      </c>
      <c r="O904"/>
      <c r="AG904" t="s">
        <v>944</v>
      </c>
      <c r="AI904" t="s">
        <v>944</v>
      </c>
      <c r="AO904" t="s">
        <v>928</v>
      </c>
      <c r="AP904">
        <v>0</v>
      </c>
    </row>
    <row r="905" spans="1:42" x14ac:dyDescent="0.2">
      <c r="A905">
        <v>119291</v>
      </c>
      <c r="B905" t="s">
        <v>2257</v>
      </c>
      <c r="D905" t="s">
        <v>738</v>
      </c>
      <c r="I905" t="s">
        <v>1141</v>
      </c>
      <c r="O905"/>
      <c r="AG905" t="s">
        <v>931</v>
      </c>
      <c r="AI905" t="s">
        <v>931</v>
      </c>
      <c r="AO905" t="s">
        <v>928</v>
      </c>
      <c r="AP905">
        <v>0</v>
      </c>
    </row>
    <row r="906" spans="1:42" x14ac:dyDescent="0.2">
      <c r="A906">
        <v>119296</v>
      </c>
      <c r="B906" t="s">
        <v>2258</v>
      </c>
      <c r="C906" t="s">
        <v>66</v>
      </c>
      <c r="D906" t="s">
        <v>530</v>
      </c>
      <c r="E906" t="s">
        <v>362</v>
      </c>
      <c r="F906" s="230">
        <v>35065</v>
      </c>
      <c r="G906" t="s">
        <v>2259</v>
      </c>
      <c r="H906" t="s">
        <v>364</v>
      </c>
      <c r="I906" t="s">
        <v>59</v>
      </c>
      <c r="K906" t="s">
        <v>346</v>
      </c>
      <c r="L906">
        <v>2011</v>
      </c>
      <c r="M906" t="s">
        <v>350</v>
      </c>
      <c r="N906" t="s">
        <v>350</v>
      </c>
      <c r="O906"/>
      <c r="AI906">
        <v>0</v>
      </c>
      <c r="AP906">
        <v>0</v>
      </c>
    </row>
    <row r="907" spans="1:42" ht="18" x14ac:dyDescent="0.2">
      <c r="A907" s="264">
        <v>119300</v>
      </c>
      <c r="B907" s="264" t="s">
        <v>2260</v>
      </c>
      <c r="C907" s="264" t="s">
        <v>63</v>
      </c>
      <c r="D907" s="264" t="s">
        <v>524</v>
      </c>
      <c r="E907" s="264"/>
      <c r="F907" s="264"/>
      <c r="G907" s="266"/>
      <c r="H907" s="266"/>
      <c r="I907" t="s">
        <v>59</v>
      </c>
      <c r="O907"/>
      <c r="AI907" t="s">
        <v>931</v>
      </c>
      <c r="AO907" t="s">
        <v>928</v>
      </c>
      <c r="AP907">
        <v>0</v>
      </c>
    </row>
    <row r="908" spans="1:42" ht="18" x14ac:dyDescent="0.2">
      <c r="A908" s="264">
        <v>119307</v>
      </c>
      <c r="B908" s="264" t="s">
        <v>2261</v>
      </c>
      <c r="C908" s="264" t="s">
        <v>94</v>
      </c>
      <c r="D908" s="264" t="s">
        <v>208</v>
      </c>
      <c r="E908" s="264"/>
      <c r="F908" s="264"/>
      <c r="G908" s="266"/>
      <c r="H908" s="266"/>
      <c r="I908" t="s">
        <v>59</v>
      </c>
      <c r="O908"/>
      <c r="AI908" t="s">
        <v>931</v>
      </c>
      <c r="AO908" t="s">
        <v>928</v>
      </c>
      <c r="AP908">
        <v>0</v>
      </c>
    </row>
    <row r="909" spans="1:42" x14ac:dyDescent="0.2">
      <c r="A909">
        <v>119319</v>
      </c>
      <c r="B909" t="s">
        <v>2262</v>
      </c>
      <c r="C909" t="s">
        <v>2263</v>
      </c>
      <c r="D909" t="s">
        <v>2264</v>
      </c>
      <c r="E909" t="s">
        <v>363</v>
      </c>
      <c r="F909" s="230">
        <v>33373</v>
      </c>
      <c r="G909" t="s">
        <v>356</v>
      </c>
      <c r="H909" t="s">
        <v>364</v>
      </c>
      <c r="I909" t="s">
        <v>59</v>
      </c>
      <c r="K909" t="s">
        <v>365</v>
      </c>
      <c r="L909">
        <v>2009</v>
      </c>
      <c r="M909" t="s">
        <v>356</v>
      </c>
      <c r="N909" t="s">
        <v>356</v>
      </c>
      <c r="O909"/>
      <c r="AI909">
        <v>0</v>
      </c>
      <c r="AP909">
        <v>0</v>
      </c>
    </row>
    <row r="910" spans="1:42" ht="18" x14ac:dyDescent="0.2">
      <c r="A910" s="266">
        <v>119327</v>
      </c>
      <c r="B910" s="266" t="s">
        <v>1097</v>
      </c>
      <c r="C910" s="266" t="s">
        <v>547</v>
      </c>
      <c r="D910" s="266" t="s">
        <v>654</v>
      </c>
      <c r="E910" s="266"/>
      <c r="F910" s="264"/>
      <c r="G910" s="266"/>
      <c r="H910" s="266"/>
      <c r="I910" t="s">
        <v>1140</v>
      </c>
      <c r="O910"/>
      <c r="AI910" t="s">
        <v>1140</v>
      </c>
      <c r="AO910" t="s">
        <v>928</v>
      </c>
      <c r="AP910" t="s">
        <v>1137</v>
      </c>
    </row>
    <row r="911" spans="1:42" ht="18" x14ac:dyDescent="0.2">
      <c r="A911" s="264">
        <v>119333</v>
      </c>
      <c r="B911" s="264" t="s">
        <v>2265</v>
      </c>
      <c r="C911" s="264" t="s">
        <v>2266</v>
      </c>
      <c r="D911" s="264" t="s">
        <v>2267</v>
      </c>
      <c r="E911" s="264"/>
      <c r="F911" s="264"/>
      <c r="G911" s="266"/>
      <c r="H911" s="266"/>
      <c r="I911" t="s">
        <v>59</v>
      </c>
      <c r="O911"/>
      <c r="AI911" t="s">
        <v>933</v>
      </c>
      <c r="AO911" t="s">
        <v>928</v>
      </c>
      <c r="AP911">
        <v>0</v>
      </c>
    </row>
    <row r="912" spans="1:42" ht="18" x14ac:dyDescent="0.2">
      <c r="A912" s="264">
        <v>119334</v>
      </c>
      <c r="B912" s="264" t="s">
        <v>2268</v>
      </c>
      <c r="C912" s="264" t="s">
        <v>2269</v>
      </c>
      <c r="D912" s="264" t="s">
        <v>416</v>
      </c>
      <c r="E912" s="264"/>
      <c r="F912" s="264"/>
      <c r="G912" s="266"/>
      <c r="H912" s="266"/>
      <c r="I912" t="s">
        <v>59</v>
      </c>
      <c r="O912"/>
      <c r="AI912" t="s">
        <v>931</v>
      </c>
      <c r="AO912" t="s">
        <v>928</v>
      </c>
      <c r="AP912">
        <v>0</v>
      </c>
    </row>
    <row r="913" spans="1:42" ht="18" x14ac:dyDescent="0.2">
      <c r="A913" s="264">
        <v>119338</v>
      </c>
      <c r="B913" s="264" t="s">
        <v>2270</v>
      </c>
      <c r="C913" s="264" t="s">
        <v>68</v>
      </c>
      <c r="D913" s="264" t="s">
        <v>293</v>
      </c>
      <c r="E913" s="264"/>
      <c r="F913" s="264"/>
      <c r="G913" s="266"/>
      <c r="H913" s="266"/>
      <c r="I913" t="s">
        <v>59</v>
      </c>
      <c r="O913"/>
      <c r="AI913" t="s">
        <v>934</v>
      </c>
      <c r="AO913" t="s">
        <v>928</v>
      </c>
      <c r="AP913">
        <v>0</v>
      </c>
    </row>
    <row r="914" spans="1:42" x14ac:dyDescent="0.2">
      <c r="A914">
        <v>119346</v>
      </c>
      <c r="B914" t="s">
        <v>2271</v>
      </c>
      <c r="C914" t="s">
        <v>115</v>
      </c>
      <c r="D914" t="s">
        <v>209</v>
      </c>
      <c r="E914" t="s">
        <v>363</v>
      </c>
      <c r="F914" s="230">
        <v>32575</v>
      </c>
      <c r="G914" t="s">
        <v>345</v>
      </c>
      <c r="H914" t="s">
        <v>364</v>
      </c>
      <c r="I914" t="s">
        <v>59</v>
      </c>
      <c r="K914" t="s">
        <v>365</v>
      </c>
      <c r="L914">
        <v>2006</v>
      </c>
      <c r="M914" t="s">
        <v>345</v>
      </c>
      <c r="N914" t="s">
        <v>345</v>
      </c>
      <c r="O914"/>
      <c r="AI914">
        <v>0</v>
      </c>
      <c r="AO914" t="s">
        <v>928</v>
      </c>
      <c r="AP914">
        <v>0</v>
      </c>
    </row>
    <row r="915" spans="1:42" ht="18" x14ac:dyDescent="0.25">
      <c r="A915" s="264">
        <v>119354</v>
      </c>
      <c r="B915" s="264" t="s">
        <v>2272</v>
      </c>
      <c r="C915" s="264" t="s">
        <v>136</v>
      </c>
      <c r="D915" s="264" t="s">
        <v>302</v>
      </c>
      <c r="E915" s="264"/>
      <c r="F915" s="264"/>
      <c r="G915" s="266"/>
      <c r="H915" s="266"/>
      <c r="I915" t="s">
        <v>65</v>
      </c>
      <c r="J915" s="267"/>
      <c r="K915" s="268"/>
      <c r="L915" s="267"/>
      <c r="N915" s="269"/>
      <c r="O915"/>
      <c r="AC915" s="267"/>
      <c r="AI915" t="s">
        <v>944</v>
      </c>
      <c r="AP915">
        <v>0</v>
      </c>
    </row>
    <row r="916" spans="1:42" x14ac:dyDescent="0.2">
      <c r="A916">
        <v>119362</v>
      </c>
      <c r="B916" t="s">
        <v>2273</v>
      </c>
      <c r="C916" t="s">
        <v>85</v>
      </c>
      <c r="D916" t="s">
        <v>317</v>
      </c>
      <c r="E916" t="s">
        <v>363</v>
      </c>
      <c r="F916" s="230">
        <v>34424</v>
      </c>
      <c r="G916" t="s">
        <v>883</v>
      </c>
      <c r="H916" t="s">
        <v>364</v>
      </c>
      <c r="I916" t="s">
        <v>59</v>
      </c>
      <c r="K916" t="s">
        <v>365</v>
      </c>
      <c r="L916">
        <v>2014</v>
      </c>
      <c r="M916" t="s">
        <v>347</v>
      </c>
      <c r="N916" t="s">
        <v>347</v>
      </c>
      <c r="O916"/>
      <c r="AG916" t="s">
        <v>944</v>
      </c>
      <c r="AI916" t="s">
        <v>944</v>
      </c>
      <c r="AP916">
        <v>0</v>
      </c>
    </row>
    <row r="917" spans="1:42" x14ac:dyDescent="0.2">
      <c r="A917">
        <v>119365</v>
      </c>
      <c r="B917" t="s">
        <v>792</v>
      </c>
      <c r="C917" t="s">
        <v>60</v>
      </c>
      <c r="D917" t="s">
        <v>211</v>
      </c>
      <c r="E917" t="s">
        <v>867</v>
      </c>
      <c r="F917" s="230">
        <v>33897</v>
      </c>
      <c r="G917" t="s">
        <v>2274</v>
      </c>
      <c r="H917" t="s">
        <v>364</v>
      </c>
      <c r="I917" t="s">
        <v>59</v>
      </c>
      <c r="K917" t="s">
        <v>346</v>
      </c>
      <c r="L917">
        <v>2014</v>
      </c>
      <c r="M917" t="s">
        <v>347</v>
      </c>
      <c r="N917" t="s">
        <v>347</v>
      </c>
      <c r="O917"/>
      <c r="AG917" t="s">
        <v>931</v>
      </c>
      <c r="AI917" t="s">
        <v>931</v>
      </c>
      <c r="AN917" t="s">
        <v>928</v>
      </c>
      <c r="AO917" t="s">
        <v>928</v>
      </c>
      <c r="AP917">
        <v>0</v>
      </c>
    </row>
    <row r="918" spans="1:42" ht="18" x14ac:dyDescent="0.2">
      <c r="A918" s="264">
        <v>119369</v>
      </c>
      <c r="B918" s="264" t="s">
        <v>2275</v>
      </c>
      <c r="C918" s="264" t="s">
        <v>134</v>
      </c>
      <c r="D918" s="264" t="s">
        <v>495</v>
      </c>
      <c r="E918" s="264"/>
      <c r="F918" s="264"/>
      <c r="G918" s="266"/>
      <c r="H918" s="266"/>
      <c r="I918" t="s">
        <v>59</v>
      </c>
      <c r="O918"/>
      <c r="AI918" t="s">
        <v>934</v>
      </c>
      <c r="AO918" t="s">
        <v>928</v>
      </c>
      <c r="AP918">
        <v>0</v>
      </c>
    </row>
    <row r="919" spans="1:42" ht="18" x14ac:dyDescent="0.2">
      <c r="A919" s="264">
        <v>119373</v>
      </c>
      <c r="B919" s="264" t="s">
        <v>2276</v>
      </c>
      <c r="C919" s="264" t="s">
        <v>70</v>
      </c>
      <c r="D919" s="264" t="s">
        <v>216</v>
      </c>
      <c r="E919" s="264"/>
      <c r="F919" s="264"/>
      <c r="G919" s="266"/>
      <c r="H919" s="266"/>
      <c r="I919" t="s">
        <v>59</v>
      </c>
      <c r="O919"/>
      <c r="AI919" t="s">
        <v>934</v>
      </c>
      <c r="AO919" t="s">
        <v>928</v>
      </c>
      <c r="AP919">
        <v>0</v>
      </c>
    </row>
    <row r="920" spans="1:42" x14ac:dyDescent="0.2">
      <c r="A920">
        <v>119379</v>
      </c>
      <c r="B920" t="s">
        <v>2277</v>
      </c>
      <c r="C920" t="s">
        <v>96</v>
      </c>
      <c r="D920" t="s">
        <v>1991</v>
      </c>
      <c r="E920" t="s">
        <v>363</v>
      </c>
      <c r="F920" s="230">
        <v>35931</v>
      </c>
      <c r="G920" t="s">
        <v>345</v>
      </c>
      <c r="H920" t="s">
        <v>364</v>
      </c>
      <c r="I920" t="s">
        <v>59</v>
      </c>
      <c r="K920" t="s">
        <v>881</v>
      </c>
      <c r="L920">
        <v>2016</v>
      </c>
      <c r="M920" t="s">
        <v>345</v>
      </c>
      <c r="N920" t="s">
        <v>345</v>
      </c>
      <c r="O920"/>
      <c r="AI920">
        <v>0</v>
      </c>
      <c r="AP920">
        <v>0</v>
      </c>
    </row>
    <row r="921" spans="1:42" x14ac:dyDescent="0.2">
      <c r="A921">
        <v>119383</v>
      </c>
      <c r="B921" t="s">
        <v>2278</v>
      </c>
      <c r="C921" t="s">
        <v>143</v>
      </c>
      <c r="D921" t="s">
        <v>258</v>
      </c>
      <c r="I921" t="s">
        <v>59</v>
      </c>
      <c r="O921"/>
      <c r="AI921">
        <v>0</v>
      </c>
      <c r="AP921">
        <v>0</v>
      </c>
    </row>
    <row r="922" spans="1:42" ht="18" x14ac:dyDescent="0.2">
      <c r="A922" s="264">
        <v>119384</v>
      </c>
      <c r="B922" s="264" t="s">
        <v>2279</v>
      </c>
      <c r="C922" s="264" t="s">
        <v>148</v>
      </c>
      <c r="D922" s="264" t="s">
        <v>699</v>
      </c>
      <c r="E922" s="264"/>
      <c r="F922" s="264"/>
      <c r="G922" s="266"/>
      <c r="H922" s="266"/>
      <c r="I922" t="s">
        <v>59</v>
      </c>
      <c r="O922"/>
      <c r="AI922" t="s">
        <v>931</v>
      </c>
      <c r="AO922" t="s">
        <v>928</v>
      </c>
      <c r="AP922">
        <v>0</v>
      </c>
    </row>
    <row r="923" spans="1:42" x14ac:dyDescent="0.2">
      <c r="A923">
        <v>119387</v>
      </c>
      <c r="B923" t="s">
        <v>2280</v>
      </c>
      <c r="C923" t="s">
        <v>94</v>
      </c>
      <c r="D923" t="s">
        <v>213</v>
      </c>
      <c r="E923" t="s">
        <v>363</v>
      </c>
      <c r="F923" s="230">
        <v>33989</v>
      </c>
      <c r="G923" t="s">
        <v>345</v>
      </c>
      <c r="H923" t="s">
        <v>364</v>
      </c>
      <c r="I923" t="s">
        <v>59</v>
      </c>
      <c r="K923" t="s">
        <v>346</v>
      </c>
      <c r="L923">
        <v>2011</v>
      </c>
      <c r="M923" t="s">
        <v>345</v>
      </c>
      <c r="N923" t="s">
        <v>357</v>
      </c>
      <c r="O923"/>
      <c r="AI923">
        <v>0</v>
      </c>
      <c r="AP923">
        <v>0</v>
      </c>
    </row>
    <row r="924" spans="1:42" x14ac:dyDescent="0.2">
      <c r="A924">
        <v>119403</v>
      </c>
      <c r="B924" t="s">
        <v>2281</v>
      </c>
      <c r="C924" t="s">
        <v>66</v>
      </c>
      <c r="D924" t="s">
        <v>267</v>
      </c>
      <c r="E924" t="s">
        <v>362</v>
      </c>
      <c r="F924" s="253">
        <v>0</v>
      </c>
      <c r="G924" t="s">
        <v>891</v>
      </c>
      <c r="H924" t="s">
        <v>364</v>
      </c>
      <c r="I924" t="s">
        <v>59</v>
      </c>
      <c r="K924" t="s">
        <v>346</v>
      </c>
      <c r="L924">
        <v>2015</v>
      </c>
      <c r="M924" t="s">
        <v>347</v>
      </c>
      <c r="N924" t="s">
        <v>348</v>
      </c>
      <c r="O924"/>
      <c r="AI924">
        <v>0</v>
      </c>
      <c r="AP924">
        <v>0</v>
      </c>
    </row>
    <row r="925" spans="1:42" ht="18" x14ac:dyDescent="0.2">
      <c r="A925" s="264">
        <v>119408</v>
      </c>
      <c r="B925" s="264" t="s">
        <v>2282</v>
      </c>
      <c r="C925" s="264" t="s">
        <v>105</v>
      </c>
      <c r="D925" s="264" t="s">
        <v>328</v>
      </c>
      <c r="E925" s="264"/>
      <c r="F925" s="264"/>
      <c r="G925" s="266"/>
      <c r="H925" s="266"/>
      <c r="I925" t="s">
        <v>59</v>
      </c>
      <c r="O925"/>
      <c r="AI925" t="s">
        <v>931</v>
      </c>
      <c r="AO925" t="s">
        <v>928</v>
      </c>
      <c r="AP925">
        <v>0</v>
      </c>
    </row>
    <row r="926" spans="1:42" x14ac:dyDescent="0.2">
      <c r="A926">
        <v>119444</v>
      </c>
      <c r="B926" t="s">
        <v>2284</v>
      </c>
      <c r="C926" t="s">
        <v>85</v>
      </c>
      <c r="D926" t="s">
        <v>2285</v>
      </c>
      <c r="E926" t="s">
        <v>363</v>
      </c>
      <c r="F926" s="253">
        <v>0</v>
      </c>
      <c r="G926" t="s">
        <v>1393</v>
      </c>
      <c r="H926" t="s">
        <v>364</v>
      </c>
      <c r="I926" t="s">
        <v>1141</v>
      </c>
      <c r="K926" t="s">
        <v>346</v>
      </c>
      <c r="L926">
        <v>2016</v>
      </c>
      <c r="M926" t="s">
        <v>347</v>
      </c>
      <c r="O926"/>
      <c r="AI926">
        <v>0</v>
      </c>
      <c r="AP926">
        <v>0</v>
      </c>
    </row>
    <row r="927" spans="1:42" ht="18" x14ac:dyDescent="0.2">
      <c r="A927" s="264">
        <v>119452</v>
      </c>
      <c r="B927" s="264" t="s">
        <v>2286</v>
      </c>
      <c r="C927" s="264" t="s">
        <v>106</v>
      </c>
      <c r="D927" s="264" t="s">
        <v>297</v>
      </c>
      <c r="E927" s="264"/>
      <c r="F927" s="264"/>
      <c r="G927" s="266"/>
      <c r="H927" s="266"/>
      <c r="I927" t="s">
        <v>59</v>
      </c>
      <c r="O927"/>
      <c r="AI927" t="s">
        <v>933</v>
      </c>
      <c r="AO927" t="s">
        <v>928</v>
      </c>
      <c r="AP927">
        <v>0</v>
      </c>
    </row>
    <row r="928" spans="1:42" ht="18" x14ac:dyDescent="0.2">
      <c r="A928" s="264">
        <v>119458</v>
      </c>
      <c r="B928" s="264" t="s">
        <v>2287</v>
      </c>
      <c r="C928" s="264" t="s">
        <v>108</v>
      </c>
      <c r="D928" s="264" t="s">
        <v>447</v>
      </c>
      <c r="E928" s="264"/>
      <c r="F928" s="264"/>
      <c r="G928" s="266"/>
      <c r="H928" s="266"/>
      <c r="I928" t="s">
        <v>59</v>
      </c>
      <c r="O928"/>
      <c r="AI928" t="s">
        <v>934</v>
      </c>
      <c r="AO928" t="s">
        <v>928</v>
      </c>
      <c r="AP928">
        <v>0</v>
      </c>
    </row>
    <row r="929" spans="1:42" ht="18" x14ac:dyDescent="0.2">
      <c r="A929" s="264">
        <v>119463</v>
      </c>
      <c r="B929" s="264" t="s">
        <v>2288</v>
      </c>
      <c r="C929" s="264" t="s">
        <v>81</v>
      </c>
      <c r="D929" s="264" t="s">
        <v>1645</v>
      </c>
      <c r="E929" s="264"/>
      <c r="F929" s="264"/>
      <c r="G929" s="266"/>
      <c r="H929" s="266"/>
      <c r="I929" t="s">
        <v>59</v>
      </c>
      <c r="O929"/>
      <c r="AI929" t="s">
        <v>933</v>
      </c>
      <c r="AO929" t="s">
        <v>928</v>
      </c>
      <c r="AP929">
        <v>0</v>
      </c>
    </row>
    <row r="930" spans="1:42" ht="18" x14ac:dyDescent="0.2">
      <c r="A930" s="264">
        <v>119470</v>
      </c>
      <c r="B930" s="264" t="s">
        <v>2289</v>
      </c>
      <c r="C930" s="264" t="s">
        <v>60</v>
      </c>
      <c r="D930" s="264" t="s">
        <v>234</v>
      </c>
      <c r="E930" s="264"/>
      <c r="F930" s="264"/>
      <c r="G930" s="266"/>
      <c r="H930" s="266"/>
      <c r="I930" t="s">
        <v>59</v>
      </c>
      <c r="O930"/>
      <c r="AI930" t="s">
        <v>935</v>
      </c>
      <c r="AO930" t="s">
        <v>928</v>
      </c>
      <c r="AP930">
        <v>0</v>
      </c>
    </row>
    <row r="931" spans="1:42" x14ac:dyDescent="0.2">
      <c r="A931">
        <v>119478</v>
      </c>
      <c r="B931" t="s">
        <v>2290</v>
      </c>
      <c r="C931" t="s">
        <v>115</v>
      </c>
      <c r="D931" t="s">
        <v>243</v>
      </c>
      <c r="E931" t="s">
        <v>867</v>
      </c>
      <c r="F931" s="230">
        <v>34390</v>
      </c>
      <c r="G931" t="s">
        <v>2291</v>
      </c>
      <c r="H931" t="s">
        <v>364</v>
      </c>
      <c r="I931" t="s">
        <v>1141</v>
      </c>
      <c r="K931" t="s">
        <v>346</v>
      </c>
      <c r="L931">
        <v>2013</v>
      </c>
      <c r="M931" t="s">
        <v>347</v>
      </c>
      <c r="N931" t="s">
        <v>347</v>
      </c>
      <c r="O931"/>
      <c r="AI931">
        <v>0</v>
      </c>
      <c r="AP931">
        <v>0</v>
      </c>
    </row>
    <row r="932" spans="1:42" x14ac:dyDescent="0.2">
      <c r="A932">
        <v>119509</v>
      </c>
      <c r="B932" t="s">
        <v>2292</v>
      </c>
      <c r="C932" t="s">
        <v>68</v>
      </c>
      <c r="D932" t="s">
        <v>209</v>
      </c>
      <c r="I932" t="s">
        <v>1144</v>
      </c>
      <c r="O932"/>
      <c r="AI932">
        <v>0</v>
      </c>
      <c r="AM932" t="str">
        <f>IFERROR(VLOOKUP(A933,[1]Sheet2!A$2:C$3613,3,0),"")</f>
        <v/>
      </c>
      <c r="AN932" t="s">
        <v>928</v>
      </c>
      <c r="AO932" t="s">
        <v>928</v>
      </c>
      <c r="AP932">
        <v>0</v>
      </c>
    </row>
    <row r="933" spans="1:42" x14ac:dyDescent="0.2">
      <c r="A933">
        <v>119514</v>
      </c>
      <c r="B933" t="s">
        <v>2293</v>
      </c>
      <c r="C933" t="s">
        <v>2294</v>
      </c>
      <c r="D933" t="s">
        <v>208</v>
      </c>
      <c r="I933" t="s">
        <v>59</v>
      </c>
      <c r="O933"/>
      <c r="AI933" t="s">
        <v>1135</v>
      </c>
      <c r="AN933" t="s">
        <v>928</v>
      </c>
      <c r="AO933" t="s">
        <v>928</v>
      </c>
      <c r="AP933">
        <v>0</v>
      </c>
    </row>
    <row r="934" spans="1:42" x14ac:dyDescent="0.2">
      <c r="A934">
        <v>119530</v>
      </c>
      <c r="B934" t="s">
        <v>2295</v>
      </c>
      <c r="C934" t="s">
        <v>166</v>
      </c>
      <c r="D934" t="s">
        <v>412</v>
      </c>
      <c r="E934" t="s">
        <v>363</v>
      </c>
      <c r="F934" s="253">
        <v>0</v>
      </c>
      <c r="G934" t="s">
        <v>345</v>
      </c>
      <c r="H934" t="s">
        <v>364</v>
      </c>
      <c r="I934" t="s">
        <v>1141</v>
      </c>
      <c r="K934" t="s">
        <v>881</v>
      </c>
      <c r="L934">
        <v>2016</v>
      </c>
      <c r="M934" t="s">
        <v>345</v>
      </c>
      <c r="O934"/>
      <c r="AG934" t="s">
        <v>931</v>
      </c>
      <c r="AI934" t="s">
        <v>931</v>
      </c>
      <c r="AP934">
        <v>0</v>
      </c>
    </row>
    <row r="935" spans="1:42" x14ac:dyDescent="0.2">
      <c r="A935">
        <v>119531</v>
      </c>
      <c r="B935" t="s">
        <v>2296</v>
      </c>
      <c r="C935" t="s">
        <v>132</v>
      </c>
      <c r="D935" t="s">
        <v>743</v>
      </c>
      <c r="E935" t="s">
        <v>363</v>
      </c>
      <c r="F935" s="230">
        <v>32195</v>
      </c>
      <c r="G935" t="s">
        <v>345</v>
      </c>
      <c r="H935" t="s">
        <v>366</v>
      </c>
      <c r="I935" t="s">
        <v>1144</v>
      </c>
      <c r="K935" t="s">
        <v>365</v>
      </c>
      <c r="L935">
        <v>2008</v>
      </c>
      <c r="M935" t="s">
        <v>347</v>
      </c>
      <c r="N935" t="s">
        <v>605</v>
      </c>
      <c r="O935"/>
      <c r="AI935">
        <v>0</v>
      </c>
      <c r="AP935">
        <v>0</v>
      </c>
    </row>
    <row r="936" spans="1:42" ht="18" x14ac:dyDescent="0.2">
      <c r="A936" s="266">
        <v>119550</v>
      </c>
      <c r="B936" s="266" t="s">
        <v>1098</v>
      </c>
      <c r="C936" s="266" t="s">
        <v>101</v>
      </c>
      <c r="D936" s="266" t="s">
        <v>1099</v>
      </c>
      <c r="E936" s="266"/>
      <c r="F936" s="264"/>
      <c r="G936" s="266"/>
      <c r="H936" s="266"/>
      <c r="I936" t="s">
        <v>1140</v>
      </c>
      <c r="O936"/>
      <c r="AI936" t="s">
        <v>1140</v>
      </c>
      <c r="AO936" t="s">
        <v>928</v>
      </c>
      <c r="AP936" t="s">
        <v>1137</v>
      </c>
    </row>
    <row r="937" spans="1:42" x14ac:dyDescent="0.2">
      <c r="A937">
        <v>119563</v>
      </c>
      <c r="B937" t="s">
        <v>2297</v>
      </c>
      <c r="C937" t="s">
        <v>704</v>
      </c>
      <c r="D937" t="s">
        <v>706</v>
      </c>
      <c r="E937" t="s">
        <v>867</v>
      </c>
      <c r="F937" s="230">
        <v>30070</v>
      </c>
      <c r="G937" t="s">
        <v>885</v>
      </c>
      <c r="H937" t="s">
        <v>364</v>
      </c>
      <c r="I937" t="s">
        <v>1141</v>
      </c>
      <c r="K937" t="s">
        <v>881</v>
      </c>
      <c r="L937">
        <v>2001</v>
      </c>
      <c r="M937" t="s">
        <v>572</v>
      </c>
      <c r="N937" t="s">
        <v>347</v>
      </c>
      <c r="O937"/>
      <c r="AI937">
        <v>0</v>
      </c>
      <c r="AP937">
        <v>0</v>
      </c>
    </row>
    <row r="938" spans="1:42" ht="18" x14ac:dyDescent="0.2">
      <c r="A938" s="264">
        <v>119564</v>
      </c>
      <c r="B938" s="264" t="s">
        <v>2298</v>
      </c>
      <c r="C938" s="264" t="s">
        <v>2299</v>
      </c>
      <c r="D938" s="264"/>
      <c r="E938" s="264"/>
      <c r="F938" s="264"/>
      <c r="G938" s="266"/>
      <c r="H938" s="266"/>
      <c r="I938" t="s">
        <v>59</v>
      </c>
      <c r="O938"/>
      <c r="AI938" t="s">
        <v>931</v>
      </c>
      <c r="AO938" t="s">
        <v>928</v>
      </c>
      <c r="AP938">
        <v>0</v>
      </c>
    </row>
    <row r="939" spans="1:42" x14ac:dyDescent="0.2">
      <c r="A939">
        <v>119581</v>
      </c>
      <c r="B939" t="s">
        <v>2300</v>
      </c>
      <c r="C939" t="s">
        <v>2301</v>
      </c>
      <c r="D939" t="s">
        <v>285</v>
      </c>
      <c r="I939" t="s">
        <v>59</v>
      </c>
      <c r="O939"/>
      <c r="AG939" t="s">
        <v>1145</v>
      </c>
      <c r="AI939" t="s">
        <v>1145</v>
      </c>
      <c r="AO939" t="s">
        <v>928</v>
      </c>
      <c r="AP939">
        <v>0</v>
      </c>
    </row>
    <row r="940" spans="1:42" ht="18" x14ac:dyDescent="0.2">
      <c r="A940" s="264">
        <v>119609</v>
      </c>
      <c r="B940" s="264" t="s">
        <v>2302</v>
      </c>
      <c r="C940" s="264" t="s">
        <v>159</v>
      </c>
      <c r="D940" s="264" t="s">
        <v>708</v>
      </c>
      <c r="E940" s="264"/>
      <c r="F940" s="264"/>
      <c r="G940" s="266"/>
      <c r="H940" s="266"/>
      <c r="I940" t="s">
        <v>59</v>
      </c>
      <c r="O940"/>
      <c r="AI940" t="s">
        <v>931</v>
      </c>
      <c r="AO940" t="s">
        <v>928</v>
      </c>
      <c r="AP940">
        <v>0</v>
      </c>
    </row>
    <row r="941" spans="1:42" x14ac:dyDescent="0.2">
      <c r="A941">
        <v>119618</v>
      </c>
      <c r="B941" t="s">
        <v>2303</v>
      </c>
      <c r="C941" t="s">
        <v>79</v>
      </c>
      <c r="D941" t="s">
        <v>1965</v>
      </c>
      <c r="I941" t="s">
        <v>59</v>
      </c>
      <c r="O941"/>
      <c r="AG941" t="s">
        <v>944</v>
      </c>
      <c r="AI941" t="s">
        <v>944</v>
      </c>
      <c r="AO941" t="s">
        <v>928</v>
      </c>
      <c r="AP941">
        <v>0</v>
      </c>
    </row>
    <row r="942" spans="1:42" x14ac:dyDescent="0.2">
      <c r="A942">
        <v>119637</v>
      </c>
      <c r="B942" t="s">
        <v>2304</v>
      </c>
      <c r="C942" t="s">
        <v>2305</v>
      </c>
      <c r="D942" t="s">
        <v>2306</v>
      </c>
      <c r="E942" t="s">
        <v>363</v>
      </c>
      <c r="F942" s="253">
        <v>0</v>
      </c>
      <c r="G942" t="s">
        <v>2307</v>
      </c>
      <c r="H942" t="s">
        <v>364</v>
      </c>
      <c r="I942" t="s">
        <v>59</v>
      </c>
      <c r="K942" t="s">
        <v>346</v>
      </c>
      <c r="L942">
        <v>2011</v>
      </c>
      <c r="M942" t="s">
        <v>345</v>
      </c>
      <c r="N942" t="s">
        <v>350</v>
      </c>
      <c r="O942"/>
      <c r="AI942">
        <v>0</v>
      </c>
      <c r="AP942">
        <v>0</v>
      </c>
    </row>
    <row r="943" spans="1:42" ht="18" x14ac:dyDescent="0.2">
      <c r="A943" s="264">
        <v>119644</v>
      </c>
      <c r="B943" s="264" t="s">
        <v>2308</v>
      </c>
      <c r="C943" s="264" t="s">
        <v>95</v>
      </c>
      <c r="D943" s="264" t="s">
        <v>785</v>
      </c>
      <c r="E943" s="264"/>
      <c r="F943" s="264"/>
      <c r="G943" s="266"/>
      <c r="H943" s="266"/>
      <c r="I943" t="s">
        <v>59</v>
      </c>
      <c r="O943"/>
      <c r="AI943" t="s">
        <v>931</v>
      </c>
      <c r="AO943" t="s">
        <v>928</v>
      </c>
      <c r="AP943">
        <v>0</v>
      </c>
    </row>
    <row r="944" spans="1:42" x14ac:dyDescent="0.2">
      <c r="A944">
        <v>119645</v>
      </c>
      <c r="B944" t="s">
        <v>2308</v>
      </c>
      <c r="C944" t="s">
        <v>104</v>
      </c>
      <c r="D944" t="s">
        <v>281</v>
      </c>
      <c r="E944" t="s">
        <v>867</v>
      </c>
      <c r="F944" s="230">
        <v>33424</v>
      </c>
      <c r="G944" t="s">
        <v>913</v>
      </c>
      <c r="H944" t="s">
        <v>364</v>
      </c>
      <c r="I944" t="s">
        <v>59</v>
      </c>
      <c r="K944" t="s">
        <v>881</v>
      </c>
      <c r="L944">
        <v>2014</v>
      </c>
      <c r="M944" t="s">
        <v>347</v>
      </c>
      <c r="N944" t="s">
        <v>347</v>
      </c>
      <c r="O944"/>
      <c r="AI944">
        <v>0</v>
      </c>
      <c r="AP944">
        <v>0</v>
      </c>
    </row>
    <row r="945" spans="1:42" x14ac:dyDescent="0.2">
      <c r="A945">
        <v>119647</v>
      </c>
      <c r="B945" t="s">
        <v>2309</v>
      </c>
      <c r="C945" t="s">
        <v>187</v>
      </c>
      <c r="D945" t="s">
        <v>425</v>
      </c>
      <c r="E945" t="s">
        <v>867</v>
      </c>
      <c r="F945" s="230">
        <v>32509</v>
      </c>
      <c r="G945" t="s">
        <v>345</v>
      </c>
      <c r="H945" t="s">
        <v>364</v>
      </c>
      <c r="I945" t="s">
        <v>59</v>
      </c>
      <c r="K945" t="s">
        <v>365</v>
      </c>
      <c r="L945">
        <v>2007</v>
      </c>
      <c r="M945" t="s">
        <v>345</v>
      </c>
      <c r="N945" t="s">
        <v>345</v>
      </c>
      <c r="O945"/>
      <c r="AI945" t="s">
        <v>1135</v>
      </c>
      <c r="AP945">
        <v>0</v>
      </c>
    </row>
    <row r="946" spans="1:42" ht="18" x14ac:dyDescent="0.2">
      <c r="A946" s="264">
        <v>119659</v>
      </c>
      <c r="B946" s="264" t="s">
        <v>2310</v>
      </c>
      <c r="C946" s="264" t="s">
        <v>146</v>
      </c>
      <c r="D946" s="264" t="s">
        <v>267</v>
      </c>
      <c r="E946" s="264"/>
      <c r="F946" s="264"/>
      <c r="G946" s="266"/>
      <c r="H946" s="266"/>
      <c r="I946" t="s">
        <v>59</v>
      </c>
      <c r="O946"/>
      <c r="AI946" t="s">
        <v>931</v>
      </c>
      <c r="AO946" t="s">
        <v>928</v>
      </c>
      <c r="AP946">
        <v>0</v>
      </c>
    </row>
    <row r="947" spans="1:42" x14ac:dyDescent="0.2">
      <c r="A947">
        <v>119684</v>
      </c>
      <c r="B947" t="s">
        <v>2311</v>
      </c>
      <c r="C947" t="s">
        <v>732</v>
      </c>
      <c r="D947" t="s">
        <v>2312</v>
      </c>
      <c r="I947" t="s">
        <v>59</v>
      </c>
      <c r="O947"/>
      <c r="AI947" t="s">
        <v>1135</v>
      </c>
      <c r="AO947" t="s">
        <v>928</v>
      </c>
      <c r="AP947">
        <v>0</v>
      </c>
    </row>
    <row r="948" spans="1:42" x14ac:dyDescent="0.2">
      <c r="A948">
        <v>119689</v>
      </c>
      <c r="B948" t="s">
        <v>2313</v>
      </c>
      <c r="C948" t="s">
        <v>545</v>
      </c>
      <c r="D948" t="s">
        <v>440</v>
      </c>
      <c r="E948" t="s">
        <v>363</v>
      </c>
      <c r="F948" s="253">
        <v>0</v>
      </c>
      <c r="G948" t="s">
        <v>345</v>
      </c>
      <c r="H948" t="s">
        <v>364</v>
      </c>
      <c r="I948" t="s">
        <v>59</v>
      </c>
      <c r="K948" t="s">
        <v>346</v>
      </c>
      <c r="L948">
        <v>2013</v>
      </c>
      <c r="M948" t="s">
        <v>347</v>
      </c>
      <c r="O948"/>
      <c r="AI948">
        <v>0</v>
      </c>
      <c r="AP948">
        <v>0</v>
      </c>
    </row>
    <row r="949" spans="1:42" x14ac:dyDescent="0.2">
      <c r="A949">
        <v>119693</v>
      </c>
      <c r="B949" t="s">
        <v>2314</v>
      </c>
      <c r="C949" t="s">
        <v>66</v>
      </c>
      <c r="D949" t="s">
        <v>2315</v>
      </c>
      <c r="E949" t="s">
        <v>867</v>
      </c>
      <c r="F949" s="253">
        <v>0</v>
      </c>
      <c r="G949" t="s">
        <v>345</v>
      </c>
      <c r="H949" t="s">
        <v>364</v>
      </c>
      <c r="I949" t="s">
        <v>59</v>
      </c>
      <c r="K949" t="s">
        <v>346</v>
      </c>
      <c r="L949">
        <v>2016</v>
      </c>
      <c r="M949" t="s">
        <v>347</v>
      </c>
      <c r="N949" t="s">
        <v>347</v>
      </c>
      <c r="O949"/>
      <c r="AI949">
        <v>0</v>
      </c>
      <c r="AP949">
        <v>0</v>
      </c>
    </row>
    <row r="950" spans="1:42" x14ac:dyDescent="0.2">
      <c r="A950">
        <v>119708</v>
      </c>
      <c r="B950" t="s">
        <v>2316</v>
      </c>
      <c r="C950" t="s">
        <v>485</v>
      </c>
      <c r="D950" t="s">
        <v>311</v>
      </c>
      <c r="I950" t="s">
        <v>59</v>
      </c>
      <c r="O950"/>
      <c r="AE950" t="str">
        <f>IFERROR(VLOOKUP(#REF!,[1]Sheet2!#REF!,2,0),"")</f>
        <v/>
      </c>
      <c r="AI950" t="s">
        <v>1135</v>
      </c>
      <c r="AL950" t="str">
        <f>IFERROR(VLOOKUP(A950,[1]Sheet2!A$2:C$3613,2,0),"")</f>
        <v>م</v>
      </c>
      <c r="AN950" t="s">
        <v>928</v>
      </c>
      <c r="AO950" t="s">
        <v>928</v>
      </c>
      <c r="AP950">
        <v>0</v>
      </c>
    </row>
    <row r="951" spans="1:42" x14ac:dyDescent="0.2">
      <c r="A951">
        <v>119709</v>
      </c>
      <c r="B951" t="s">
        <v>2317</v>
      </c>
      <c r="C951" t="s">
        <v>156</v>
      </c>
      <c r="D951" t="s">
        <v>309</v>
      </c>
      <c r="E951" t="s">
        <v>363</v>
      </c>
      <c r="F951" s="253">
        <v>0</v>
      </c>
      <c r="G951" t="s">
        <v>883</v>
      </c>
      <c r="H951" t="s">
        <v>364</v>
      </c>
      <c r="I951" t="s">
        <v>59</v>
      </c>
      <c r="K951">
        <v>0</v>
      </c>
      <c r="L951">
        <v>0</v>
      </c>
      <c r="M951">
        <v>0</v>
      </c>
      <c r="O951"/>
      <c r="AI951">
        <v>0</v>
      </c>
      <c r="AP951">
        <v>0</v>
      </c>
    </row>
    <row r="952" spans="1:42" ht="18" x14ac:dyDescent="0.2">
      <c r="A952" s="264">
        <v>119726</v>
      </c>
      <c r="B952" s="264" t="s">
        <v>2318</v>
      </c>
      <c r="C952" s="264" t="s">
        <v>160</v>
      </c>
      <c r="D952" s="264" t="s">
        <v>227</v>
      </c>
      <c r="E952" s="264"/>
      <c r="F952" s="264"/>
      <c r="G952" s="266"/>
      <c r="H952" s="266"/>
      <c r="I952" t="s">
        <v>59</v>
      </c>
      <c r="O952"/>
      <c r="AI952" t="s">
        <v>933</v>
      </c>
      <c r="AO952" t="s">
        <v>928</v>
      </c>
      <c r="AP952">
        <v>0</v>
      </c>
    </row>
    <row r="953" spans="1:42" ht="18" x14ac:dyDescent="0.2">
      <c r="A953" s="264">
        <v>119734</v>
      </c>
      <c r="B953" s="264" t="s">
        <v>2319</v>
      </c>
      <c r="C953" s="264" t="s">
        <v>1133</v>
      </c>
      <c r="D953" s="264" t="s">
        <v>2320</v>
      </c>
      <c r="E953" s="264"/>
      <c r="F953" s="264"/>
      <c r="G953" s="266"/>
      <c r="H953" s="266"/>
      <c r="I953" t="s">
        <v>59</v>
      </c>
      <c r="O953"/>
      <c r="AI953" t="s">
        <v>933</v>
      </c>
      <c r="AO953" t="s">
        <v>928</v>
      </c>
      <c r="AP953">
        <v>0</v>
      </c>
    </row>
    <row r="954" spans="1:42" x14ac:dyDescent="0.2">
      <c r="A954">
        <v>119741</v>
      </c>
      <c r="B954" t="s">
        <v>2321</v>
      </c>
      <c r="C954" t="s">
        <v>66</v>
      </c>
      <c r="D954" t="s">
        <v>2322</v>
      </c>
      <c r="I954" t="s">
        <v>1144</v>
      </c>
      <c r="O954"/>
      <c r="AG954" t="s">
        <v>931</v>
      </c>
      <c r="AI954" t="s">
        <v>931</v>
      </c>
      <c r="AO954" t="s">
        <v>928</v>
      </c>
      <c r="AP954">
        <v>0</v>
      </c>
    </row>
    <row r="955" spans="1:42" x14ac:dyDescent="0.2">
      <c r="A955">
        <v>119742</v>
      </c>
      <c r="B955" t="s">
        <v>2323</v>
      </c>
      <c r="C955" t="s">
        <v>66</v>
      </c>
      <c r="D955" t="s">
        <v>502</v>
      </c>
      <c r="E955" t="s">
        <v>867</v>
      </c>
      <c r="F955" s="230">
        <v>35955</v>
      </c>
      <c r="G955" t="s">
        <v>2324</v>
      </c>
      <c r="H955" t="s">
        <v>364</v>
      </c>
      <c r="I955" t="s">
        <v>59</v>
      </c>
      <c r="K955" t="s">
        <v>881</v>
      </c>
      <c r="L955">
        <v>0</v>
      </c>
      <c r="M955" t="s">
        <v>347</v>
      </c>
      <c r="N955" t="s">
        <v>345</v>
      </c>
      <c r="O955"/>
      <c r="AG955" t="s">
        <v>1145</v>
      </c>
      <c r="AI955" t="s">
        <v>1145</v>
      </c>
      <c r="AO955" t="s">
        <v>928</v>
      </c>
      <c r="AP955">
        <v>0</v>
      </c>
    </row>
    <row r="956" spans="1:42" x14ac:dyDescent="0.2">
      <c r="A956">
        <v>119749</v>
      </c>
      <c r="B956" t="s">
        <v>2325</v>
      </c>
      <c r="C956" t="s">
        <v>2326</v>
      </c>
      <c r="D956" t="s">
        <v>213</v>
      </c>
      <c r="I956" t="s">
        <v>1141</v>
      </c>
      <c r="O956"/>
      <c r="AE956" t="str">
        <f>IFERROR(VLOOKUP(#REF!,[1]Sheet2!#REF!,2,0),"")</f>
        <v/>
      </c>
      <c r="AI956">
        <v>0</v>
      </c>
      <c r="AL956" t="str">
        <f>IFERROR(VLOOKUP(A956,[1]Sheet2!A$2:C$3613,2,0),"")</f>
        <v>م</v>
      </c>
      <c r="AN956" t="s">
        <v>928</v>
      </c>
      <c r="AO956" t="s">
        <v>928</v>
      </c>
      <c r="AP956">
        <v>0</v>
      </c>
    </row>
    <row r="957" spans="1:42" ht="18" x14ac:dyDescent="0.2">
      <c r="A957" s="266">
        <v>119754</v>
      </c>
      <c r="B957" s="266" t="s">
        <v>1100</v>
      </c>
      <c r="C957" s="266" t="s">
        <v>1101</v>
      </c>
      <c r="D957" s="266" t="s">
        <v>753</v>
      </c>
      <c r="E957" s="266"/>
      <c r="F957" s="264"/>
      <c r="G957" s="266"/>
      <c r="H957" s="266"/>
      <c r="I957" t="s">
        <v>1140</v>
      </c>
      <c r="O957"/>
      <c r="AI957" t="s">
        <v>1140</v>
      </c>
      <c r="AO957" t="s">
        <v>928</v>
      </c>
      <c r="AP957" t="s">
        <v>1137</v>
      </c>
    </row>
    <row r="958" spans="1:42" x14ac:dyDescent="0.2">
      <c r="A958">
        <v>119758</v>
      </c>
      <c r="B958" t="s">
        <v>2327</v>
      </c>
      <c r="C958" t="s">
        <v>434</v>
      </c>
      <c r="D958" t="s">
        <v>221</v>
      </c>
      <c r="E958" t="s">
        <v>363</v>
      </c>
      <c r="F958" s="230">
        <v>32515</v>
      </c>
      <c r="G958" t="s">
        <v>345</v>
      </c>
      <c r="H958" t="s">
        <v>364</v>
      </c>
      <c r="I958" t="s">
        <v>1144</v>
      </c>
      <c r="K958" t="s">
        <v>365</v>
      </c>
      <c r="L958">
        <v>2008</v>
      </c>
      <c r="M958" t="s">
        <v>345</v>
      </c>
      <c r="N958" t="s">
        <v>345</v>
      </c>
      <c r="O958"/>
      <c r="AG958" t="s">
        <v>931</v>
      </c>
      <c r="AI958" t="s">
        <v>931</v>
      </c>
      <c r="AP958">
        <v>0</v>
      </c>
    </row>
    <row r="959" spans="1:42" x14ac:dyDescent="0.2">
      <c r="A959">
        <v>119763</v>
      </c>
      <c r="B959" t="s">
        <v>2328</v>
      </c>
      <c r="C959" t="s">
        <v>174</v>
      </c>
      <c r="D959" t="s">
        <v>2329</v>
      </c>
      <c r="E959" t="s">
        <v>362</v>
      </c>
      <c r="G959" t="s">
        <v>345</v>
      </c>
      <c r="H959" t="s">
        <v>364</v>
      </c>
      <c r="I959" t="s">
        <v>65</v>
      </c>
      <c r="K959" t="s">
        <v>346</v>
      </c>
      <c r="L959">
        <v>2016</v>
      </c>
      <c r="M959" t="s">
        <v>345</v>
      </c>
      <c r="N959" t="s">
        <v>347</v>
      </c>
      <c r="O959"/>
      <c r="AI959">
        <v>0</v>
      </c>
      <c r="AP959">
        <v>0</v>
      </c>
    </row>
    <row r="960" spans="1:42" x14ac:dyDescent="0.2">
      <c r="A960">
        <v>119785</v>
      </c>
      <c r="B960" t="s">
        <v>2330</v>
      </c>
      <c r="C960" t="s">
        <v>69</v>
      </c>
      <c r="D960" t="s">
        <v>283</v>
      </c>
      <c r="E960" t="s">
        <v>363</v>
      </c>
      <c r="F960" s="253">
        <v>0</v>
      </c>
      <c r="G960" t="s">
        <v>2331</v>
      </c>
      <c r="H960" t="s">
        <v>364</v>
      </c>
      <c r="I960" t="s">
        <v>59</v>
      </c>
      <c r="K960" t="s">
        <v>365</v>
      </c>
      <c r="L960">
        <v>2007</v>
      </c>
      <c r="M960" t="s">
        <v>350</v>
      </c>
      <c r="N960" t="s">
        <v>350</v>
      </c>
      <c r="O960"/>
      <c r="AI960">
        <v>0</v>
      </c>
      <c r="AN960" t="s">
        <v>928</v>
      </c>
      <c r="AO960" t="s">
        <v>928</v>
      </c>
      <c r="AP960">
        <v>0</v>
      </c>
    </row>
    <row r="961" spans="1:42" x14ac:dyDescent="0.2">
      <c r="A961">
        <v>119797</v>
      </c>
      <c r="B961" t="s">
        <v>2332</v>
      </c>
      <c r="C961" t="s">
        <v>66</v>
      </c>
      <c r="D961" t="s">
        <v>255</v>
      </c>
      <c r="I961" t="s">
        <v>59</v>
      </c>
      <c r="O961"/>
      <c r="AI961" t="s">
        <v>1135</v>
      </c>
      <c r="AO961" t="s">
        <v>928</v>
      </c>
      <c r="AP961">
        <v>0</v>
      </c>
    </row>
    <row r="962" spans="1:42" x14ac:dyDescent="0.2">
      <c r="A962">
        <v>119803</v>
      </c>
      <c r="B962" t="s">
        <v>2333</v>
      </c>
      <c r="C962" t="s">
        <v>535</v>
      </c>
      <c r="D962" t="s">
        <v>421</v>
      </c>
      <c r="I962" t="s">
        <v>59</v>
      </c>
      <c r="O962"/>
      <c r="AI962" t="s">
        <v>1135</v>
      </c>
      <c r="AN962" t="s">
        <v>928</v>
      </c>
      <c r="AO962" t="s">
        <v>928</v>
      </c>
      <c r="AP962">
        <v>0</v>
      </c>
    </row>
    <row r="963" spans="1:42" x14ac:dyDescent="0.2">
      <c r="A963">
        <v>119812</v>
      </c>
      <c r="B963" t="s">
        <v>2334</v>
      </c>
      <c r="C963" t="s">
        <v>64</v>
      </c>
      <c r="D963" t="s">
        <v>245</v>
      </c>
      <c r="E963" t="s">
        <v>362</v>
      </c>
      <c r="F963" s="230">
        <v>35586</v>
      </c>
      <c r="G963" t="s">
        <v>345</v>
      </c>
      <c r="H963" t="s">
        <v>364</v>
      </c>
      <c r="I963" t="s">
        <v>1141</v>
      </c>
      <c r="K963" t="s">
        <v>365</v>
      </c>
      <c r="L963">
        <v>2004</v>
      </c>
      <c r="M963" t="s">
        <v>345</v>
      </c>
      <c r="N963" t="s">
        <v>345</v>
      </c>
      <c r="O963"/>
      <c r="AI963">
        <v>0</v>
      </c>
      <c r="AP963">
        <v>0</v>
      </c>
    </row>
    <row r="964" spans="1:42" x14ac:dyDescent="0.2">
      <c r="A964">
        <v>119838</v>
      </c>
      <c r="B964" t="s">
        <v>2335</v>
      </c>
      <c r="C964" t="s">
        <v>66</v>
      </c>
      <c r="D964" t="s">
        <v>436</v>
      </c>
      <c r="E964" t="s">
        <v>362</v>
      </c>
      <c r="F964" s="230">
        <v>35960</v>
      </c>
      <c r="G964" t="s">
        <v>893</v>
      </c>
      <c r="H964" t="s">
        <v>364</v>
      </c>
      <c r="I964" t="s">
        <v>59</v>
      </c>
      <c r="K964" t="s">
        <v>573</v>
      </c>
      <c r="L964">
        <v>2016</v>
      </c>
      <c r="M964" t="s">
        <v>347</v>
      </c>
      <c r="N964" t="s">
        <v>347</v>
      </c>
      <c r="O964"/>
      <c r="AI964" t="s">
        <v>1135</v>
      </c>
      <c r="AP964">
        <v>0</v>
      </c>
    </row>
    <row r="965" spans="1:42" x14ac:dyDescent="0.2">
      <c r="A965">
        <v>119855</v>
      </c>
      <c r="B965" t="s">
        <v>2336</v>
      </c>
      <c r="C965" t="s">
        <v>123</v>
      </c>
      <c r="D965" t="s">
        <v>2337</v>
      </c>
      <c r="E965" t="s">
        <v>363</v>
      </c>
      <c r="F965" s="230">
        <v>35434</v>
      </c>
      <c r="G965" t="s">
        <v>2338</v>
      </c>
      <c r="H965" t="s">
        <v>364</v>
      </c>
      <c r="I965" t="s">
        <v>59</v>
      </c>
      <c r="K965" t="s">
        <v>346</v>
      </c>
      <c r="L965">
        <v>2014</v>
      </c>
      <c r="M965" t="s">
        <v>345</v>
      </c>
      <c r="N965" t="s">
        <v>351</v>
      </c>
      <c r="O965"/>
      <c r="AI965">
        <v>0</v>
      </c>
      <c r="AP965">
        <v>0</v>
      </c>
    </row>
    <row r="966" spans="1:42" ht="18" x14ac:dyDescent="0.2">
      <c r="A966" s="264">
        <v>119858</v>
      </c>
      <c r="B966" s="264" t="s">
        <v>2339</v>
      </c>
      <c r="C966" s="264" t="s">
        <v>109</v>
      </c>
      <c r="D966" s="264" t="s">
        <v>440</v>
      </c>
      <c r="E966" s="264"/>
      <c r="F966" s="264"/>
      <c r="G966" s="266"/>
      <c r="H966" s="266"/>
      <c r="I966" t="s">
        <v>59</v>
      </c>
      <c r="O966"/>
      <c r="AI966" t="s">
        <v>931</v>
      </c>
      <c r="AO966" t="s">
        <v>928</v>
      </c>
      <c r="AP966">
        <v>0</v>
      </c>
    </row>
    <row r="967" spans="1:42" ht="18" x14ac:dyDescent="0.2">
      <c r="A967" s="266">
        <v>119864</v>
      </c>
      <c r="B967" s="266" t="s">
        <v>1102</v>
      </c>
      <c r="C967" s="266" t="s">
        <v>130</v>
      </c>
      <c r="D967" s="266" t="s">
        <v>235</v>
      </c>
      <c r="E967" s="266"/>
      <c r="F967" s="264"/>
      <c r="G967" s="266"/>
      <c r="H967" s="266"/>
      <c r="I967" t="s">
        <v>1140</v>
      </c>
      <c r="O967"/>
      <c r="AI967" t="s">
        <v>1140</v>
      </c>
      <c r="AO967" t="s">
        <v>928</v>
      </c>
      <c r="AP967" t="s">
        <v>1137</v>
      </c>
    </row>
    <row r="968" spans="1:42" ht="18" x14ac:dyDescent="0.2">
      <c r="A968" s="264">
        <v>119871</v>
      </c>
      <c r="B968" s="264" t="s">
        <v>2340</v>
      </c>
      <c r="C968" s="264" t="s">
        <v>66</v>
      </c>
      <c r="D968" s="264" t="s">
        <v>213</v>
      </c>
      <c r="E968" s="264"/>
      <c r="F968" s="264"/>
      <c r="G968" s="266"/>
      <c r="H968" s="266"/>
      <c r="I968" t="s">
        <v>59</v>
      </c>
      <c r="O968"/>
      <c r="AI968" t="s">
        <v>933</v>
      </c>
      <c r="AO968" t="s">
        <v>928</v>
      </c>
      <c r="AP968">
        <v>0</v>
      </c>
    </row>
    <row r="969" spans="1:42" x14ac:dyDescent="0.2">
      <c r="A969">
        <v>119906</v>
      </c>
      <c r="B969" t="s">
        <v>2342</v>
      </c>
      <c r="C969" t="s">
        <v>103</v>
      </c>
      <c r="D969" t="s">
        <v>228</v>
      </c>
      <c r="E969" t="s">
        <v>363</v>
      </c>
      <c r="F969" s="230">
        <v>33357</v>
      </c>
      <c r="G969" t="s">
        <v>897</v>
      </c>
      <c r="H969" t="s">
        <v>364</v>
      </c>
      <c r="I969" t="s">
        <v>1144</v>
      </c>
      <c r="K969" t="s">
        <v>365</v>
      </c>
      <c r="L969">
        <v>2010</v>
      </c>
      <c r="M969" t="s">
        <v>345</v>
      </c>
      <c r="N969" t="s">
        <v>347</v>
      </c>
      <c r="O969"/>
      <c r="AG969" t="s">
        <v>931</v>
      </c>
      <c r="AI969" t="s">
        <v>931</v>
      </c>
      <c r="AP969">
        <v>0</v>
      </c>
    </row>
    <row r="970" spans="1:42" ht="18" x14ac:dyDescent="0.2">
      <c r="A970" s="264">
        <v>119914</v>
      </c>
      <c r="B970" s="264" t="s">
        <v>2343</v>
      </c>
      <c r="C970" s="264" t="s">
        <v>150</v>
      </c>
      <c r="D970" s="264" t="s">
        <v>466</v>
      </c>
      <c r="E970" s="264"/>
      <c r="F970" s="264"/>
      <c r="G970" s="266"/>
      <c r="H970" s="266"/>
      <c r="I970" t="s">
        <v>59</v>
      </c>
      <c r="O970"/>
      <c r="AI970" t="s">
        <v>935</v>
      </c>
      <c r="AO970" t="s">
        <v>928</v>
      </c>
      <c r="AP970">
        <v>0</v>
      </c>
    </row>
    <row r="971" spans="1:42" x14ac:dyDescent="0.2">
      <c r="A971">
        <v>119915</v>
      </c>
      <c r="B971" t="s">
        <v>2344</v>
      </c>
      <c r="C971" t="s">
        <v>126</v>
      </c>
      <c r="D971" t="s">
        <v>2345</v>
      </c>
      <c r="E971" t="s">
        <v>867</v>
      </c>
      <c r="F971" s="230">
        <v>33970</v>
      </c>
      <c r="G971" t="s">
        <v>887</v>
      </c>
      <c r="H971" t="s">
        <v>364</v>
      </c>
      <c r="I971" t="s">
        <v>59</v>
      </c>
      <c r="K971" t="s">
        <v>881</v>
      </c>
      <c r="L971">
        <v>2010</v>
      </c>
      <c r="M971" t="s">
        <v>347</v>
      </c>
      <c r="N971" t="s">
        <v>347</v>
      </c>
      <c r="O971"/>
      <c r="AI971" t="s">
        <v>1135</v>
      </c>
      <c r="AP971">
        <v>0</v>
      </c>
    </row>
    <row r="972" spans="1:42" ht="18" x14ac:dyDescent="0.2">
      <c r="A972" s="264">
        <v>119916</v>
      </c>
      <c r="B972" s="264" t="s">
        <v>2346</v>
      </c>
      <c r="C972" s="264" t="s">
        <v>408</v>
      </c>
      <c r="D972" s="264" t="s">
        <v>288</v>
      </c>
      <c r="E972" s="264"/>
      <c r="F972" s="264"/>
      <c r="G972" s="266"/>
      <c r="H972" s="266"/>
      <c r="I972" t="s">
        <v>59</v>
      </c>
      <c r="O972"/>
      <c r="AI972" t="s">
        <v>933</v>
      </c>
      <c r="AO972" t="s">
        <v>928</v>
      </c>
      <c r="AP972">
        <v>0</v>
      </c>
    </row>
    <row r="973" spans="1:42" x14ac:dyDescent="0.2">
      <c r="A973">
        <v>119933</v>
      </c>
      <c r="B973" t="s">
        <v>2347</v>
      </c>
      <c r="C973" t="s">
        <v>68</v>
      </c>
      <c r="D973" t="s">
        <v>275</v>
      </c>
      <c r="E973" t="s">
        <v>363</v>
      </c>
      <c r="F973" s="230">
        <v>32316</v>
      </c>
      <c r="G973" t="s">
        <v>345</v>
      </c>
      <c r="H973" t="s">
        <v>364</v>
      </c>
      <c r="I973" t="s">
        <v>1141</v>
      </c>
      <c r="K973" t="s">
        <v>365</v>
      </c>
      <c r="L973">
        <v>2009</v>
      </c>
      <c r="M973" t="s">
        <v>345</v>
      </c>
      <c r="N973" t="s">
        <v>345</v>
      </c>
      <c r="O973"/>
      <c r="AI973">
        <v>0</v>
      </c>
      <c r="AP973">
        <v>0</v>
      </c>
    </row>
    <row r="974" spans="1:42" ht="18" x14ac:dyDescent="0.2">
      <c r="A974" s="266">
        <v>119935</v>
      </c>
      <c r="B974" s="266" t="s">
        <v>1062</v>
      </c>
      <c r="C974" s="266" t="s">
        <v>85</v>
      </c>
      <c r="D974" s="266"/>
      <c r="E974" s="266"/>
      <c r="F974" s="264"/>
      <c r="G974" s="266"/>
      <c r="H974" s="266"/>
      <c r="I974" t="s">
        <v>1140</v>
      </c>
      <c r="O974"/>
      <c r="AI974" t="s">
        <v>1140</v>
      </c>
      <c r="AO974" t="s">
        <v>928</v>
      </c>
      <c r="AP974" t="s">
        <v>1137</v>
      </c>
    </row>
    <row r="975" spans="1:42" ht="18" x14ac:dyDescent="0.2">
      <c r="A975" s="264">
        <v>119950</v>
      </c>
      <c r="B975" s="264" t="s">
        <v>2348</v>
      </c>
      <c r="C975" s="264" t="s">
        <v>751</v>
      </c>
      <c r="D975" s="264" t="s">
        <v>233</v>
      </c>
      <c r="E975" s="264"/>
      <c r="F975" s="264"/>
      <c r="G975" s="266"/>
      <c r="H975" s="266"/>
      <c r="I975" t="s">
        <v>59</v>
      </c>
      <c r="O975"/>
      <c r="AI975" t="s">
        <v>934</v>
      </c>
      <c r="AO975" t="s">
        <v>928</v>
      </c>
      <c r="AP975">
        <v>0</v>
      </c>
    </row>
    <row r="976" spans="1:42" ht="18" x14ac:dyDescent="0.2">
      <c r="A976" s="264">
        <v>119987</v>
      </c>
      <c r="B976" s="264" t="s">
        <v>2349</v>
      </c>
      <c r="C976" s="264" t="s">
        <v>2350</v>
      </c>
      <c r="D976" s="264" t="s">
        <v>2351</v>
      </c>
      <c r="E976" s="264"/>
      <c r="F976" s="264"/>
      <c r="G976" s="266"/>
      <c r="H976" s="266"/>
      <c r="I976" t="s">
        <v>59</v>
      </c>
      <c r="O976"/>
      <c r="AI976" t="s">
        <v>934</v>
      </c>
      <c r="AO976" t="s">
        <v>928</v>
      </c>
      <c r="AP976">
        <v>0</v>
      </c>
    </row>
    <row r="977" spans="1:42" ht="18" x14ac:dyDescent="0.2">
      <c r="A977" s="264">
        <v>119990</v>
      </c>
      <c r="B977" s="264" t="s">
        <v>2352</v>
      </c>
      <c r="C977" s="264" t="s">
        <v>88</v>
      </c>
      <c r="D977" s="264" t="s">
        <v>2353</v>
      </c>
      <c r="E977" s="264"/>
      <c r="F977" s="264"/>
      <c r="G977" s="266"/>
      <c r="H977" s="266"/>
      <c r="I977" t="s">
        <v>59</v>
      </c>
      <c r="O977"/>
      <c r="AI977" t="s">
        <v>933</v>
      </c>
      <c r="AO977" t="s">
        <v>928</v>
      </c>
      <c r="AP977">
        <v>0</v>
      </c>
    </row>
    <row r="978" spans="1:42" ht="18" x14ac:dyDescent="0.2">
      <c r="A978" s="266">
        <v>120002</v>
      </c>
      <c r="B978" s="266" t="s">
        <v>1063</v>
      </c>
      <c r="C978" s="266" t="s">
        <v>1064</v>
      </c>
      <c r="D978" s="266"/>
      <c r="E978" s="266"/>
      <c r="F978" s="264"/>
      <c r="G978" s="266"/>
      <c r="H978" s="266"/>
      <c r="I978" t="s">
        <v>1140</v>
      </c>
      <c r="O978"/>
      <c r="AI978" t="s">
        <v>1140</v>
      </c>
      <c r="AP978" t="s">
        <v>1137</v>
      </c>
    </row>
    <row r="979" spans="1:42" ht="18" x14ac:dyDescent="0.2">
      <c r="A979" s="264">
        <v>120006</v>
      </c>
      <c r="B979" s="264" t="s">
        <v>2354</v>
      </c>
      <c r="C979" s="264" t="s">
        <v>66</v>
      </c>
      <c r="D979" s="264" t="s">
        <v>211</v>
      </c>
      <c r="E979" s="264"/>
      <c r="F979" s="264"/>
      <c r="G979" s="266"/>
      <c r="H979" s="266"/>
      <c r="I979" t="s">
        <v>59</v>
      </c>
      <c r="O979"/>
      <c r="AI979" t="s">
        <v>934</v>
      </c>
      <c r="AO979" t="s">
        <v>928</v>
      </c>
      <c r="AP979">
        <v>0</v>
      </c>
    </row>
    <row r="980" spans="1:42" ht="18" x14ac:dyDescent="0.2">
      <c r="A980" s="266">
        <v>120022</v>
      </c>
      <c r="B980" s="266" t="s">
        <v>1103</v>
      </c>
      <c r="C980" s="266" t="s">
        <v>1101</v>
      </c>
      <c r="D980" s="266" t="s">
        <v>753</v>
      </c>
      <c r="E980" s="266"/>
      <c r="F980" s="264"/>
      <c r="G980" s="266"/>
      <c r="H980" s="266"/>
      <c r="I980" t="s">
        <v>1140</v>
      </c>
      <c r="O980"/>
      <c r="AI980" t="s">
        <v>1140</v>
      </c>
      <c r="AO980" t="s">
        <v>928</v>
      </c>
      <c r="AP980" t="s">
        <v>1137</v>
      </c>
    </row>
    <row r="981" spans="1:42" x14ac:dyDescent="0.2">
      <c r="A981">
        <v>120023</v>
      </c>
      <c r="B981" t="s">
        <v>2355</v>
      </c>
      <c r="C981" t="s">
        <v>66</v>
      </c>
      <c r="D981" t="s">
        <v>215</v>
      </c>
      <c r="E981" t="s">
        <v>867</v>
      </c>
      <c r="F981" s="230">
        <v>34700</v>
      </c>
      <c r="G981" t="s">
        <v>2356</v>
      </c>
      <c r="H981" t="s">
        <v>364</v>
      </c>
      <c r="I981" t="s">
        <v>1144</v>
      </c>
      <c r="K981" t="s">
        <v>881</v>
      </c>
      <c r="L981">
        <v>2012</v>
      </c>
      <c r="M981" t="s">
        <v>347</v>
      </c>
      <c r="N981" t="s">
        <v>347</v>
      </c>
      <c r="O981"/>
      <c r="AI981">
        <v>0</v>
      </c>
      <c r="AP981">
        <v>0</v>
      </c>
    </row>
    <row r="982" spans="1:42" x14ac:dyDescent="0.2">
      <c r="A982">
        <v>120030</v>
      </c>
      <c r="B982" t="s">
        <v>2357</v>
      </c>
      <c r="C982" t="s">
        <v>177</v>
      </c>
      <c r="D982" t="s">
        <v>241</v>
      </c>
      <c r="I982" t="s">
        <v>59</v>
      </c>
      <c r="O982"/>
      <c r="AI982" t="s">
        <v>1135</v>
      </c>
      <c r="AO982" t="s">
        <v>928</v>
      </c>
      <c r="AP982">
        <v>0</v>
      </c>
    </row>
    <row r="983" spans="1:42" ht="18" x14ac:dyDescent="0.2">
      <c r="A983" s="264">
        <v>120031</v>
      </c>
      <c r="B983" s="264" t="s">
        <v>2358</v>
      </c>
      <c r="C983" s="264" t="s">
        <v>514</v>
      </c>
      <c r="D983" s="264" t="s">
        <v>2359</v>
      </c>
      <c r="E983" s="264"/>
      <c r="F983" s="264"/>
      <c r="G983" s="266"/>
      <c r="H983" s="266"/>
      <c r="I983" t="s">
        <v>59</v>
      </c>
      <c r="O983"/>
      <c r="AI983" t="s">
        <v>933</v>
      </c>
      <c r="AO983" t="s">
        <v>928</v>
      </c>
      <c r="AP983">
        <v>0</v>
      </c>
    </row>
    <row r="984" spans="1:42" ht="18" x14ac:dyDescent="0.2">
      <c r="A984" s="264">
        <v>120037</v>
      </c>
      <c r="B984" s="264" t="s">
        <v>2360</v>
      </c>
      <c r="C984" s="264" t="s">
        <v>707</v>
      </c>
      <c r="D984" s="264" t="s">
        <v>658</v>
      </c>
      <c r="E984" s="264"/>
      <c r="F984" s="264"/>
      <c r="G984" s="266"/>
      <c r="H984" s="266"/>
      <c r="I984" t="s">
        <v>59</v>
      </c>
      <c r="O984"/>
      <c r="AI984" t="s">
        <v>933</v>
      </c>
      <c r="AO984" t="s">
        <v>928</v>
      </c>
      <c r="AP984">
        <v>0</v>
      </c>
    </row>
    <row r="985" spans="1:42" x14ac:dyDescent="0.2">
      <c r="A985">
        <v>120041</v>
      </c>
      <c r="B985" t="s">
        <v>2361</v>
      </c>
      <c r="C985" t="s">
        <v>713</v>
      </c>
      <c r="D985" t="s">
        <v>271</v>
      </c>
      <c r="E985" t="s">
        <v>363</v>
      </c>
      <c r="F985" s="230">
        <v>28491</v>
      </c>
      <c r="G985" t="s">
        <v>2362</v>
      </c>
      <c r="H985" t="s">
        <v>364</v>
      </c>
      <c r="I985" t="s">
        <v>1141</v>
      </c>
      <c r="K985" t="s">
        <v>881</v>
      </c>
      <c r="L985">
        <v>1998</v>
      </c>
      <c r="M985" t="s">
        <v>921</v>
      </c>
      <c r="N985" t="s">
        <v>345</v>
      </c>
      <c r="O985"/>
      <c r="AI985">
        <v>0</v>
      </c>
      <c r="AP985">
        <v>0</v>
      </c>
    </row>
    <row r="986" spans="1:42" x14ac:dyDescent="0.2">
      <c r="A986">
        <v>120051</v>
      </c>
      <c r="B986" t="s">
        <v>2363</v>
      </c>
      <c r="C986" t="s">
        <v>127</v>
      </c>
      <c r="D986" t="s">
        <v>271</v>
      </c>
      <c r="E986" t="s">
        <v>363</v>
      </c>
      <c r="F986" s="230">
        <v>34700</v>
      </c>
      <c r="G986" t="s">
        <v>2364</v>
      </c>
      <c r="H986" t="s">
        <v>364</v>
      </c>
      <c r="I986" t="s">
        <v>1141</v>
      </c>
      <c r="K986" t="s">
        <v>346</v>
      </c>
      <c r="L986">
        <v>2012</v>
      </c>
      <c r="M986" t="s">
        <v>347</v>
      </c>
      <c r="N986" t="s">
        <v>347</v>
      </c>
      <c r="O986"/>
      <c r="AI986">
        <v>0</v>
      </c>
      <c r="AO986" t="s">
        <v>928</v>
      </c>
      <c r="AP986">
        <v>0</v>
      </c>
    </row>
    <row r="987" spans="1:42" x14ac:dyDescent="0.2">
      <c r="A987">
        <v>120059</v>
      </c>
      <c r="B987" t="s">
        <v>2365</v>
      </c>
      <c r="C987" t="s">
        <v>1321</v>
      </c>
      <c r="D987" t="s">
        <v>388</v>
      </c>
      <c r="E987" t="s">
        <v>867</v>
      </c>
      <c r="F987" s="230">
        <v>33928</v>
      </c>
      <c r="G987" t="s">
        <v>888</v>
      </c>
      <c r="H987" t="s">
        <v>364</v>
      </c>
      <c r="I987" t="s">
        <v>59</v>
      </c>
      <c r="K987" t="s">
        <v>881</v>
      </c>
      <c r="L987">
        <v>2013</v>
      </c>
      <c r="M987" t="s">
        <v>347</v>
      </c>
      <c r="N987" t="s">
        <v>347</v>
      </c>
      <c r="O987"/>
      <c r="AI987" t="s">
        <v>1135</v>
      </c>
      <c r="AP987">
        <v>0</v>
      </c>
    </row>
    <row r="988" spans="1:42" x14ac:dyDescent="0.2">
      <c r="A988">
        <v>120067</v>
      </c>
      <c r="B988" t="s">
        <v>2366</v>
      </c>
      <c r="C988" t="s">
        <v>144</v>
      </c>
      <c r="D988" t="s">
        <v>2367</v>
      </c>
      <c r="E988" t="s">
        <v>363</v>
      </c>
      <c r="F988" s="230">
        <v>35626</v>
      </c>
      <c r="G988" t="s">
        <v>345</v>
      </c>
      <c r="H988" t="s">
        <v>364</v>
      </c>
      <c r="I988" t="s">
        <v>59</v>
      </c>
      <c r="K988" t="s">
        <v>346</v>
      </c>
      <c r="L988">
        <v>2015</v>
      </c>
      <c r="M988" t="s">
        <v>345</v>
      </c>
      <c r="N988" t="s">
        <v>345</v>
      </c>
      <c r="O988"/>
      <c r="AI988">
        <v>0</v>
      </c>
      <c r="AO988" t="s">
        <v>928</v>
      </c>
      <c r="AP988">
        <v>0</v>
      </c>
    </row>
    <row r="989" spans="1:42" x14ac:dyDescent="0.2">
      <c r="A989">
        <v>120075</v>
      </c>
      <c r="B989" t="s">
        <v>2368</v>
      </c>
      <c r="C989" t="s">
        <v>131</v>
      </c>
      <c r="D989" t="s">
        <v>217</v>
      </c>
      <c r="E989" t="s">
        <v>867</v>
      </c>
      <c r="F989" s="230">
        <v>31229</v>
      </c>
      <c r="G989" t="s">
        <v>345</v>
      </c>
      <c r="H989" t="s">
        <v>364</v>
      </c>
      <c r="I989" t="s">
        <v>59</v>
      </c>
      <c r="K989" t="s">
        <v>346</v>
      </c>
      <c r="L989">
        <v>2002</v>
      </c>
      <c r="M989" t="s">
        <v>345</v>
      </c>
      <c r="N989" t="s">
        <v>345</v>
      </c>
      <c r="O989"/>
      <c r="AG989" t="s">
        <v>933</v>
      </c>
      <c r="AI989" t="s">
        <v>933</v>
      </c>
      <c r="AN989" t="s">
        <v>928</v>
      </c>
      <c r="AO989" t="s">
        <v>928</v>
      </c>
      <c r="AP989">
        <v>0</v>
      </c>
    </row>
    <row r="990" spans="1:42" x14ac:dyDescent="0.2">
      <c r="A990">
        <v>120086</v>
      </c>
      <c r="B990" t="s">
        <v>2369</v>
      </c>
      <c r="C990" t="s">
        <v>131</v>
      </c>
      <c r="D990" t="s">
        <v>531</v>
      </c>
      <c r="E990" t="s">
        <v>362</v>
      </c>
      <c r="F990" t="s">
        <v>2370</v>
      </c>
      <c r="G990" t="s">
        <v>345</v>
      </c>
      <c r="H990" t="s">
        <v>364</v>
      </c>
      <c r="I990" t="s">
        <v>59</v>
      </c>
      <c r="K990" t="s">
        <v>365</v>
      </c>
      <c r="L990">
        <v>0</v>
      </c>
      <c r="M990" t="s">
        <v>345</v>
      </c>
      <c r="O990"/>
      <c r="AI990">
        <v>0</v>
      </c>
      <c r="AN990" t="s">
        <v>928</v>
      </c>
      <c r="AO990" t="s">
        <v>928</v>
      </c>
      <c r="AP990">
        <v>0</v>
      </c>
    </row>
    <row r="991" spans="1:42" ht="18" x14ac:dyDescent="0.2">
      <c r="A991" s="264">
        <v>120090</v>
      </c>
      <c r="B991" s="264" t="s">
        <v>2371</v>
      </c>
      <c r="C991" s="264" t="s">
        <v>139</v>
      </c>
      <c r="D991" s="264" t="s">
        <v>242</v>
      </c>
      <c r="E991" s="264"/>
      <c r="F991" s="264"/>
      <c r="G991" s="266"/>
      <c r="H991" s="266"/>
      <c r="I991" t="s">
        <v>59</v>
      </c>
      <c r="O991"/>
      <c r="AI991" t="s">
        <v>935</v>
      </c>
      <c r="AO991" t="s">
        <v>928</v>
      </c>
      <c r="AP991">
        <v>0</v>
      </c>
    </row>
    <row r="992" spans="1:42" ht="18" x14ac:dyDescent="0.2">
      <c r="A992" s="264">
        <v>120100</v>
      </c>
      <c r="B992" s="264" t="s">
        <v>2372</v>
      </c>
      <c r="C992" s="264" t="s">
        <v>122</v>
      </c>
      <c r="D992" s="264" t="s">
        <v>296</v>
      </c>
      <c r="E992" s="264"/>
      <c r="F992" s="264"/>
      <c r="G992" s="266"/>
      <c r="H992" s="266"/>
      <c r="I992" t="s">
        <v>59</v>
      </c>
      <c r="O992"/>
      <c r="AI992" t="s">
        <v>933</v>
      </c>
      <c r="AO992" t="s">
        <v>928</v>
      </c>
      <c r="AP992">
        <v>0</v>
      </c>
    </row>
    <row r="993" spans="1:42" x14ac:dyDescent="0.2">
      <c r="A993">
        <v>120102</v>
      </c>
      <c r="B993" t="s">
        <v>2373</v>
      </c>
      <c r="C993" t="s">
        <v>2374</v>
      </c>
      <c r="D993" t="s">
        <v>2196</v>
      </c>
      <c r="E993" t="s">
        <v>867</v>
      </c>
      <c r="F993" s="230">
        <v>34363</v>
      </c>
      <c r="G993" t="s">
        <v>345</v>
      </c>
      <c r="H993" t="s">
        <v>364</v>
      </c>
      <c r="I993" t="s">
        <v>1141</v>
      </c>
      <c r="K993" t="s">
        <v>346</v>
      </c>
      <c r="L993">
        <v>2011</v>
      </c>
      <c r="M993" t="s">
        <v>345</v>
      </c>
      <c r="N993" t="s">
        <v>345</v>
      </c>
      <c r="O993"/>
      <c r="AI993">
        <v>0</v>
      </c>
      <c r="AP993">
        <v>0</v>
      </c>
    </row>
    <row r="994" spans="1:42" ht="18" x14ac:dyDescent="0.2">
      <c r="A994" s="264">
        <v>120103</v>
      </c>
      <c r="B994" s="264" t="s">
        <v>2375</v>
      </c>
      <c r="C994" s="264" t="s">
        <v>115</v>
      </c>
      <c r="D994" s="264" t="s">
        <v>231</v>
      </c>
      <c r="E994" s="264"/>
      <c r="F994" s="264"/>
      <c r="G994" s="266"/>
      <c r="H994" s="266"/>
      <c r="I994" t="s">
        <v>59</v>
      </c>
      <c r="O994"/>
      <c r="AI994" t="s">
        <v>931</v>
      </c>
      <c r="AO994" t="s">
        <v>928</v>
      </c>
      <c r="AP994">
        <v>0</v>
      </c>
    </row>
    <row r="995" spans="1:42" x14ac:dyDescent="0.2">
      <c r="A995">
        <v>120105</v>
      </c>
      <c r="B995" t="s">
        <v>2376</v>
      </c>
      <c r="C995" t="s">
        <v>105</v>
      </c>
      <c r="D995" t="s">
        <v>2377</v>
      </c>
      <c r="I995" t="s">
        <v>59</v>
      </c>
      <c r="O995">
        <v>490</v>
      </c>
      <c r="P995" s="230">
        <v>45722</v>
      </c>
      <c r="Q995">
        <v>100000</v>
      </c>
      <c r="AG995" t="s">
        <v>944</v>
      </c>
      <c r="AI995" t="s">
        <v>944</v>
      </c>
      <c r="AP995">
        <v>0</v>
      </c>
    </row>
    <row r="996" spans="1:42" ht="18" x14ac:dyDescent="0.2">
      <c r="A996" s="266">
        <v>120110</v>
      </c>
      <c r="B996" s="266" t="s">
        <v>1065</v>
      </c>
      <c r="C996" s="266" t="s">
        <v>63</v>
      </c>
      <c r="D996" s="266"/>
      <c r="E996" s="266"/>
      <c r="F996" s="264"/>
      <c r="G996" s="266"/>
      <c r="H996" s="266"/>
      <c r="I996" t="s">
        <v>1140</v>
      </c>
      <c r="O996"/>
      <c r="AI996" t="s">
        <v>1140</v>
      </c>
      <c r="AO996" t="s">
        <v>928</v>
      </c>
      <c r="AP996" t="s">
        <v>1137</v>
      </c>
    </row>
    <row r="997" spans="1:42" x14ac:dyDescent="0.2">
      <c r="A997">
        <v>120111</v>
      </c>
      <c r="B997" t="s">
        <v>2378</v>
      </c>
      <c r="C997" t="s">
        <v>66</v>
      </c>
      <c r="D997" t="s">
        <v>209</v>
      </c>
      <c r="E997" t="s">
        <v>363</v>
      </c>
      <c r="F997" s="253">
        <v>0</v>
      </c>
      <c r="G997" t="s">
        <v>345</v>
      </c>
      <c r="H997" t="s">
        <v>364</v>
      </c>
      <c r="I997" t="s">
        <v>1144</v>
      </c>
      <c r="K997" t="s">
        <v>346</v>
      </c>
      <c r="L997">
        <v>2005</v>
      </c>
      <c r="M997" t="s">
        <v>345</v>
      </c>
      <c r="N997" t="s">
        <v>345</v>
      </c>
      <c r="O997"/>
      <c r="AI997">
        <v>0</v>
      </c>
      <c r="AP997">
        <v>0</v>
      </c>
    </row>
    <row r="998" spans="1:42" x14ac:dyDescent="0.2">
      <c r="A998">
        <v>120113</v>
      </c>
      <c r="B998" t="s">
        <v>2379</v>
      </c>
      <c r="C998" t="s">
        <v>668</v>
      </c>
      <c r="D998" t="s">
        <v>447</v>
      </c>
      <c r="E998" t="s">
        <v>363</v>
      </c>
      <c r="F998" s="230">
        <v>34950</v>
      </c>
      <c r="G998" t="s">
        <v>356</v>
      </c>
      <c r="H998" t="s">
        <v>364</v>
      </c>
      <c r="I998" t="s">
        <v>65</v>
      </c>
      <c r="K998" t="s">
        <v>365</v>
      </c>
      <c r="L998">
        <v>0</v>
      </c>
      <c r="M998" t="s">
        <v>356</v>
      </c>
      <c r="N998" t="s">
        <v>356</v>
      </c>
      <c r="O998"/>
      <c r="AG998" t="s">
        <v>935</v>
      </c>
      <c r="AI998" t="s">
        <v>935</v>
      </c>
      <c r="AP998">
        <v>0</v>
      </c>
    </row>
    <row r="999" spans="1:42" ht="18" x14ac:dyDescent="0.2">
      <c r="A999" s="264">
        <v>120115</v>
      </c>
      <c r="B999" s="264" t="s">
        <v>2380</v>
      </c>
      <c r="C999" s="264" t="s">
        <v>127</v>
      </c>
      <c r="D999" s="264" t="s">
        <v>256</v>
      </c>
      <c r="E999" s="264"/>
      <c r="F999" s="264"/>
      <c r="G999" s="266"/>
      <c r="H999" s="266"/>
      <c r="I999" t="s">
        <v>59</v>
      </c>
      <c r="O999"/>
      <c r="AI999" t="s">
        <v>934</v>
      </c>
      <c r="AO999" t="s">
        <v>928</v>
      </c>
      <c r="AP999">
        <v>0</v>
      </c>
    </row>
    <row r="1000" spans="1:42" x14ac:dyDescent="0.2">
      <c r="A1000">
        <v>120120</v>
      </c>
      <c r="B1000" t="s">
        <v>2381</v>
      </c>
      <c r="C1000" t="s">
        <v>66</v>
      </c>
      <c r="D1000" t="s">
        <v>243</v>
      </c>
      <c r="E1000" t="s">
        <v>363</v>
      </c>
      <c r="F1000" s="230">
        <v>31191</v>
      </c>
      <c r="G1000" t="s">
        <v>345</v>
      </c>
      <c r="H1000" t="s">
        <v>364</v>
      </c>
      <c r="I1000" t="s">
        <v>1141</v>
      </c>
      <c r="K1000" t="s">
        <v>346</v>
      </c>
      <c r="L1000">
        <v>2008</v>
      </c>
      <c r="M1000" t="s">
        <v>345</v>
      </c>
      <c r="N1000" t="s">
        <v>358</v>
      </c>
      <c r="O1000"/>
      <c r="AI1000">
        <v>0</v>
      </c>
      <c r="AP1000">
        <v>0</v>
      </c>
    </row>
    <row r="1001" spans="1:42" x14ac:dyDescent="0.2">
      <c r="A1001">
        <v>120126</v>
      </c>
      <c r="B1001" t="s">
        <v>2382</v>
      </c>
      <c r="C1001" t="s">
        <v>133</v>
      </c>
      <c r="D1001" t="s">
        <v>2383</v>
      </c>
      <c r="E1001" t="s">
        <v>867</v>
      </c>
      <c r="F1001" s="230">
        <v>33460</v>
      </c>
      <c r="G1001" t="s">
        <v>345</v>
      </c>
      <c r="H1001" t="s">
        <v>364</v>
      </c>
      <c r="I1001" t="s">
        <v>59</v>
      </c>
      <c r="K1001" t="s">
        <v>346</v>
      </c>
      <c r="L1001">
        <v>2010</v>
      </c>
      <c r="M1001" t="s">
        <v>345</v>
      </c>
      <c r="N1001" t="s">
        <v>345</v>
      </c>
      <c r="O1001"/>
      <c r="AI1001" t="s">
        <v>1135</v>
      </c>
      <c r="AP1001">
        <v>0</v>
      </c>
    </row>
    <row r="1002" spans="1:42" x14ac:dyDescent="0.2">
      <c r="A1002">
        <v>120145</v>
      </c>
      <c r="B1002" t="s">
        <v>2384</v>
      </c>
      <c r="C1002" t="s">
        <v>122</v>
      </c>
      <c r="D1002">
        <v>0</v>
      </c>
      <c r="I1002" t="s">
        <v>59</v>
      </c>
      <c r="O1002"/>
      <c r="AI1002">
        <v>0</v>
      </c>
      <c r="AO1002" t="s">
        <v>928</v>
      </c>
      <c r="AP1002">
        <v>0</v>
      </c>
    </row>
    <row r="1003" spans="1:42" x14ac:dyDescent="0.2">
      <c r="A1003">
        <v>120156</v>
      </c>
      <c r="B1003" t="s">
        <v>2385</v>
      </c>
      <c r="C1003" t="s">
        <v>103</v>
      </c>
      <c r="D1003" t="s">
        <v>208</v>
      </c>
      <c r="E1003" t="s">
        <v>867</v>
      </c>
      <c r="F1003" s="230">
        <v>35937</v>
      </c>
      <c r="G1003" t="s">
        <v>345</v>
      </c>
      <c r="H1003" t="s">
        <v>364</v>
      </c>
      <c r="I1003" t="s">
        <v>1144</v>
      </c>
      <c r="K1003" t="s">
        <v>346</v>
      </c>
      <c r="L1003">
        <v>2016</v>
      </c>
      <c r="M1003" t="s">
        <v>345</v>
      </c>
      <c r="N1003" t="s">
        <v>345</v>
      </c>
      <c r="O1003"/>
      <c r="AG1003" t="s">
        <v>931</v>
      </c>
      <c r="AI1003" t="s">
        <v>931</v>
      </c>
      <c r="AP1003">
        <v>0</v>
      </c>
    </row>
    <row r="1004" spans="1:42" x14ac:dyDescent="0.2">
      <c r="A1004">
        <v>120164</v>
      </c>
      <c r="B1004" t="s">
        <v>768</v>
      </c>
      <c r="C1004" t="s">
        <v>63</v>
      </c>
      <c r="D1004" t="s">
        <v>749</v>
      </c>
      <c r="I1004" t="s">
        <v>59</v>
      </c>
      <c r="O1004"/>
      <c r="AG1004" t="s">
        <v>1145</v>
      </c>
      <c r="AI1004" t="s">
        <v>1145</v>
      </c>
      <c r="AN1004" t="s">
        <v>928</v>
      </c>
      <c r="AO1004" t="s">
        <v>928</v>
      </c>
      <c r="AP1004">
        <v>0</v>
      </c>
    </row>
    <row r="1005" spans="1:42" ht="18" x14ac:dyDescent="0.25">
      <c r="A1005" s="264">
        <v>120191</v>
      </c>
      <c r="B1005" s="264" t="s">
        <v>2386</v>
      </c>
      <c r="C1005" s="264" t="s">
        <v>677</v>
      </c>
      <c r="D1005" s="264" t="s">
        <v>234</v>
      </c>
      <c r="E1005" s="264"/>
      <c r="F1005" s="264"/>
      <c r="G1005" s="266"/>
      <c r="H1005" s="266"/>
      <c r="I1005" t="s">
        <v>59</v>
      </c>
      <c r="J1005" s="267"/>
      <c r="K1005" s="268"/>
      <c r="L1005" s="267"/>
      <c r="N1005" s="269"/>
      <c r="O1005"/>
      <c r="AC1005" s="267"/>
      <c r="AI1005" t="s">
        <v>934</v>
      </c>
      <c r="AO1005" t="s">
        <v>928</v>
      </c>
      <c r="AP1005">
        <v>0</v>
      </c>
    </row>
    <row r="1006" spans="1:42" x14ac:dyDescent="0.2">
      <c r="A1006">
        <v>120209</v>
      </c>
      <c r="B1006" t="s">
        <v>2387</v>
      </c>
      <c r="C1006" t="s">
        <v>174</v>
      </c>
      <c r="D1006" t="s">
        <v>312</v>
      </c>
      <c r="I1006" t="s">
        <v>59</v>
      </c>
      <c r="O1006"/>
      <c r="AI1006" t="s">
        <v>1135</v>
      </c>
      <c r="AO1006" t="s">
        <v>928</v>
      </c>
      <c r="AP1006">
        <v>0</v>
      </c>
    </row>
    <row r="1007" spans="1:42" x14ac:dyDescent="0.2">
      <c r="A1007">
        <v>120211</v>
      </c>
      <c r="B1007" t="s">
        <v>2388</v>
      </c>
      <c r="C1007" t="s">
        <v>159</v>
      </c>
      <c r="D1007" t="s">
        <v>243</v>
      </c>
      <c r="E1007" t="s">
        <v>867</v>
      </c>
      <c r="F1007" s="230">
        <v>34189</v>
      </c>
      <c r="G1007" t="s">
        <v>899</v>
      </c>
      <c r="H1007" t="s">
        <v>364</v>
      </c>
      <c r="I1007" t="s">
        <v>59</v>
      </c>
      <c r="K1007" t="s">
        <v>881</v>
      </c>
      <c r="L1007">
        <v>2011</v>
      </c>
      <c r="M1007" t="s">
        <v>347</v>
      </c>
      <c r="N1007" t="s">
        <v>358</v>
      </c>
      <c r="O1007"/>
      <c r="AI1007">
        <v>0</v>
      </c>
      <c r="AP1007">
        <v>0</v>
      </c>
    </row>
    <row r="1008" spans="1:42" x14ac:dyDescent="0.2">
      <c r="A1008">
        <v>120213</v>
      </c>
      <c r="B1008" t="s">
        <v>2389</v>
      </c>
      <c r="C1008" t="s">
        <v>2390</v>
      </c>
      <c r="D1008" t="s">
        <v>223</v>
      </c>
      <c r="E1008" t="s">
        <v>867</v>
      </c>
      <c r="F1008" s="230">
        <v>33835</v>
      </c>
      <c r="G1008" t="s">
        <v>345</v>
      </c>
      <c r="H1008" t="s">
        <v>364</v>
      </c>
      <c r="I1008" t="s">
        <v>59</v>
      </c>
      <c r="K1008" t="s">
        <v>881</v>
      </c>
      <c r="L1008">
        <v>2014</v>
      </c>
      <c r="M1008" t="s">
        <v>347</v>
      </c>
      <c r="O1008"/>
      <c r="AI1008" t="s">
        <v>1135</v>
      </c>
      <c r="AN1008" t="s">
        <v>928</v>
      </c>
      <c r="AO1008" t="s">
        <v>928</v>
      </c>
      <c r="AP1008">
        <v>0</v>
      </c>
    </row>
    <row r="1009" spans="1:42" ht="18" x14ac:dyDescent="0.2">
      <c r="A1009" s="264">
        <v>120232</v>
      </c>
      <c r="B1009" s="264" t="s">
        <v>2391</v>
      </c>
      <c r="C1009" s="264" t="s">
        <v>74</v>
      </c>
      <c r="D1009" s="264" t="s">
        <v>288</v>
      </c>
      <c r="E1009" s="264"/>
      <c r="F1009" s="264"/>
      <c r="G1009" s="266"/>
      <c r="H1009" s="266"/>
      <c r="I1009" t="s">
        <v>59</v>
      </c>
      <c r="O1009"/>
      <c r="AI1009" t="s">
        <v>931</v>
      </c>
      <c r="AO1009" t="s">
        <v>928</v>
      </c>
      <c r="AP1009">
        <v>0</v>
      </c>
    </row>
    <row r="1010" spans="1:42" ht="18" x14ac:dyDescent="0.2">
      <c r="A1010" s="264">
        <v>120239</v>
      </c>
      <c r="B1010" s="264" t="s">
        <v>2392</v>
      </c>
      <c r="C1010" s="264" t="s">
        <v>2393</v>
      </c>
      <c r="D1010" s="264" t="s">
        <v>2394</v>
      </c>
      <c r="E1010" s="264"/>
      <c r="F1010" s="264"/>
      <c r="G1010" s="266"/>
      <c r="H1010" s="266"/>
      <c r="I1010" t="s">
        <v>59</v>
      </c>
      <c r="O1010"/>
      <c r="AI1010" t="s">
        <v>935</v>
      </c>
      <c r="AO1010" t="s">
        <v>928</v>
      </c>
      <c r="AP1010">
        <v>0</v>
      </c>
    </row>
    <row r="1011" spans="1:42" x14ac:dyDescent="0.2">
      <c r="A1011">
        <v>120262</v>
      </c>
      <c r="B1011" t="s">
        <v>2395</v>
      </c>
      <c r="C1011" t="s">
        <v>66</v>
      </c>
      <c r="D1011" t="s">
        <v>473</v>
      </c>
      <c r="I1011" t="s">
        <v>59</v>
      </c>
      <c r="O1011"/>
      <c r="AI1011">
        <v>0</v>
      </c>
      <c r="AP1011">
        <v>0</v>
      </c>
    </row>
    <row r="1012" spans="1:42" x14ac:dyDescent="0.2">
      <c r="A1012">
        <v>120275</v>
      </c>
      <c r="B1012" t="s">
        <v>2396</v>
      </c>
      <c r="C1012" t="s">
        <v>88</v>
      </c>
      <c r="D1012" t="s">
        <v>245</v>
      </c>
      <c r="E1012" t="s">
        <v>363</v>
      </c>
      <c r="F1012" s="230">
        <v>34783</v>
      </c>
      <c r="G1012" t="s">
        <v>345</v>
      </c>
      <c r="H1012" t="s">
        <v>364</v>
      </c>
      <c r="I1012" t="s">
        <v>59</v>
      </c>
      <c r="K1012" t="s">
        <v>346</v>
      </c>
      <c r="L1012">
        <v>2013</v>
      </c>
      <c r="M1012" t="s">
        <v>347</v>
      </c>
      <c r="N1012" t="s">
        <v>345</v>
      </c>
      <c r="O1012"/>
      <c r="AI1012" t="s">
        <v>1135</v>
      </c>
      <c r="AP1012">
        <v>0</v>
      </c>
    </row>
    <row r="1013" spans="1:42" ht="18" x14ac:dyDescent="0.2">
      <c r="A1013" s="264">
        <v>120276</v>
      </c>
      <c r="B1013" s="264" t="s">
        <v>2397</v>
      </c>
      <c r="C1013" s="264" t="s">
        <v>132</v>
      </c>
      <c r="D1013" s="264" t="s">
        <v>2087</v>
      </c>
      <c r="E1013" s="264"/>
      <c r="F1013" s="264"/>
      <c r="G1013" s="266"/>
      <c r="H1013" s="266"/>
      <c r="I1013" t="s">
        <v>59</v>
      </c>
      <c r="O1013"/>
      <c r="AI1013" t="s">
        <v>931</v>
      </c>
      <c r="AO1013" t="s">
        <v>928</v>
      </c>
      <c r="AP1013">
        <v>0</v>
      </c>
    </row>
    <row r="1014" spans="1:42" x14ac:dyDescent="0.2">
      <c r="A1014">
        <v>120280</v>
      </c>
      <c r="B1014" t="s">
        <v>787</v>
      </c>
      <c r="C1014" t="s">
        <v>678</v>
      </c>
      <c r="D1014" t="s">
        <v>229</v>
      </c>
      <c r="E1014" t="s">
        <v>867</v>
      </c>
      <c r="F1014" s="230">
        <v>32874</v>
      </c>
      <c r="G1014" t="s">
        <v>2398</v>
      </c>
      <c r="H1014" t="s">
        <v>364</v>
      </c>
      <c r="I1014" t="s">
        <v>59</v>
      </c>
      <c r="K1014" t="s">
        <v>881</v>
      </c>
      <c r="L1014">
        <v>2009</v>
      </c>
      <c r="M1014" t="s">
        <v>351</v>
      </c>
      <c r="N1014" t="s">
        <v>351</v>
      </c>
      <c r="O1014"/>
      <c r="AG1014" t="s">
        <v>1145</v>
      </c>
      <c r="AI1014" t="s">
        <v>1145</v>
      </c>
      <c r="AP1014">
        <v>0</v>
      </c>
    </row>
    <row r="1015" spans="1:42" ht="18" x14ac:dyDescent="0.2">
      <c r="A1015" s="264">
        <v>120289</v>
      </c>
      <c r="B1015" s="264" t="s">
        <v>2399</v>
      </c>
      <c r="C1015" s="264" t="s">
        <v>1386</v>
      </c>
      <c r="D1015" s="264" t="s">
        <v>2400</v>
      </c>
      <c r="E1015" s="264"/>
      <c r="F1015" s="264"/>
      <c r="G1015" s="266"/>
      <c r="H1015" s="266"/>
      <c r="I1015" t="s">
        <v>59</v>
      </c>
      <c r="O1015"/>
      <c r="AI1015" t="s">
        <v>935</v>
      </c>
      <c r="AO1015" t="s">
        <v>928</v>
      </c>
      <c r="AP1015">
        <v>0</v>
      </c>
    </row>
    <row r="1016" spans="1:42" x14ac:dyDescent="0.2">
      <c r="A1016">
        <v>120298</v>
      </c>
      <c r="B1016" t="s">
        <v>2401</v>
      </c>
      <c r="C1016" t="s">
        <v>104</v>
      </c>
      <c r="D1016" t="s">
        <v>262</v>
      </c>
      <c r="E1016" t="s">
        <v>867</v>
      </c>
      <c r="F1016" s="230">
        <v>31949</v>
      </c>
      <c r="G1016" t="s">
        <v>2402</v>
      </c>
      <c r="H1016" t="s">
        <v>364</v>
      </c>
      <c r="I1016" t="s">
        <v>59</v>
      </c>
      <c r="K1016" t="s">
        <v>881</v>
      </c>
      <c r="L1016">
        <v>2010</v>
      </c>
      <c r="M1016" t="s">
        <v>349</v>
      </c>
      <c r="N1016" t="s">
        <v>349</v>
      </c>
      <c r="O1016"/>
      <c r="AG1016" t="s">
        <v>932</v>
      </c>
      <c r="AI1016" t="s">
        <v>932</v>
      </c>
      <c r="AP1016">
        <v>0</v>
      </c>
    </row>
    <row r="1017" spans="1:42" x14ac:dyDescent="0.2">
      <c r="A1017">
        <v>120301</v>
      </c>
      <c r="B1017" t="s">
        <v>2403</v>
      </c>
      <c r="C1017" t="s">
        <v>63</v>
      </c>
      <c r="D1017" t="s">
        <v>323</v>
      </c>
      <c r="E1017" t="s">
        <v>867</v>
      </c>
      <c r="F1017" s="230">
        <v>34486</v>
      </c>
      <c r="G1017" t="s">
        <v>2404</v>
      </c>
      <c r="H1017" t="s">
        <v>364</v>
      </c>
      <c r="I1017" t="s">
        <v>1144</v>
      </c>
      <c r="K1017" t="s">
        <v>881</v>
      </c>
      <c r="L1017">
        <v>2013</v>
      </c>
      <c r="M1017" t="s">
        <v>353</v>
      </c>
      <c r="N1017" t="s">
        <v>350</v>
      </c>
      <c r="O1017"/>
      <c r="AI1017">
        <v>0</v>
      </c>
      <c r="AP1017">
        <v>0</v>
      </c>
    </row>
    <row r="1018" spans="1:42" x14ac:dyDescent="0.2">
      <c r="A1018">
        <v>120303</v>
      </c>
      <c r="B1018" t="s">
        <v>2405</v>
      </c>
      <c r="C1018" t="s">
        <v>66</v>
      </c>
      <c r="D1018" t="s">
        <v>264</v>
      </c>
      <c r="I1018" t="s">
        <v>59</v>
      </c>
      <c r="O1018"/>
      <c r="AI1018" t="s">
        <v>1135</v>
      </c>
      <c r="AO1018" t="s">
        <v>928</v>
      </c>
      <c r="AP1018">
        <v>0</v>
      </c>
    </row>
    <row r="1019" spans="1:42" ht="18" x14ac:dyDescent="0.2">
      <c r="A1019" s="264">
        <v>120304</v>
      </c>
      <c r="B1019" s="264" t="s">
        <v>2406</v>
      </c>
      <c r="C1019" s="264" t="s">
        <v>66</v>
      </c>
      <c r="D1019" s="264" t="s">
        <v>748</v>
      </c>
      <c r="E1019" s="264"/>
      <c r="F1019" s="264"/>
      <c r="G1019" s="266"/>
      <c r="H1019" s="266"/>
      <c r="I1019" t="s">
        <v>59</v>
      </c>
      <c r="O1019"/>
      <c r="AI1019" t="s">
        <v>931</v>
      </c>
      <c r="AO1019" t="s">
        <v>928</v>
      </c>
      <c r="AP1019">
        <v>0</v>
      </c>
    </row>
    <row r="1020" spans="1:42" ht="18" x14ac:dyDescent="0.2">
      <c r="A1020" s="264">
        <v>120305</v>
      </c>
      <c r="B1020" s="264" t="s">
        <v>2407</v>
      </c>
      <c r="C1020" s="264" t="s">
        <v>80</v>
      </c>
      <c r="D1020" s="264" t="s">
        <v>215</v>
      </c>
      <c r="E1020" s="264"/>
      <c r="F1020" s="264"/>
      <c r="G1020" s="266"/>
      <c r="H1020" s="266"/>
      <c r="I1020" t="s">
        <v>59</v>
      </c>
      <c r="O1020"/>
      <c r="AI1020" t="s">
        <v>935</v>
      </c>
      <c r="AO1020" t="s">
        <v>928</v>
      </c>
      <c r="AP1020">
        <v>0</v>
      </c>
    </row>
    <row r="1021" spans="1:42" x14ac:dyDescent="0.2">
      <c r="A1021">
        <v>120311</v>
      </c>
      <c r="B1021" t="s">
        <v>2408</v>
      </c>
      <c r="C1021" t="s">
        <v>663</v>
      </c>
      <c r="D1021" t="s">
        <v>719</v>
      </c>
      <c r="E1021" t="s">
        <v>362</v>
      </c>
      <c r="F1021" s="230">
        <v>26940</v>
      </c>
      <c r="G1021" t="s">
        <v>886</v>
      </c>
      <c r="H1021" t="s">
        <v>364</v>
      </c>
      <c r="I1021" t="s">
        <v>59</v>
      </c>
      <c r="K1021" t="s">
        <v>346</v>
      </c>
      <c r="L1021">
        <v>1992</v>
      </c>
      <c r="M1021" t="s">
        <v>350</v>
      </c>
      <c r="N1021" t="s">
        <v>350</v>
      </c>
      <c r="O1021"/>
      <c r="AI1021">
        <v>0</v>
      </c>
      <c r="AO1021" t="s">
        <v>928</v>
      </c>
      <c r="AP1021">
        <v>0</v>
      </c>
    </row>
    <row r="1022" spans="1:42" x14ac:dyDescent="0.2">
      <c r="A1022">
        <v>120312</v>
      </c>
      <c r="B1022" t="s">
        <v>2409</v>
      </c>
      <c r="C1022" t="s">
        <v>66</v>
      </c>
      <c r="D1022" t="s">
        <v>243</v>
      </c>
      <c r="E1022" t="s">
        <v>363</v>
      </c>
      <c r="F1022" s="230">
        <v>27349</v>
      </c>
      <c r="G1022" t="s">
        <v>358</v>
      </c>
      <c r="H1022" t="s">
        <v>364</v>
      </c>
      <c r="I1022" t="s">
        <v>59</v>
      </c>
      <c r="K1022" t="s">
        <v>365</v>
      </c>
      <c r="L1022">
        <v>2014</v>
      </c>
      <c r="M1022" t="s">
        <v>358</v>
      </c>
      <c r="N1022" t="s">
        <v>347</v>
      </c>
      <c r="O1022"/>
      <c r="AI1022">
        <v>0</v>
      </c>
      <c r="AP1022">
        <v>0</v>
      </c>
    </row>
    <row r="1023" spans="1:42" x14ac:dyDescent="0.2">
      <c r="A1023">
        <v>120348</v>
      </c>
      <c r="B1023" t="s">
        <v>2410</v>
      </c>
      <c r="C1023" t="s">
        <v>122</v>
      </c>
      <c r="D1023" t="s">
        <v>240</v>
      </c>
      <c r="E1023" t="s">
        <v>363</v>
      </c>
      <c r="F1023" s="253">
        <v>0</v>
      </c>
      <c r="G1023" t="s">
        <v>345</v>
      </c>
      <c r="H1023" t="s">
        <v>366</v>
      </c>
      <c r="I1023" t="s">
        <v>1141</v>
      </c>
      <c r="K1023">
        <v>0</v>
      </c>
      <c r="L1023">
        <v>0</v>
      </c>
      <c r="M1023" t="s">
        <v>347</v>
      </c>
      <c r="N1023" t="s">
        <v>605</v>
      </c>
      <c r="O1023"/>
      <c r="AI1023">
        <v>0</v>
      </c>
      <c r="AO1023" t="s">
        <v>928</v>
      </c>
      <c r="AP1023">
        <v>0</v>
      </c>
    </row>
    <row r="1024" spans="1:42" x14ac:dyDescent="0.2">
      <c r="A1024">
        <v>120353</v>
      </c>
      <c r="B1024" t="s">
        <v>2411</v>
      </c>
      <c r="C1024" t="s">
        <v>782</v>
      </c>
      <c r="D1024" t="s">
        <v>298</v>
      </c>
      <c r="E1024" t="s">
        <v>363</v>
      </c>
      <c r="F1024" s="253">
        <v>0</v>
      </c>
      <c r="G1024" t="s">
        <v>345</v>
      </c>
      <c r="H1024" t="s">
        <v>364</v>
      </c>
      <c r="I1024" t="s">
        <v>65</v>
      </c>
      <c r="K1024" t="s">
        <v>346</v>
      </c>
      <c r="L1024">
        <v>2013</v>
      </c>
      <c r="M1024" t="s">
        <v>345</v>
      </c>
      <c r="N1024" t="s">
        <v>357</v>
      </c>
      <c r="O1024"/>
      <c r="AI1024">
        <v>0</v>
      </c>
      <c r="AP1024">
        <v>0</v>
      </c>
    </row>
    <row r="1025" spans="1:42" x14ac:dyDescent="0.2">
      <c r="A1025">
        <v>120357</v>
      </c>
      <c r="B1025" t="s">
        <v>2412</v>
      </c>
      <c r="C1025" t="s">
        <v>144</v>
      </c>
      <c r="D1025" t="s">
        <v>478</v>
      </c>
      <c r="E1025" t="s">
        <v>867</v>
      </c>
      <c r="F1025" s="230">
        <v>26216</v>
      </c>
      <c r="G1025" t="s">
        <v>345</v>
      </c>
      <c r="H1025" t="s">
        <v>364</v>
      </c>
      <c r="I1025" t="s">
        <v>1144</v>
      </c>
      <c r="K1025" t="s">
        <v>881</v>
      </c>
      <c r="L1025">
        <v>0</v>
      </c>
      <c r="M1025" t="s">
        <v>356</v>
      </c>
      <c r="O1025"/>
      <c r="AI1025">
        <v>0</v>
      </c>
      <c r="AP1025">
        <v>0</v>
      </c>
    </row>
    <row r="1026" spans="1:42" x14ac:dyDescent="0.2">
      <c r="A1026">
        <v>120360</v>
      </c>
      <c r="B1026" t="s">
        <v>2413</v>
      </c>
      <c r="C1026" t="s">
        <v>117</v>
      </c>
      <c r="D1026" t="s">
        <v>293</v>
      </c>
      <c r="I1026" t="s">
        <v>59</v>
      </c>
      <c r="O1026"/>
      <c r="AI1026" t="s">
        <v>1135</v>
      </c>
      <c r="AO1026" t="s">
        <v>928</v>
      </c>
      <c r="AP1026">
        <v>0</v>
      </c>
    </row>
    <row r="1027" spans="1:42" x14ac:dyDescent="0.2">
      <c r="A1027">
        <v>120367</v>
      </c>
      <c r="B1027" t="s">
        <v>2414</v>
      </c>
      <c r="C1027" t="s">
        <v>171</v>
      </c>
      <c r="D1027" t="s">
        <v>238</v>
      </c>
      <c r="E1027" t="s">
        <v>363</v>
      </c>
      <c r="F1027" s="230">
        <v>33352</v>
      </c>
      <c r="G1027" t="s">
        <v>345</v>
      </c>
      <c r="H1027" t="s">
        <v>364</v>
      </c>
      <c r="I1027" t="s">
        <v>1141</v>
      </c>
      <c r="K1027" t="s">
        <v>346</v>
      </c>
      <c r="L1027">
        <v>2009</v>
      </c>
      <c r="M1027" t="s">
        <v>345</v>
      </c>
      <c r="N1027" t="s">
        <v>350</v>
      </c>
      <c r="O1027"/>
      <c r="AI1027">
        <v>0</v>
      </c>
      <c r="AP1027">
        <v>0</v>
      </c>
    </row>
    <row r="1028" spans="1:42" x14ac:dyDescent="0.2">
      <c r="A1028">
        <v>120371</v>
      </c>
      <c r="B1028" t="s">
        <v>2415</v>
      </c>
      <c r="C1028" t="s">
        <v>399</v>
      </c>
      <c r="D1028" t="s">
        <v>249</v>
      </c>
      <c r="E1028" t="s">
        <v>867</v>
      </c>
      <c r="F1028" s="230">
        <v>32964</v>
      </c>
      <c r="G1028" t="s">
        <v>345</v>
      </c>
      <c r="H1028" t="s">
        <v>364</v>
      </c>
      <c r="I1028" t="s">
        <v>59</v>
      </c>
      <c r="K1028">
        <v>0</v>
      </c>
      <c r="L1028">
        <v>0</v>
      </c>
      <c r="M1028">
        <v>0</v>
      </c>
      <c r="N1028" t="s">
        <v>345</v>
      </c>
      <c r="O1028">
        <v>448</v>
      </c>
      <c r="P1028" s="230">
        <v>45722</v>
      </c>
      <c r="Q1028">
        <v>100000</v>
      </c>
      <c r="AG1028" t="s">
        <v>933</v>
      </c>
      <c r="AI1028" t="s">
        <v>933</v>
      </c>
      <c r="AP1028">
        <v>0</v>
      </c>
    </row>
    <row r="1029" spans="1:42" x14ac:dyDescent="0.2">
      <c r="A1029">
        <v>120391</v>
      </c>
      <c r="B1029" t="s">
        <v>2416</v>
      </c>
      <c r="C1029" t="s">
        <v>469</v>
      </c>
      <c r="D1029" t="s">
        <v>2417</v>
      </c>
      <c r="E1029" t="s">
        <v>363</v>
      </c>
      <c r="F1029" t="s">
        <v>2418</v>
      </c>
      <c r="G1029" t="s">
        <v>349</v>
      </c>
      <c r="H1029" t="s">
        <v>364</v>
      </c>
      <c r="I1029" t="s">
        <v>1144</v>
      </c>
      <c r="K1029" t="s">
        <v>346</v>
      </c>
      <c r="L1029">
        <v>2016</v>
      </c>
      <c r="M1029" t="s">
        <v>353</v>
      </c>
      <c r="N1029" t="s">
        <v>349</v>
      </c>
      <c r="O1029"/>
      <c r="AI1029">
        <v>0</v>
      </c>
      <c r="AP1029">
        <v>0</v>
      </c>
    </row>
    <row r="1030" spans="1:42" ht="18" x14ac:dyDescent="0.2">
      <c r="A1030" s="266">
        <v>120408</v>
      </c>
      <c r="B1030" s="266" t="s">
        <v>1104</v>
      </c>
      <c r="C1030" s="266" t="s">
        <v>105</v>
      </c>
      <c r="D1030" s="266" t="s">
        <v>538</v>
      </c>
      <c r="E1030" s="266"/>
      <c r="F1030" s="264"/>
      <c r="G1030" s="266"/>
      <c r="H1030" s="266"/>
      <c r="I1030" t="s">
        <v>1140</v>
      </c>
      <c r="O1030"/>
      <c r="AI1030" t="s">
        <v>1140</v>
      </c>
      <c r="AO1030" t="s">
        <v>928</v>
      </c>
      <c r="AP1030" t="s">
        <v>1137</v>
      </c>
    </row>
    <row r="1031" spans="1:42" x14ac:dyDescent="0.2">
      <c r="A1031">
        <v>120416</v>
      </c>
      <c r="B1031" t="s">
        <v>2419</v>
      </c>
      <c r="C1031" t="s">
        <v>415</v>
      </c>
      <c r="D1031" t="s">
        <v>2420</v>
      </c>
      <c r="E1031" t="s">
        <v>363</v>
      </c>
      <c r="F1031" s="230">
        <v>30689</v>
      </c>
      <c r="G1031" t="s">
        <v>892</v>
      </c>
      <c r="H1031" t="s">
        <v>364</v>
      </c>
      <c r="I1031" t="s">
        <v>1141</v>
      </c>
      <c r="K1031" t="s">
        <v>346</v>
      </c>
      <c r="L1031">
        <v>2002</v>
      </c>
      <c r="M1031" t="s">
        <v>345</v>
      </c>
      <c r="O1031"/>
      <c r="AI1031">
        <v>0</v>
      </c>
      <c r="AP1031">
        <v>0</v>
      </c>
    </row>
    <row r="1032" spans="1:42" x14ac:dyDescent="0.2">
      <c r="A1032">
        <v>120420</v>
      </c>
      <c r="B1032" t="s">
        <v>2421</v>
      </c>
      <c r="C1032" t="s">
        <v>512</v>
      </c>
      <c r="D1032" t="s">
        <v>294</v>
      </c>
      <c r="E1032" t="s">
        <v>363</v>
      </c>
      <c r="F1032" s="253">
        <v>0</v>
      </c>
      <c r="G1032" t="s">
        <v>2422</v>
      </c>
      <c r="H1032" t="s">
        <v>364</v>
      </c>
      <c r="I1032" t="s">
        <v>59</v>
      </c>
      <c r="K1032" t="s">
        <v>346</v>
      </c>
      <c r="L1032">
        <v>2002</v>
      </c>
      <c r="M1032" t="s">
        <v>345</v>
      </c>
      <c r="N1032" t="s">
        <v>354</v>
      </c>
      <c r="O1032"/>
      <c r="AG1032" t="s">
        <v>944</v>
      </c>
      <c r="AI1032" t="s">
        <v>944</v>
      </c>
      <c r="AP1032">
        <v>0</v>
      </c>
    </row>
    <row r="1033" spans="1:42" x14ac:dyDescent="0.2">
      <c r="A1033">
        <v>120428</v>
      </c>
      <c r="B1033" t="s">
        <v>2423</v>
      </c>
      <c r="C1033" t="s">
        <v>128</v>
      </c>
      <c r="D1033" t="s">
        <v>243</v>
      </c>
      <c r="I1033" t="s">
        <v>59</v>
      </c>
      <c r="O1033"/>
      <c r="AI1033">
        <v>0</v>
      </c>
      <c r="AN1033" t="s">
        <v>928</v>
      </c>
      <c r="AO1033" t="s">
        <v>928</v>
      </c>
      <c r="AP1033">
        <v>0</v>
      </c>
    </row>
    <row r="1034" spans="1:42" x14ac:dyDescent="0.2">
      <c r="A1034">
        <v>120433</v>
      </c>
      <c r="B1034" t="s">
        <v>2424</v>
      </c>
      <c r="C1034" t="s">
        <v>111</v>
      </c>
      <c r="D1034" t="s">
        <v>552</v>
      </c>
      <c r="E1034" t="s">
        <v>363</v>
      </c>
      <c r="F1034" s="253">
        <v>0</v>
      </c>
      <c r="G1034" t="s">
        <v>345</v>
      </c>
      <c r="H1034" t="s">
        <v>364</v>
      </c>
      <c r="I1034" t="s">
        <v>1144</v>
      </c>
      <c r="K1034" t="s">
        <v>346</v>
      </c>
      <c r="L1034">
        <v>2014</v>
      </c>
      <c r="M1034" t="s">
        <v>345</v>
      </c>
      <c r="N1034" t="s">
        <v>345</v>
      </c>
      <c r="O1034"/>
      <c r="AI1034">
        <v>0</v>
      </c>
      <c r="AP1034">
        <v>0</v>
      </c>
    </row>
    <row r="1035" spans="1:42" x14ac:dyDescent="0.2">
      <c r="A1035">
        <v>120436</v>
      </c>
      <c r="B1035" t="s">
        <v>2425</v>
      </c>
      <c r="C1035" t="s">
        <v>85</v>
      </c>
      <c r="D1035" t="s">
        <v>289</v>
      </c>
      <c r="E1035" t="s">
        <v>363</v>
      </c>
      <c r="F1035" s="253">
        <v>0</v>
      </c>
      <c r="G1035" t="s">
        <v>1393</v>
      </c>
      <c r="H1035" t="s">
        <v>364</v>
      </c>
      <c r="I1035" t="s">
        <v>59</v>
      </c>
      <c r="K1035" t="s">
        <v>346</v>
      </c>
      <c r="L1035">
        <v>2014</v>
      </c>
      <c r="M1035" t="s">
        <v>345</v>
      </c>
      <c r="N1035" t="s">
        <v>345</v>
      </c>
      <c r="O1035"/>
      <c r="AI1035">
        <v>0</v>
      </c>
      <c r="AP1035">
        <v>0</v>
      </c>
    </row>
    <row r="1036" spans="1:42" x14ac:dyDescent="0.2">
      <c r="A1036">
        <v>120440</v>
      </c>
      <c r="B1036" t="s">
        <v>2426</v>
      </c>
      <c r="C1036" t="s">
        <v>115</v>
      </c>
      <c r="D1036" t="s">
        <v>243</v>
      </c>
      <c r="E1036" t="s">
        <v>363</v>
      </c>
      <c r="F1036" s="254">
        <v>35221</v>
      </c>
      <c r="G1036" t="s">
        <v>901</v>
      </c>
      <c r="H1036" t="s">
        <v>364</v>
      </c>
      <c r="I1036" t="s">
        <v>59</v>
      </c>
      <c r="K1036" t="s">
        <v>346</v>
      </c>
      <c r="L1036">
        <v>2014</v>
      </c>
      <c r="M1036" t="s">
        <v>347</v>
      </c>
      <c r="N1036" t="s">
        <v>347</v>
      </c>
      <c r="O1036"/>
      <c r="AI1036" t="s">
        <v>1135</v>
      </c>
      <c r="AP1036">
        <v>0</v>
      </c>
    </row>
    <row r="1037" spans="1:42" x14ac:dyDescent="0.2">
      <c r="A1037">
        <v>120459</v>
      </c>
      <c r="B1037" t="s">
        <v>2427</v>
      </c>
      <c r="C1037" t="s">
        <v>663</v>
      </c>
      <c r="D1037" t="s">
        <v>331</v>
      </c>
      <c r="E1037" t="s">
        <v>867</v>
      </c>
      <c r="F1037" s="253">
        <v>0</v>
      </c>
      <c r="G1037" t="s">
        <v>345</v>
      </c>
      <c r="H1037" t="s">
        <v>364</v>
      </c>
      <c r="I1037" t="s">
        <v>59</v>
      </c>
      <c r="K1037" t="s">
        <v>346</v>
      </c>
      <c r="L1037">
        <v>2011</v>
      </c>
      <c r="M1037" t="s">
        <v>345</v>
      </c>
      <c r="N1037" t="s">
        <v>345</v>
      </c>
      <c r="O1037"/>
      <c r="AI1037">
        <v>0</v>
      </c>
      <c r="AP1037">
        <v>0</v>
      </c>
    </row>
    <row r="1038" spans="1:42" x14ac:dyDescent="0.2">
      <c r="A1038">
        <v>120475</v>
      </c>
      <c r="B1038" t="s">
        <v>2428</v>
      </c>
      <c r="C1038" t="s">
        <v>132</v>
      </c>
      <c r="D1038" t="s">
        <v>263</v>
      </c>
      <c r="E1038" t="s">
        <v>363</v>
      </c>
      <c r="F1038" s="230">
        <v>36069</v>
      </c>
      <c r="G1038" t="s">
        <v>910</v>
      </c>
      <c r="H1038" t="s">
        <v>364</v>
      </c>
      <c r="I1038" t="s">
        <v>1141</v>
      </c>
      <c r="K1038" t="s">
        <v>346</v>
      </c>
      <c r="L1038">
        <v>2017</v>
      </c>
      <c r="M1038" t="s">
        <v>345</v>
      </c>
      <c r="N1038" t="s">
        <v>347</v>
      </c>
      <c r="O1038"/>
      <c r="AI1038">
        <v>0</v>
      </c>
      <c r="AP1038">
        <v>0</v>
      </c>
    </row>
    <row r="1039" spans="1:42" x14ac:dyDescent="0.2">
      <c r="A1039">
        <v>120480</v>
      </c>
      <c r="B1039" t="s">
        <v>2429</v>
      </c>
      <c r="C1039" t="s">
        <v>143</v>
      </c>
      <c r="D1039" t="s">
        <v>439</v>
      </c>
      <c r="I1039" t="s">
        <v>59</v>
      </c>
      <c r="O1039"/>
      <c r="AG1039" t="s">
        <v>1145</v>
      </c>
      <c r="AI1039" t="s">
        <v>1145</v>
      </c>
      <c r="AO1039" t="s">
        <v>928</v>
      </c>
      <c r="AP1039">
        <v>0</v>
      </c>
    </row>
    <row r="1040" spans="1:42" x14ac:dyDescent="0.2">
      <c r="A1040">
        <v>120482</v>
      </c>
      <c r="B1040" t="s">
        <v>2430</v>
      </c>
      <c r="C1040" t="s">
        <v>141</v>
      </c>
      <c r="D1040" t="s">
        <v>279</v>
      </c>
      <c r="I1040" t="s">
        <v>1144</v>
      </c>
      <c r="O1040"/>
      <c r="AI1040">
        <v>0</v>
      </c>
      <c r="AP1040">
        <v>0</v>
      </c>
    </row>
    <row r="1041" spans="1:42" x14ac:dyDescent="0.2">
      <c r="A1041">
        <v>120484</v>
      </c>
      <c r="B1041" t="s">
        <v>2431</v>
      </c>
      <c r="C1041" t="s">
        <v>334</v>
      </c>
      <c r="D1041" t="s">
        <v>2432</v>
      </c>
      <c r="E1041" t="s">
        <v>867</v>
      </c>
      <c r="F1041" s="254">
        <v>36334</v>
      </c>
      <c r="G1041" t="s">
        <v>345</v>
      </c>
      <c r="H1041" t="s">
        <v>364</v>
      </c>
      <c r="I1041" t="s">
        <v>59</v>
      </c>
      <c r="K1041" t="s">
        <v>881</v>
      </c>
      <c r="L1041">
        <v>2017</v>
      </c>
      <c r="M1041" t="s">
        <v>345</v>
      </c>
      <c r="N1041" t="s">
        <v>345</v>
      </c>
      <c r="O1041"/>
      <c r="AI1041">
        <v>0</v>
      </c>
      <c r="AP1041">
        <v>0</v>
      </c>
    </row>
    <row r="1042" spans="1:42" x14ac:dyDescent="0.2">
      <c r="A1042">
        <v>120495</v>
      </c>
      <c r="B1042" t="s">
        <v>2433</v>
      </c>
      <c r="C1042" t="s">
        <v>134</v>
      </c>
      <c r="D1042" t="s">
        <v>328</v>
      </c>
      <c r="E1042" t="s">
        <v>867</v>
      </c>
      <c r="F1042" s="254">
        <v>34839</v>
      </c>
      <c r="G1042" t="s">
        <v>2434</v>
      </c>
      <c r="H1042" t="s">
        <v>364</v>
      </c>
      <c r="I1042" t="s">
        <v>59</v>
      </c>
      <c r="K1042" t="s">
        <v>573</v>
      </c>
      <c r="L1042">
        <v>2013</v>
      </c>
      <c r="M1042" t="s">
        <v>345</v>
      </c>
      <c r="N1042" t="s">
        <v>347</v>
      </c>
      <c r="O1042"/>
      <c r="AI1042">
        <v>0</v>
      </c>
      <c r="AO1042" t="s">
        <v>928</v>
      </c>
      <c r="AP1042">
        <v>0</v>
      </c>
    </row>
    <row r="1043" spans="1:42" ht="18" x14ac:dyDescent="0.2">
      <c r="A1043" s="264">
        <v>120530</v>
      </c>
      <c r="B1043" s="264" t="s">
        <v>2435</v>
      </c>
      <c r="C1043" s="264" t="s">
        <v>104</v>
      </c>
      <c r="D1043" s="264" t="s">
        <v>322</v>
      </c>
      <c r="E1043" s="264"/>
      <c r="F1043" s="264"/>
      <c r="G1043" s="266"/>
      <c r="H1043" s="266"/>
      <c r="I1043" t="s">
        <v>59</v>
      </c>
      <c r="O1043"/>
      <c r="AI1043" t="s">
        <v>933</v>
      </c>
      <c r="AO1043" t="s">
        <v>928</v>
      </c>
      <c r="AP1043">
        <v>0</v>
      </c>
    </row>
    <row r="1044" spans="1:42" x14ac:dyDescent="0.2">
      <c r="A1044">
        <v>120535</v>
      </c>
      <c r="B1044" t="s">
        <v>2436</v>
      </c>
      <c r="C1044" t="s">
        <v>89</v>
      </c>
      <c r="D1044" t="s">
        <v>2437</v>
      </c>
      <c r="E1044" t="s">
        <v>363</v>
      </c>
      <c r="F1044" t="s">
        <v>2438</v>
      </c>
      <c r="G1044" t="s">
        <v>2439</v>
      </c>
      <c r="H1044" t="s">
        <v>364</v>
      </c>
      <c r="I1044" t="s">
        <v>65</v>
      </c>
      <c r="K1044" t="s">
        <v>365</v>
      </c>
      <c r="L1044">
        <v>0</v>
      </c>
      <c r="M1044" t="s">
        <v>345</v>
      </c>
      <c r="O1044"/>
      <c r="AI1044">
        <v>0</v>
      </c>
      <c r="AP1044">
        <v>0</v>
      </c>
    </row>
    <row r="1045" spans="1:42" x14ac:dyDescent="0.2">
      <c r="A1045">
        <v>120536</v>
      </c>
      <c r="B1045" t="s">
        <v>2440</v>
      </c>
      <c r="C1045" t="s">
        <v>702</v>
      </c>
      <c r="D1045" t="s">
        <v>308</v>
      </c>
      <c r="E1045" t="s">
        <v>363</v>
      </c>
      <c r="F1045" s="230">
        <v>33496</v>
      </c>
      <c r="G1045" t="s">
        <v>2441</v>
      </c>
      <c r="H1045" t="s">
        <v>364</v>
      </c>
      <c r="I1045" t="s">
        <v>1141</v>
      </c>
      <c r="K1045" t="s">
        <v>881</v>
      </c>
      <c r="L1045">
        <v>0</v>
      </c>
      <c r="M1045" t="s">
        <v>345</v>
      </c>
      <c r="N1045" t="s">
        <v>345</v>
      </c>
      <c r="O1045"/>
      <c r="AI1045">
        <v>0</v>
      </c>
      <c r="AN1045" t="s">
        <v>928</v>
      </c>
      <c r="AO1045" t="s">
        <v>928</v>
      </c>
      <c r="AP1045">
        <v>0</v>
      </c>
    </row>
    <row r="1046" spans="1:42" x14ac:dyDescent="0.2">
      <c r="A1046">
        <v>120538</v>
      </c>
      <c r="B1046" t="s">
        <v>2442</v>
      </c>
      <c r="C1046" t="s">
        <v>644</v>
      </c>
      <c r="D1046" t="s">
        <v>527</v>
      </c>
      <c r="E1046" t="s">
        <v>867</v>
      </c>
      <c r="F1046" s="230">
        <v>32923</v>
      </c>
      <c r="G1046" t="s">
        <v>345</v>
      </c>
      <c r="H1046" t="s">
        <v>364</v>
      </c>
      <c r="I1046" t="s">
        <v>1141</v>
      </c>
      <c r="K1046" t="s">
        <v>881</v>
      </c>
      <c r="L1046">
        <v>2009</v>
      </c>
      <c r="M1046" t="s">
        <v>345</v>
      </c>
      <c r="N1046" t="s">
        <v>345</v>
      </c>
      <c r="O1046"/>
      <c r="AI1046">
        <v>0</v>
      </c>
      <c r="AP1046">
        <v>0</v>
      </c>
    </row>
    <row r="1047" spans="1:42" x14ac:dyDescent="0.2">
      <c r="A1047">
        <v>120570</v>
      </c>
      <c r="B1047" t="s">
        <v>2443</v>
      </c>
      <c r="C1047" t="s">
        <v>99</v>
      </c>
      <c r="D1047" t="s">
        <v>226</v>
      </c>
      <c r="E1047" t="s">
        <v>363</v>
      </c>
      <c r="F1047" s="253">
        <v>0</v>
      </c>
      <c r="G1047" t="s">
        <v>2444</v>
      </c>
      <c r="H1047" t="s">
        <v>364</v>
      </c>
      <c r="I1047" t="s">
        <v>1141</v>
      </c>
      <c r="K1047" t="s">
        <v>346</v>
      </c>
      <c r="L1047">
        <v>2016</v>
      </c>
      <c r="M1047" t="s">
        <v>347</v>
      </c>
      <c r="N1047" t="s">
        <v>357</v>
      </c>
      <c r="O1047"/>
      <c r="AI1047">
        <v>0</v>
      </c>
      <c r="AP1047">
        <v>0</v>
      </c>
    </row>
    <row r="1048" spans="1:42" x14ac:dyDescent="0.2">
      <c r="A1048">
        <v>120576</v>
      </c>
      <c r="B1048" t="s">
        <v>2445</v>
      </c>
      <c r="C1048" t="s">
        <v>70</v>
      </c>
      <c r="D1048" t="s">
        <v>246</v>
      </c>
      <c r="E1048" t="s">
        <v>867</v>
      </c>
      <c r="F1048" s="253">
        <v>0</v>
      </c>
      <c r="G1048" t="s">
        <v>345</v>
      </c>
      <c r="H1048" t="s">
        <v>364</v>
      </c>
      <c r="I1048" t="s">
        <v>59</v>
      </c>
      <c r="K1048" t="s">
        <v>346</v>
      </c>
      <c r="L1048">
        <v>2002</v>
      </c>
      <c r="M1048" t="s">
        <v>345</v>
      </c>
      <c r="N1048" t="s">
        <v>350</v>
      </c>
      <c r="O1048"/>
      <c r="AI1048">
        <v>0</v>
      </c>
      <c r="AN1048" t="s">
        <v>928</v>
      </c>
      <c r="AO1048" t="s">
        <v>928</v>
      </c>
      <c r="AP1048">
        <v>0</v>
      </c>
    </row>
    <row r="1049" spans="1:42" x14ac:dyDescent="0.2">
      <c r="A1049">
        <v>120588</v>
      </c>
      <c r="B1049" t="s">
        <v>2446</v>
      </c>
      <c r="C1049" t="s">
        <v>104</v>
      </c>
      <c r="D1049" t="s">
        <v>247</v>
      </c>
      <c r="E1049" t="s">
        <v>867</v>
      </c>
      <c r="F1049" s="230">
        <v>32257</v>
      </c>
      <c r="G1049" t="s">
        <v>345</v>
      </c>
      <c r="H1049" t="s">
        <v>364</v>
      </c>
      <c r="I1049" t="s">
        <v>59</v>
      </c>
      <c r="K1049" t="s">
        <v>346</v>
      </c>
      <c r="L1049">
        <v>2006</v>
      </c>
      <c r="M1049" t="s">
        <v>345</v>
      </c>
      <c r="N1049" t="s">
        <v>345</v>
      </c>
      <c r="O1049"/>
      <c r="AI1049">
        <v>0</v>
      </c>
      <c r="AN1049" t="s">
        <v>928</v>
      </c>
      <c r="AO1049" t="s">
        <v>928</v>
      </c>
      <c r="AP1049">
        <v>0</v>
      </c>
    </row>
    <row r="1050" spans="1:42" ht="18" x14ac:dyDescent="0.2">
      <c r="A1050" s="264">
        <v>120589</v>
      </c>
      <c r="B1050" s="264" t="s">
        <v>2447</v>
      </c>
      <c r="C1050" s="264" t="s">
        <v>2448</v>
      </c>
      <c r="D1050" s="264" t="s">
        <v>2449</v>
      </c>
      <c r="E1050" s="264"/>
      <c r="F1050" s="264"/>
      <c r="G1050" s="266"/>
      <c r="H1050" s="266"/>
      <c r="I1050" t="s">
        <v>59</v>
      </c>
      <c r="O1050"/>
      <c r="AI1050" t="s">
        <v>933</v>
      </c>
      <c r="AO1050" t="s">
        <v>928</v>
      </c>
      <c r="AP1050">
        <v>0</v>
      </c>
    </row>
    <row r="1051" spans="1:42" x14ac:dyDescent="0.2">
      <c r="A1051">
        <v>120604</v>
      </c>
      <c r="B1051" t="s">
        <v>2450</v>
      </c>
      <c r="C1051" t="s">
        <v>123</v>
      </c>
      <c r="D1051" t="s">
        <v>239</v>
      </c>
      <c r="I1051" t="s">
        <v>1144</v>
      </c>
      <c r="O1051"/>
      <c r="AI1051">
        <v>0</v>
      </c>
      <c r="AO1051" t="s">
        <v>928</v>
      </c>
      <c r="AP1051">
        <v>0</v>
      </c>
    </row>
    <row r="1052" spans="1:42" x14ac:dyDescent="0.2">
      <c r="A1052">
        <v>120606</v>
      </c>
      <c r="B1052" t="s">
        <v>2451</v>
      </c>
      <c r="C1052" t="s">
        <v>60</v>
      </c>
      <c r="D1052" t="s">
        <v>269</v>
      </c>
      <c r="E1052" t="s">
        <v>362</v>
      </c>
      <c r="F1052" s="230">
        <v>32387</v>
      </c>
      <c r="G1052" t="s">
        <v>347</v>
      </c>
      <c r="H1052" t="s">
        <v>364</v>
      </c>
      <c r="I1052" t="s">
        <v>59</v>
      </c>
      <c r="K1052" t="s">
        <v>346</v>
      </c>
      <c r="L1052">
        <v>2008</v>
      </c>
      <c r="M1052" t="s">
        <v>345</v>
      </c>
      <c r="N1052" t="s">
        <v>347</v>
      </c>
      <c r="O1052"/>
      <c r="AI1052">
        <v>0</v>
      </c>
      <c r="AP1052">
        <v>0</v>
      </c>
    </row>
    <row r="1053" spans="1:42" ht="18" x14ac:dyDescent="0.2">
      <c r="A1053" s="264">
        <v>120616</v>
      </c>
      <c r="B1053" s="264" t="s">
        <v>2452</v>
      </c>
      <c r="C1053" s="264" t="s">
        <v>688</v>
      </c>
      <c r="D1053" s="264" t="s">
        <v>304</v>
      </c>
      <c r="E1053" s="264"/>
      <c r="F1053" s="264"/>
      <c r="G1053" s="266"/>
      <c r="H1053" s="266"/>
      <c r="I1053" t="s">
        <v>59</v>
      </c>
      <c r="O1053"/>
      <c r="AI1053" t="s">
        <v>933</v>
      </c>
      <c r="AO1053" t="s">
        <v>928</v>
      </c>
      <c r="AP1053">
        <v>0</v>
      </c>
    </row>
    <row r="1054" spans="1:42" x14ac:dyDescent="0.2">
      <c r="A1054">
        <v>120626</v>
      </c>
      <c r="B1054" t="s">
        <v>2453</v>
      </c>
      <c r="C1054" t="s">
        <v>104</v>
      </c>
      <c r="D1054" t="s">
        <v>253</v>
      </c>
      <c r="I1054" t="s">
        <v>59</v>
      </c>
      <c r="O1054"/>
      <c r="AI1054" t="s">
        <v>1135</v>
      </c>
      <c r="AO1054" t="s">
        <v>928</v>
      </c>
      <c r="AP1054">
        <v>0</v>
      </c>
    </row>
    <row r="1055" spans="1:42" x14ac:dyDescent="0.2">
      <c r="A1055">
        <v>120627</v>
      </c>
      <c r="B1055" t="s">
        <v>2454</v>
      </c>
      <c r="C1055" t="s">
        <v>68</v>
      </c>
      <c r="D1055" t="s">
        <v>2455</v>
      </c>
      <c r="E1055" t="s">
        <v>363</v>
      </c>
      <c r="F1055" s="230">
        <v>32965</v>
      </c>
      <c r="G1055" t="s">
        <v>345</v>
      </c>
      <c r="H1055" t="s">
        <v>364</v>
      </c>
      <c r="I1055" t="s">
        <v>1141</v>
      </c>
      <c r="K1055" t="s">
        <v>346</v>
      </c>
      <c r="L1055">
        <v>2008</v>
      </c>
      <c r="M1055" t="s">
        <v>347</v>
      </c>
      <c r="N1055" t="s">
        <v>345</v>
      </c>
      <c r="O1055"/>
      <c r="AG1055" t="s">
        <v>931</v>
      </c>
      <c r="AI1055" t="s">
        <v>931</v>
      </c>
      <c r="AP1055">
        <v>0</v>
      </c>
    </row>
    <row r="1056" spans="1:42" x14ac:dyDescent="0.2">
      <c r="A1056">
        <v>120637</v>
      </c>
      <c r="B1056" t="s">
        <v>2456</v>
      </c>
      <c r="C1056" t="s">
        <v>125</v>
      </c>
      <c r="D1056" t="s">
        <v>640</v>
      </c>
      <c r="E1056" t="s">
        <v>867</v>
      </c>
      <c r="F1056" s="230">
        <v>34917</v>
      </c>
      <c r="G1056" t="s">
        <v>1696</v>
      </c>
      <c r="H1056" t="s">
        <v>364</v>
      </c>
      <c r="I1056" t="s">
        <v>1144</v>
      </c>
      <c r="K1056" t="s">
        <v>346</v>
      </c>
      <c r="L1056">
        <v>2015</v>
      </c>
      <c r="M1056" t="s">
        <v>347</v>
      </c>
      <c r="N1056" t="s">
        <v>347</v>
      </c>
      <c r="O1056"/>
      <c r="AI1056">
        <v>0</v>
      </c>
      <c r="AP1056">
        <v>0</v>
      </c>
    </row>
    <row r="1057" spans="1:42" x14ac:dyDescent="0.2">
      <c r="A1057">
        <v>120641</v>
      </c>
      <c r="B1057" t="s">
        <v>2457</v>
      </c>
      <c r="C1057" t="s">
        <v>655</v>
      </c>
      <c r="D1057" t="s">
        <v>213</v>
      </c>
      <c r="E1057" t="s">
        <v>867</v>
      </c>
      <c r="F1057" s="230">
        <v>36222</v>
      </c>
      <c r="G1057" t="s">
        <v>2458</v>
      </c>
      <c r="H1057" t="s">
        <v>2459</v>
      </c>
      <c r="I1057" t="s">
        <v>1144</v>
      </c>
      <c r="K1057" t="s">
        <v>346</v>
      </c>
      <c r="L1057">
        <v>2016</v>
      </c>
      <c r="M1057" t="s">
        <v>345</v>
      </c>
      <c r="N1057" t="s">
        <v>605</v>
      </c>
      <c r="O1057"/>
      <c r="AI1057">
        <v>0</v>
      </c>
      <c r="AP1057">
        <v>0</v>
      </c>
    </row>
    <row r="1058" spans="1:42" x14ac:dyDescent="0.2">
      <c r="A1058">
        <v>120647</v>
      </c>
      <c r="B1058" t="s">
        <v>2460</v>
      </c>
      <c r="C1058" t="s">
        <v>129</v>
      </c>
      <c r="D1058" t="s">
        <v>275</v>
      </c>
      <c r="I1058" t="s">
        <v>59</v>
      </c>
      <c r="O1058"/>
      <c r="AI1058">
        <v>0</v>
      </c>
      <c r="AO1058" t="s">
        <v>928</v>
      </c>
      <c r="AP1058">
        <v>0</v>
      </c>
    </row>
    <row r="1059" spans="1:42" x14ac:dyDescent="0.2">
      <c r="A1059">
        <v>120651</v>
      </c>
      <c r="B1059" t="s">
        <v>2461</v>
      </c>
      <c r="C1059" t="s">
        <v>2350</v>
      </c>
      <c r="D1059" t="s">
        <v>227</v>
      </c>
      <c r="E1059" t="s">
        <v>867</v>
      </c>
      <c r="F1059" s="230">
        <v>35065</v>
      </c>
      <c r="G1059" t="s">
        <v>345</v>
      </c>
      <c r="H1059" t="s">
        <v>364</v>
      </c>
      <c r="I1059" t="s">
        <v>59</v>
      </c>
      <c r="K1059" t="s">
        <v>346</v>
      </c>
      <c r="L1059">
        <v>2013</v>
      </c>
      <c r="M1059" t="s">
        <v>345</v>
      </c>
      <c r="N1059" t="s">
        <v>345</v>
      </c>
      <c r="O1059"/>
      <c r="AI1059" t="s">
        <v>1135</v>
      </c>
      <c r="AO1059" t="s">
        <v>928</v>
      </c>
      <c r="AP1059">
        <v>0</v>
      </c>
    </row>
    <row r="1060" spans="1:42" x14ac:dyDescent="0.2">
      <c r="A1060">
        <v>120655</v>
      </c>
      <c r="B1060" t="s">
        <v>2462</v>
      </c>
      <c r="C1060" t="s">
        <v>133</v>
      </c>
      <c r="D1060" t="s">
        <v>407</v>
      </c>
      <c r="E1060" t="s">
        <v>362</v>
      </c>
      <c r="F1060" s="253">
        <v>0</v>
      </c>
      <c r="G1060" t="s">
        <v>2463</v>
      </c>
      <c r="H1060" t="s">
        <v>364</v>
      </c>
      <c r="I1060" t="s">
        <v>59</v>
      </c>
      <c r="K1060" t="s">
        <v>346</v>
      </c>
      <c r="L1060">
        <v>1989</v>
      </c>
      <c r="M1060" t="s">
        <v>345</v>
      </c>
      <c r="N1060" t="s">
        <v>345</v>
      </c>
      <c r="O1060"/>
      <c r="AG1060" t="s">
        <v>944</v>
      </c>
      <c r="AI1060" t="s">
        <v>944</v>
      </c>
      <c r="AO1060" t="s">
        <v>928</v>
      </c>
      <c r="AP1060">
        <v>0</v>
      </c>
    </row>
    <row r="1061" spans="1:42" x14ac:dyDescent="0.2">
      <c r="A1061">
        <v>120665</v>
      </c>
      <c r="B1061" t="s">
        <v>2464</v>
      </c>
      <c r="C1061" t="s">
        <v>1652</v>
      </c>
      <c r="D1061" t="s">
        <v>290</v>
      </c>
      <c r="E1061" t="s">
        <v>867</v>
      </c>
      <c r="F1061" s="253">
        <v>0</v>
      </c>
      <c r="G1061" t="s">
        <v>345</v>
      </c>
      <c r="H1061" t="s">
        <v>364</v>
      </c>
      <c r="I1061" t="s">
        <v>59</v>
      </c>
      <c r="K1061" t="s">
        <v>346</v>
      </c>
      <c r="L1061">
        <v>2017</v>
      </c>
      <c r="M1061" t="s">
        <v>345</v>
      </c>
      <c r="O1061"/>
      <c r="AI1061">
        <v>0</v>
      </c>
      <c r="AP1061">
        <v>0</v>
      </c>
    </row>
    <row r="1062" spans="1:42" x14ac:dyDescent="0.2">
      <c r="A1062">
        <v>120691</v>
      </c>
      <c r="B1062" t="s">
        <v>2465</v>
      </c>
      <c r="C1062" t="s">
        <v>104</v>
      </c>
      <c r="D1062" t="s">
        <v>277</v>
      </c>
      <c r="I1062" t="s">
        <v>59</v>
      </c>
      <c r="O1062"/>
      <c r="AG1062" t="s">
        <v>931</v>
      </c>
      <c r="AI1062" t="s">
        <v>931</v>
      </c>
      <c r="AO1062" t="s">
        <v>928</v>
      </c>
      <c r="AP1062">
        <v>0</v>
      </c>
    </row>
    <row r="1063" spans="1:42" x14ac:dyDescent="0.2">
      <c r="A1063">
        <v>120697</v>
      </c>
      <c r="B1063" t="s">
        <v>2466</v>
      </c>
      <c r="C1063" t="s">
        <v>2467</v>
      </c>
      <c r="D1063" t="s">
        <v>445</v>
      </c>
      <c r="E1063" t="s">
        <v>867</v>
      </c>
      <c r="F1063" s="230">
        <v>30827</v>
      </c>
      <c r="G1063" t="s">
        <v>2167</v>
      </c>
      <c r="H1063" t="s">
        <v>364</v>
      </c>
      <c r="I1063" t="s">
        <v>1141</v>
      </c>
      <c r="K1063" t="s">
        <v>346</v>
      </c>
      <c r="L1063">
        <v>2002</v>
      </c>
      <c r="M1063" t="s">
        <v>347</v>
      </c>
      <c r="N1063" t="s">
        <v>347</v>
      </c>
      <c r="O1063"/>
      <c r="AG1063" t="s">
        <v>931</v>
      </c>
      <c r="AI1063" t="s">
        <v>931</v>
      </c>
      <c r="AP1063">
        <v>0</v>
      </c>
    </row>
    <row r="1064" spans="1:42" ht="18" x14ac:dyDescent="0.2">
      <c r="A1064" s="264">
        <v>120702</v>
      </c>
      <c r="B1064" s="264" t="s">
        <v>2468</v>
      </c>
      <c r="C1064" s="264" t="s">
        <v>703</v>
      </c>
      <c r="D1064" s="264" t="s">
        <v>278</v>
      </c>
      <c r="E1064" s="264"/>
      <c r="F1064" s="264"/>
      <c r="G1064" s="266"/>
      <c r="H1064" s="266"/>
      <c r="I1064" t="s">
        <v>59</v>
      </c>
      <c r="O1064"/>
      <c r="AI1064" t="s">
        <v>933</v>
      </c>
      <c r="AO1064" t="s">
        <v>928</v>
      </c>
      <c r="AP1064">
        <v>0</v>
      </c>
    </row>
    <row r="1065" spans="1:42" x14ac:dyDescent="0.2">
      <c r="A1065">
        <v>120706</v>
      </c>
      <c r="B1065" t="s">
        <v>2469</v>
      </c>
      <c r="C1065" t="s">
        <v>2470</v>
      </c>
      <c r="D1065" t="s">
        <v>219</v>
      </c>
      <c r="I1065" t="s">
        <v>59</v>
      </c>
      <c r="O1065"/>
      <c r="AI1065" t="s">
        <v>1135</v>
      </c>
      <c r="AO1065" t="s">
        <v>928</v>
      </c>
      <c r="AP1065">
        <v>0</v>
      </c>
    </row>
    <row r="1066" spans="1:42" x14ac:dyDescent="0.2">
      <c r="A1066">
        <v>120712</v>
      </c>
      <c r="B1066" t="s">
        <v>2472</v>
      </c>
      <c r="C1066" t="s">
        <v>66</v>
      </c>
      <c r="D1066" t="s">
        <v>262</v>
      </c>
      <c r="I1066" t="s">
        <v>59</v>
      </c>
      <c r="O1066"/>
      <c r="AI1066" t="s">
        <v>1135</v>
      </c>
      <c r="AO1066" t="s">
        <v>928</v>
      </c>
      <c r="AP1066">
        <v>0</v>
      </c>
    </row>
    <row r="1067" spans="1:42" x14ac:dyDescent="0.2">
      <c r="A1067">
        <v>120715</v>
      </c>
      <c r="B1067" t="s">
        <v>2473</v>
      </c>
      <c r="C1067" t="s">
        <v>2474</v>
      </c>
      <c r="D1067" t="s">
        <v>390</v>
      </c>
      <c r="E1067" t="s">
        <v>867</v>
      </c>
      <c r="F1067" s="230">
        <v>30086</v>
      </c>
      <c r="G1067" t="s">
        <v>921</v>
      </c>
      <c r="H1067" t="s">
        <v>364</v>
      </c>
      <c r="I1067" t="s">
        <v>1141</v>
      </c>
      <c r="K1067" t="s">
        <v>346</v>
      </c>
      <c r="L1067">
        <v>2014</v>
      </c>
      <c r="M1067" t="s">
        <v>359</v>
      </c>
      <c r="N1067" t="s">
        <v>359</v>
      </c>
      <c r="O1067"/>
      <c r="AI1067">
        <v>0</v>
      </c>
      <c r="AP1067">
        <v>0</v>
      </c>
    </row>
    <row r="1068" spans="1:42" x14ac:dyDescent="0.2">
      <c r="A1068">
        <v>120716</v>
      </c>
      <c r="B1068" t="s">
        <v>2475</v>
      </c>
      <c r="C1068" t="s">
        <v>66</v>
      </c>
      <c r="D1068" t="s">
        <v>725</v>
      </c>
      <c r="E1068" t="s">
        <v>867</v>
      </c>
      <c r="F1068" s="230">
        <v>34890</v>
      </c>
      <c r="G1068" t="s">
        <v>345</v>
      </c>
      <c r="H1068" t="s">
        <v>364</v>
      </c>
      <c r="I1068" t="s">
        <v>59</v>
      </c>
      <c r="K1068" t="s">
        <v>346</v>
      </c>
      <c r="L1068">
        <v>2013</v>
      </c>
      <c r="M1068" t="s">
        <v>345</v>
      </c>
      <c r="N1068" t="s">
        <v>345</v>
      </c>
      <c r="O1068"/>
      <c r="AG1068" t="s">
        <v>944</v>
      </c>
      <c r="AI1068" t="s">
        <v>944</v>
      </c>
      <c r="AO1068" t="s">
        <v>928</v>
      </c>
      <c r="AP1068">
        <v>0</v>
      </c>
    </row>
    <row r="1069" spans="1:42" ht="18" x14ac:dyDescent="0.2">
      <c r="A1069" s="264">
        <v>120735</v>
      </c>
      <c r="B1069" s="264" t="s">
        <v>2476</v>
      </c>
      <c r="C1069" s="264" t="s">
        <v>693</v>
      </c>
      <c r="D1069" s="264" t="s">
        <v>473</v>
      </c>
      <c r="E1069" s="264"/>
      <c r="F1069" s="264"/>
      <c r="G1069" s="266"/>
      <c r="H1069" s="266"/>
      <c r="I1069" t="s">
        <v>59</v>
      </c>
      <c r="O1069"/>
      <c r="AI1069" t="s">
        <v>933</v>
      </c>
      <c r="AO1069" t="s">
        <v>928</v>
      </c>
      <c r="AP1069">
        <v>0</v>
      </c>
    </row>
    <row r="1070" spans="1:42" x14ac:dyDescent="0.2">
      <c r="A1070">
        <v>120736</v>
      </c>
      <c r="B1070" t="s">
        <v>2477</v>
      </c>
      <c r="C1070" t="s">
        <v>60</v>
      </c>
      <c r="D1070" t="s">
        <v>2478</v>
      </c>
      <c r="E1070" t="s">
        <v>363</v>
      </c>
      <c r="F1070" s="230">
        <v>31374</v>
      </c>
      <c r="G1070" t="s">
        <v>917</v>
      </c>
      <c r="H1070" t="s">
        <v>364</v>
      </c>
      <c r="I1070" t="s">
        <v>59</v>
      </c>
      <c r="K1070" t="s">
        <v>346</v>
      </c>
      <c r="L1070">
        <v>2004</v>
      </c>
      <c r="M1070" t="s">
        <v>347</v>
      </c>
      <c r="N1070" t="s">
        <v>347</v>
      </c>
      <c r="O1070"/>
      <c r="AG1070" t="s">
        <v>944</v>
      </c>
      <c r="AI1070" t="s">
        <v>944</v>
      </c>
      <c r="AP1070">
        <v>0</v>
      </c>
    </row>
    <row r="1071" spans="1:42" x14ac:dyDescent="0.2">
      <c r="A1071">
        <v>120740</v>
      </c>
      <c r="B1071" t="s">
        <v>2479</v>
      </c>
      <c r="C1071" t="s">
        <v>87</v>
      </c>
      <c r="D1071" t="s">
        <v>275</v>
      </c>
      <c r="I1071" t="s">
        <v>59</v>
      </c>
      <c r="O1071"/>
      <c r="AE1071" t="str">
        <f>IFERROR(VLOOKUP(#REF!,[1]Sheet2!#REF!,2,0),"")</f>
        <v/>
      </c>
      <c r="AG1071" t="s">
        <v>944</v>
      </c>
      <c r="AI1071" t="s">
        <v>944</v>
      </c>
      <c r="AL1071" t="str">
        <f>IFERROR(VLOOKUP(A1071,[1]Sheet2!A$2:C$3613,2,0),"")</f>
        <v>م</v>
      </c>
      <c r="AM1071" t="str">
        <f>IFERROR(VLOOKUP(A1072,[1]Sheet2!A$2:C$3613,3,0),"")</f>
        <v/>
      </c>
      <c r="AN1071" t="s">
        <v>928</v>
      </c>
      <c r="AO1071" t="s">
        <v>928</v>
      </c>
      <c r="AP1071">
        <v>0</v>
      </c>
    </row>
    <row r="1072" spans="1:42" ht="18" x14ac:dyDescent="0.2">
      <c r="A1072" s="264">
        <v>120749</v>
      </c>
      <c r="B1072" s="264" t="s">
        <v>2480</v>
      </c>
      <c r="C1072" s="264" t="s">
        <v>101</v>
      </c>
      <c r="D1072" s="264" t="s">
        <v>466</v>
      </c>
      <c r="E1072" s="264"/>
      <c r="F1072" s="264"/>
      <c r="G1072" s="266"/>
      <c r="H1072" s="266"/>
      <c r="I1072" t="s">
        <v>59</v>
      </c>
      <c r="O1072"/>
      <c r="AI1072" t="s">
        <v>933</v>
      </c>
      <c r="AO1072" t="s">
        <v>928</v>
      </c>
      <c r="AP1072">
        <v>0</v>
      </c>
    </row>
    <row r="1073" spans="1:42" x14ac:dyDescent="0.2">
      <c r="A1073">
        <v>120753</v>
      </c>
      <c r="B1073" t="s">
        <v>2481</v>
      </c>
      <c r="C1073" t="s">
        <v>127</v>
      </c>
      <c r="D1073" t="s">
        <v>520</v>
      </c>
      <c r="I1073" t="s">
        <v>59</v>
      </c>
      <c r="O1073"/>
      <c r="AI1073">
        <v>0</v>
      </c>
      <c r="AN1073" t="s">
        <v>928</v>
      </c>
      <c r="AO1073" t="s">
        <v>928</v>
      </c>
      <c r="AP1073">
        <v>0</v>
      </c>
    </row>
    <row r="1074" spans="1:42" x14ac:dyDescent="0.2">
      <c r="A1074">
        <v>120754</v>
      </c>
      <c r="B1074" t="s">
        <v>2482</v>
      </c>
      <c r="C1074" t="s">
        <v>124</v>
      </c>
      <c r="D1074" t="s">
        <v>212</v>
      </c>
      <c r="E1074" t="s">
        <v>867</v>
      </c>
      <c r="F1074" s="230">
        <v>33834</v>
      </c>
      <c r="G1074" t="s">
        <v>345</v>
      </c>
      <c r="H1074" t="s">
        <v>364</v>
      </c>
      <c r="I1074" t="s">
        <v>1144</v>
      </c>
      <c r="K1074" t="s">
        <v>346</v>
      </c>
      <c r="L1074">
        <v>2012</v>
      </c>
      <c r="M1074" t="s">
        <v>345</v>
      </c>
      <c r="N1074" t="s">
        <v>345</v>
      </c>
      <c r="O1074"/>
      <c r="AI1074">
        <v>0</v>
      </c>
      <c r="AP1074">
        <v>0</v>
      </c>
    </row>
    <row r="1075" spans="1:42" x14ac:dyDescent="0.2">
      <c r="A1075">
        <v>120765</v>
      </c>
      <c r="B1075" t="s">
        <v>2483</v>
      </c>
      <c r="C1075" t="s">
        <v>104</v>
      </c>
      <c r="D1075" t="s">
        <v>294</v>
      </c>
      <c r="E1075" t="s">
        <v>867</v>
      </c>
      <c r="F1075" s="230">
        <v>32311</v>
      </c>
      <c r="G1075" t="s">
        <v>345</v>
      </c>
      <c r="H1075" t="s">
        <v>364</v>
      </c>
      <c r="I1075" t="s">
        <v>1141</v>
      </c>
      <c r="K1075" t="s">
        <v>346</v>
      </c>
      <c r="L1075">
        <v>2007</v>
      </c>
      <c r="M1075" t="s">
        <v>345</v>
      </c>
      <c r="O1075"/>
      <c r="AG1075" t="s">
        <v>933</v>
      </c>
      <c r="AI1075" t="s">
        <v>933</v>
      </c>
      <c r="AP1075">
        <v>0</v>
      </c>
    </row>
    <row r="1076" spans="1:42" x14ac:dyDescent="0.2">
      <c r="A1076">
        <v>120766</v>
      </c>
      <c r="B1076" t="s">
        <v>2484</v>
      </c>
      <c r="C1076" t="s">
        <v>111</v>
      </c>
      <c r="D1076" t="s">
        <v>500</v>
      </c>
      <c r="E1076" t="s">
        <v>363</v>
      </c>
      <c r="F1076" s="230">
        <v>32735</v>
      </c>
      <c r="G1076" t="s">
        <v>345</v>
      </c>
      <c r="H1076" t="s">
        <v>364</v>
      </c>
      <c r="I1076" t="s">
        <v>59</v>
      </c>
      <c r="K1076" t="s">
        <v>346</v>
      </c>
      <c r="L1076">
        <v>2006</v>
      </c>
      <c r="M1076" t="s">
        <v>345</v>
      </c>
      <c r="N1076" t="s">
        <v>345</v>
      </c>
      <c r="O1076"/>
      <c r="AI1076">
        <v>0</v>
      </c>
      <c r="AO1076" t="s">
        <v>928</v>
      </c>
      <c r="AP1076">
        <v>0</v>
      </c>
    </row>
    <row r="1077" spans="1:42" x14ac:dyDescent="0.2">
      <c r="A1077">
        <v>120767</v>
      </c>
      <c r="B1077" t="s">
        <v>2485</v>
      </c>
      <c r="C1077" t="s">
        <v>2486</v>
      </c>
      <c r="D1077" t="s">
        <v>2091</v>
      </c>
      <c r="E1077" t="s">
        <v>867</v>
      </c>
      <c r="F1077" s="230">
        <v>32292</v>
      </c>
      <c r="G1077" t="s">
        <v>345</v>
      </c>
      <c r="H1077" t="s">
        <v>364</v>
      </c>
      <c r="I1077" t="s">
        <v>59</v>
      </c>
      <c r="K1077" t="s">
        <v>346</v>
      </c>
      <c r="L1077">
        <v>2007</v>
      </c>
      <c r="M1077" t="s">
        <v>345</v>
      </c>
      <c r="N1077" t="s">
        <v>345</v>
      </c>
      <c r="O1077"/>
      <c r="AI1077">
        <v>0</v>
      </c>
      <c r="AP1077">
        <v>0</v>
      </c>
    </row>
    <row r="1078" spans="1:42" x14ac:dyDescent="0.2">
      <c r="A1078">
        <v>120772</v>
      </c>
      <c r="B1078" t="s">
        <v>2487</v>
      </c>
      <c r="C1078" t="s">
        <v>85</v>
      </c>
      <c r="D1078" t="s">
        <v>2488</v>
      </c>
      <c r="I1078" t="s">
        <v>59</v>
      </c>
      <c r="O1078"/>
      <c r="AE1078" t="str">
        <f>IFERROR(VLOOKUP(#REF!,[1]Sheet2!#REF!,2,0),"")</f>
        <v/>
      </c>
      <c r="AI1078" t="s">
        <v>1135</v>
      </c>
      <c r="AL1078" t="str">
        <f>IFERROR(VLOOKUP(A1078,[1]Sheet2!A$2:C$3613,2,0),"")</f>
        <v>م</v>
      </c>
      <c r="AN1078" t="s">
        <v>928</v>
      </c>
      <c r="AO1078" t="s">
        <v>928</v>
      </c>
      <c r="AP1078">
        <v>0</v>
      </c>
    </row>
    <row r="1079" spans="1:42" x14ac:dyDescent="0.2">
      <c r="A1079">
        <v>120775</v>
      </c>
      <c r="B1079" t="s">
        <v>2489</v>
      </c>
      <c r="C1079" t="s">
        <v>492</v>
      </c>
      <c r="D1079" t="s">
        <v>281</v>
      </c>
      <c r="E1079" t="s">
        <v>363</v>
      </c>
      <c r="F1079" s="230">
        <v>31916</v>
      </c>
      <c r="G1079" t="s">
        <v>345</v>
      </c>
      <c r="H1079" t="s">
        <v>364</v>
      </c>
      <c r="I1079" t="s">
        <v>59</v>
      </c>
      <c r="K1079" t="s">
        <v>346</v>
      </c>
      <c r="L1079">
        <v>2003</v>
      </c>
      <c r="M1079" t="s">
        <v>345</v>
      </c>
      <c r="N1079" t="s">
        <v>347</v>
      </c>
      <c r="O1079">
        <v>578</v>
      </c>
      <c r="P1079" s="230">
        <v>45762</v>
      </c>
      <c r="Q1079">
        <v>75000</v>
      </c>
      <c r="AI1079">
        <v>0</v>
      </c>
      <c r="AP1079">
        <v>0</v>
      </c>
    </row>
    <row r="1080" spans="1:42" x14ac:dyDescent="0.2">
      <c r="A1080">
        <v>120781</v>
      </c>
      <c r="B1080" t="s">
        <v>2491</v>
      </c>
      <c r="C1080" t="s">
        <v>66</v>
      </c>
      <c r="D1080" t="s">
        <v>227</v>
      </c>
      <c r="E1080" t="s">
        <v>363</v>
      </c>
      <c r="F1080" s="230">
        <v>28440</v>
      </c>
      <c r="G1080" t="s">
        <v>345</v>
      </c>
      <c r="H1080" t="s">
        <v>364</v>
      </c>
      <c r="I1080" t="s">
        <v>1144</v>
      </c>
      <c r="K1080" t="s">
        <v>346</v>
      </c>
      <c r="L1080">
        <v>1996</v>
      </c>
      <c r="M1080" t="s">
        <v>345</v>
      </c>
      <c r="N1080" t="s">
        <v>345</v>
      </c>
      <c r="O1080"/>
      <c r="AI1080">
        <v>0</v>
      </c>
      <c r="AP1080">
        <v>0</v>
      </c>
    </row>
    <row r="1081" spans="1:42" x14ac:dyDescent="0.2">
      <c r="A1081">
        <v>120784</v>
      </c>
      <c r="B1081" t="s">
        <v>2492</v>
      </c>
      <c r="C1081" t="s">
        <v>134</v>
      </c>
      <c r="D1081" t="s">
        <v>284</v>
      </c>
      <c r="E1081" t="s">
        <v>867</v>
      </c>
      <c r="F1081" s="230">
        <v>35178</v>
      </c>
      <c r="G1081" t="s">
        <v>345</v>
      </c>
      <c r="H1081" t="s">
        <v>364</v>
      </c>
      <c r="I1081" t="s">
        <v>1141</v>
      </c>
      <c r="K1081" t="s">
        <v>346</v>
      </c>
      <c r="L1081">
        <v>2015</v>
      </c>
      <c r="M1081" t="s">
        <v>345</v>
      </c>
      <c r="N1081" t="s">
        <v>345</v>
      </c>
      <c r="O1081"/>
      <c r="AI1081">
        <v>0</v>
      </c>
      <c r="AP1081">
        <v>0</v>
      </c>
    </row>
    <row r="1082" spans="1:42" x14ac:dyDescent="0.2">
      <c r="A1082">
        <v>120785</v>
      </c>
      <c r="B1082" t="s">
        <v>2493</v>
      </c>
      <c r="C1082" t="s">
        <v>66</v>
      </c>
      <c r="D1082" t="s">
        <v>318</v>
      </c>
      <c r="E1082" t="s">
        <v>363</v>
      </c>
      <c r="F1082" s="230">
        <v>35113</v>
      </c>
      <c r="G1082" t="s">
        <v>347</v>
      </c>
      <c r="H1082" t="s">
        <v>364</v>
      </c>
      <c r="I1082" t="s">
        <v>1144</v>
      </c>
      <c r="K1082" t="s">
        <v>346</v>
      </c>
      <c r="L1082">
        <v>2015</v>
      </c>
      <c r="M1082" t="s">
        <v>347</v>
      </c>
      <c r="N1082" t="s">
        <v>347</v>
      </c>
      <c r="O1082"/>
      <c r="AI1082">
        <v>0</v>
      </c>
      <c r="AP1082">
        <v>0</v>
      </c>
    </row>
    <row r="1083" spans="1:42" x14ac:dyDescent="0.2">
      <c r="A1083">
        <v>120787</v>
      </c>
      <c r="B1083" t="s">
        <v>2494</v>
      </c>
      <c r="C1083" t="s">
        <v>2301</v>
      </c>
      <c r="D1083" t="s">
        <v>500</v>
      </c>
      <c r="E1083" t="s">
        <v>867</v>
      </c>
      <c r="F1083" s="230">
        <v>35803</v>
      </c>
      <c r="G1083" t="s">
        <v>345</v>
      </c>
      <c r="H1083" t="s">
        <v>364</v>
      </c>
      <c r="I1083" t="s">
        <v>59</v>
      </c>
      <c r="K1083" t="s">
        <v>346</v>
      </c>
      <c r="L1083">
        <v>2015</v>
      </c>
      <c r="M1083" t="s">
        <v>345</v>
      </c>
      <c r="N1083" t="s">
        <v>345</v>
      </c>
      <c r="O1083">
        <v>316</v>
      </c>
      <c r="P1083" s="230">
        <v>45708</v>
      </c>
      <c r="Q1083">
        <v>90000</v>
      </c>
      <c r="AI1083">
        <v>0</v>
      </c>
      <c r="AP1083">
        <v>0</v>
      </c>
    </row>
    <row r="1084" spans="1:42" x14ac:dyDescent="0.2">
      <c r="A1084">
        <v>120793</v>
      </c>
      <c r="B1084" t="s">
        <v>2495</v>
      </c>
      <c r="C1084" t="s">
        <v>95</v>
      </c>
      <c r="D1084" t="s">
        <v>2496</v>
      </c>
      <c r="E1084" t="s">
        <v>363</v>
      </c>
      <c r="F1084" s="253">
        <v>0</v>
      </c>
      <c r="G1084" t="s">
        <v>345</v>
      </c>
      <c r="H1084" t="s">
        <v>364</v>
      </c>
      <c r="I1084" t="s">
        <v>1141</v>
      </c>
      <c r="K1084" t="s">
        <v>365</v>
      </c>
      <c r="L1084">
        <v>2013</v>
      </c>
      <c r="M1084" t="s">
        <v>345</v>
      </c>
      <c r="N1084" t="s">
        <v>345</v>
      </c>
      <c r="O1084"/>
      <c r="AI1084">
        <v>0</v>
      </c>
      <c r="AP1084">
        <v>0</v>
      </c>
    </row>
    <row r="1085" spans="1:42" x14ac:dyDescent="0.2">
      <c r="A1085">
        <v>120799</v>
      </c>
      <c r="B1085" t="s">
        <v>2497</v>
      </c>
      <c r="C1085" t="s">
        <v>77</v>
      </c>
      <c r="D1085" t="s">
        <v>262</v>
      </c>
      <c r="E1085" t="s">
        <v>363</v>
      </c>
      <c r="F1085" s="253">
        <v>0</v>
      </c>
      <c r="G1085" t="s">
        <v>884</v>
      </c>
      <c r="H1085" t="s">
        <v>364</v>
      </c>
      <c r="I1085" t="s">
        <v>1144</v>
      </c>
      <c r="K1085" t="s">
        <v>365</v>
      </c>
      <c r="L1085">
        <v>2016</v>
      </c>
      <c r="M1085" t="s">
        <v>345</v>
      </c>
      <c r="O1085"/>
      <c r="AI1085">
        <v>0</v>
      </c>
      <c r="AP1085">
        <v>0</v>
      </c>
    </row>
    <row r="1086" spans="1:42" ht="18" x14ac:dyDescent="0.2">
      <c r="A1086" s="266">
        <v>120803</v>
      </c>
      <c r="B1086" s="266" t="s">
        <v>1105</v>
      </c>
      <c r="C1086" s="266" t="s">
        <v>797</v>
      </c>
      <c r="D1086" s="266" t="s">
        <v>309</v>
      </c>
      <c r="E1086" s="266"/>
      <c r="F1086" s="264"/>
      <c r="G1086" s="266"/>
      <c r="H1086" s="266"/>
      <c r="I1086" t="s">
        <v>1140</v>
      </c>
      <c r="O1086"/>
      <c r="AI1086" t="s">
        <v>1140</v>
      </c>
      <c r="AO1086" t="s">
        <v>928</v>
      </c>
      <c r="AP1086" t="s">
        <v>1137</v>
      </c>
    </row>
    <row r="1087" spans="1:42" x14ac:dyDescent="0.2">
      <c r="A1087">
        <v>120804</v>
      </c>
      <c r="B1087" t="s">
        <v>2498</v>
      </c>
      <c r="C1087" t="s">
        <v>2499</v>
      </c>
      <c r="D1087">
        <v>0</v>
      </c>
      <c r="E1087" t="s">
        <v>363</v>
      </c>
      <c r="F1087" s="253">
        <v>0</v>
      </c>
      <c r="G1087" t="s">
        <v>349</v>
      </c>
      <c r="H1087" t="s">
        <v>364</v>
      </c>
      <c r="I1087" t="s">
        <v>1144</v>
      </c>
      <c r="K1087" t="s">
        <v>365</v>
      </c>
      <c r="L1087">
        <v>2013</v>
      </c>
      <c r="M1087" t="s">
        <v>358</v>
      </c>
      <c r="O1087"/>
      <c r="AI1087">
        <v>0</v>
      </c>
      <c r="AP1087">
        <v>0</v>
      </c>
    </row>
    <row r="1088" spans="1:42" x14ac:dyDescent="0.2">
      <c r="A1088">
        <v>120808</v>
      </c>
      <c r="B1088" t="s">
        <v>2500</v>
      </c>
      <c r="C1088" t="s">
        <v>474</v>
      </c>
      <c r="D1088" t="s">
        <v>500</v>
      </c>
      <c r="E1088" t="s">
        <v>867</v>
      </c>
      <c r="F1088" s="230">
        <v>35087</v>
      </c>
      <c r="G1088" t="s">
        <v>345</v>
      </c>
      <c r="H1088" t="s">
        <v>364</v>
      </c>
      <c r="I1088" t="s">
        <v>1141</v>
      </c>
      <c r="K1088" t="s">
        <v>881</v>
      </c>
      <c r="L1088">
        <v>2004</v>
      </c>
      <c r="M1088" t="s">
        <v>345</v>
      </c>
      <c r="N1088" t="s">
        <v>345</v>
      </c>
      <c r="O1088"/>
      <c r="AI1088">
        <v>0</v>
      </c>
      <c r="AP1088">
        <v>0</v>
      </c>
    </row>
    <row r="1089" spans="1:42" x14ac:dyDescent="0.2">
      <c r="A1089">
        <v>120809</v>
      </c>
      <c r="B1089" t="s">
        <v>2501</v>
      </c>
      <c r="C1089" t="s">
        <v>438</v>
      </c>
      <c r="D1089">
        <v>0</v>
      </c>
      <c r="E1089" t="s">
        <v>363</v>
      </c>
      <c r="F1089" s="230">
        <v>35432</v>
      </c>
      <c r="G1089" t="s">
        <v>345</v>
      </c>
      <c r="H1089" t="s">
        <v>364</v>
      </c>
      <c r="I1089" t="s">
        <v>1141</v>
      </c>
      <c r="L1089">
        <v>0</v>
      </c>
      <c r="N1089" t="s">
        <v>345</v>
      </c>
      <c r="O1089"/>
      <c r="AI1089">
        <v>0</v>
      </c>
      <c r="AO1089" t="s">
        <v>928</v>
      </c>
      <c r="AP1089">
        <v>0</v>
      </c>
    </row>
    <row r="1090" spans="1:42" x14ac:dyDescent="0.2">
      <c r="A1090">
        <v>120813</v>
      </c>
      <c r="B1090" t="s">
        <v>2502</v>
      </c>
      <c r="C1090" t="s">
        <v>135</v>
      </c>
      <c r="D1090" t="s">
        <v>754</v>
      </c>
      <c r="E1090" t="s">
        <v>867</v>
      </c>
      <c r="F1090" s="230">
        <v>34841</v>
      </c>
      <c r="G1090" t="s">
        <v>2503</v>
      </c>
      <c r="H1090" t="s">
        <v>364</v>
      </c>
      <c r="I1090" t="s">
        <v>59</v>
      </c>
      <c r="K1090" t="s">
        <v>881</v>
      </c>
      <c r="L1090">
        <v>2013</v>
      </c>
      <c r="M1090" t="s">
        <v>347</v>
      </c>
      <c r="N1090" t="s">
        <v>358</v>
      </c>
      <c r="O1090"/>
      <c r="AI1090">
        <v>0</v>
      </c>
      <c r="AP1090">
        <v>0</v>
      </c>
    </row>
    <row r="1091" spans="1:42" x14ac:dyDescent="0.2">
      <c r="A1091">
        <v>120828</v>
      </c>
      <c r="B1091" t="s">
        <v>2504</v>
      </c>
      <c r="C1091" t="s">
        <v>2505</v>
      </c>
      <c r="D1091" t="s">
        <v>265</v>
      </c>
      <c r="E1091" t="s">
        <v>363</v>
      </c>
      <c r="F1091" s="230">
        <v>33970</v>
      </c>
      <c r="G1091" t="s">
        <v>345</v>
      </c>
      <c r="H1091" t="s">
        <v>364</v>
      </c>
      <c r="I1091" t="s">
        <v>1144</v>
      </c>
      <c r="K1091" t="s">
        <v>365</v>
      </c>
      <c r="L1091">
        <v>2011</v>
      </c>
      <c r="M1091" t="s">
        <v>345</v>
      </c>
      <c r="N1091" t="s">
        <v>345</v>
      </c>
      <c r="O1091"/>
      <c r="AI1091">
        <v>0</v>
      </c>
      <c r="AP1091">
        <v>0</v>
      </c>
    </row>
    <row r="1092" spans="1:42" x14ac:dyDescent="0.2">
      <c r="A1092">
        <v>120846</v>
      </c>
      <c r="B1092" t="s">
        <v>2506</v>
      </c>
      <c r="C1092" t="s">
        <v>125</v>
      </c>
      <c r="D1092" t="s">
        <v>473</v>
      </c>
      <c r="E1092" t="s">
        <v>867</v>
      </c>
      <c r="F1092" s="230">
        <v>33615</v>
      </c>
      <c r="G1092" t="s">
        <v>349</v>
      </c>
      <c r="H1092" t="s">
        <v>364</v>
      </c>
      <c r="I1092" t="s">
        <v>59</v>
      </c>
      <c r="K1092" t="s">
        <v>881</v>
      </c>
      <c r="L1092">
        <v>2009</v>
      </c>
      <c r="M1092" t="s">
        <v>347</v>
      </c>
      <c r="O1092"/>
      <c r="AI1092" t="s">
        <v>1135</v>
      </c>
      <c r="AP1092">
        <v>0</v>
      </c>
    </row>
    <row r="1093" spans="1:42" ht="18" x14ac:dyDescent="0.2">
      <c r="A1093" s="264">
        <v>120849</v>
      </c>
      <c r="B1093" s="264" t="s">
        <v>2507</v>
      </c>
      <c r="C1093" s="264" t="s">
        <v>104</v>
      </c>
      <c r="D1093" s="264" t="s">
        <v>516</v>
      </c>
      <c r="E1093" s="264"/>
      <c r="F1093" s="264"/>
      <c r="G1093" s="266"/>
      <c r="H1093" s="266"/>
      <c r="I1093" t="s">
        <v>59</v>
      </c>
      <c r="O1093"/>
      <c r="AI1093" t="s">
        <v>933</v>
      </c>
      <c r="AO1093" t="s">
        <v>928</v>
      </c>
      <c r="AP1093">
        <v>0</v>
      </c>
    </row>
    <row r="1094" spans="1:42" x14ac:dyDescent="0.2">
      <c r="A1094">
        <v>120868</v>
      </c>
      <c r="B1094" t="s">
        <v>2508</v>
      </c>
      <c r="C1094" t="s">
        <v>122</v>
      </c>
      <c r="D1094" t="s">
        <v>224</v>
      </c>
      <c r="E1094" t="s">
        <v>363</v>
      </c>
      <c r="F1094" s="253">
        <v>0</v>
      </c>
      <c r="G1094" t="s">
        <v>884</v>
      </c>
      <c r="H1094" t="s">
        <v>366</v>
      </c>
      <c r="I1094" t="s">
        <v>1141</v>
      </c>
      <c r="K1094" t="s">
        <v>365</v>
      </c>
      <c r="L1094">
        <v>2014</v>
      </c>
      <c r="M1094" t="s">
        <v>345</v>
      </c>
      <c r="N1094" t="s">
        <v>605</v>
      </c>
      <c r="O1094">
        <v>369</v>
      </c>
      <c r="P1094" s="230" t="s">
        <v>2509</v>
      </c>
      <c r="Q1094">
        <v>50000</v>
      </c>
      <c r="AI1094">
        <v>0</v>
      </c>
      <c r="AP1094">
        <v>0</v>
      </c>
    </row>
    <row r="1095" spans="1:42" x14ac:dyDescent="0.2">
      <c r="A1095">
        <v>120869</v>
      </c>
      <c r="B1095" t="s">
        <v>2510</v>
      </c>
      <c r="C1095" t="s">
        <v>103</v>
      </c>
      <c r="D1095" t="s">
        <v>311</v>
      </c>
      <c r="E1095" t="s">
        <v>867</v>
      </c>
      <c r="F1095" s="230">
        <v>33993</v>
      </c>
      <c r="G1095" t="s">
        <v>895</v>
      </c>
      <c r="H1095" t="s">
        <v>364</v>
      </c>
      <c r="I1095" t="s">
        <v>59</v>
      </c>
      <c r="K1095" t="s">
        <v>881</v>
      </c>
      <c r="L1095">
        <v>2010</v>
      </c>
      <c r="M1095" t="s">
        <v>347</v>
      </c>
      <c r="N1095" t="s">
        <v>347</v>
      </c>
      <c r="O1095"/>
      <c r="AI1095" t="s">
        <v>1135</v>
      </c>
      <c r="AP1095">
        <v>0</v>
      </c>
    </row>
    <row r="1096" spans="1:42" x14ac:dyDescent="0.2">
      <c r="A1096">
        <v>120879</v>
      </c>
      <c r="B1096" t="s">
        <v>2511</v>
      </c>
      <c r="C1096" t="s">
        <v>83</v>
      </c>
      <c r="D1096" t="s">
        <v>222</v>
      </c>
      <c r="E1096" t="s">
        <v>363</v>
      </c>
      <c r="F1096" s="253">
        <v>0</v>
      </c>
      <c r="G1096" t="s">
        <v>2341</v>
      </c>
      <c r="H1096" t="s">
        <v>364</v>
      </c>
      <c r="I1096" t="s">
        <v>65</v>
      </c>
      <c r="K1096" t="s">
        <v>365</v>
      </c>
      <c r="L1096">
        <v>2011</v>
      </c>
      <c r="M1096" t="s">
        <v>347</v>
      </c>
      <c r="O1096"/>
      <c r="AI1096">
        <v>0</v>
      </c>
      <c r="AP1096">
        <v>0</v>
      </c>
    </row>
    <row r="1097" spans="1:42" x14ac:dyDescent="0.2">
      <c r="A1097">
        <v>120881</v>
      </c>
      <c r="B1097" t="s">
        <v>2513</v>
      </c>
      <c r="C1097" t="s">
        <v>81</v>
      </c>
      <c r="D1097" t="s">
        <v>243</v>
      </c>
      <c r="E1097" t="s">
        <v>867</v>
      </c>
      <c r="F1097" s="230">
        <v>33013</v>
      </c>
      <c r="G1097" t="s">
        <v>2274</v>
      </c>
      <c r="H1097" t="s">
        <v>364</v>
      </c>
      <c r="I1097" t="s">
        <v>59</v>
      </c>
      <c r="K1097" t="s">
        <v>881</v>
      </c>
      <c r="L1097">
        <v>2010</v>
      </c>
      <c r="M1097" t="s">
        <v>347</v>
      </c>
      <c r="O1097"/>
      <c r="AG1097" t="s">
        <v>944</v>
      </c>
      <c r="AI1097" t="s">
        <v>944</v>
      </c>
      <c r="AP1097">
        <v>0</v>
      </c>
    </row>
    <row r="1098" spans="1:42" x14ac:dyDescent="0.2">
      <c r="A1098">
        <v>120883</v>
      </c>
      <c r="B1098" t="s">
        <v>2514</v>
      </c>
      <c r="C1098" t="s">
        <v>534</v>
      </c>
      <c r="D1098" t="s">
        <v>236</v>
      </c>
      <c r="E1098" t="s">
        <v>867</v>
      </c>
      <c r="F1098" s="230">
        <v>32987</v>
      </c>
      <c r="G1098" t="s">
        <v>345</v>
      </c>
      <c r="H1098" t="s">
        <v>364</v>
      </c>
      <c r="I1098" t="s">
        <v>1144</v>
      </c>
      <c r="K1098" t="s">
        <v>881</v>
      </c>
      <c r="L1098">
        <v>2009</v>
      </c>
      <c r="M1098" t="s">
        <v>347</v>
      </c>
      <c r="N1098" t="s">
        <v>345</v>
      </c>
      <c r="O1098">
        <v>399</v>
      </c>
      <c r="P1098" s="230">
        <v>45718</v>
      </c>
      <c r="Q1098">
        <v>155000</v>
      </c>
      <c r="AI1098">
        <v>0</v>
      </c>
      <c r="AP1098">
        <v>0</v>
      </c>
    </row>
    <row r="1099" spans="1:42" x14ac:dyDescent="0.2">
      <c r="A1099">
        <v>120885</v>
      </c>
      <c r="B1099" t="s">
        <v>2515</v>
      </c>
      <c r="C1099" t="s">
        <v>666</v>
      </c>
      <c r="D1099" t="s">
        <v>481</v>
      </c>
      <c r="E1099" t="s">
        <v>867</v>
      </c>
      <c r="F1099" s="230">
        <v>33975</v>
      </c>
      <c r="G1099" t="s">
        <v>345</v>
      </c>
      <c r="H1099" t="s">
        <v>364</v>
      </c>
      <c r="I1099" t="s">
        <v>59</v>
      </c>
      <c r="K1099" t="s">
        <v>881</v>
      </c>
      <c r="L1099">
        <v>2010</v>
      </c>
      <c r="M1099" t="s">
        <v>345</v>
      </c>
      <c r="N1099" t="s">
        <v>345</v>
      </c>
      <c r="O1099"/>
      <c r="AI1099" t="s">
        <v>1135</v>
      </c>
      <c r="AN1099" t="s">
        <v>928</v>
      </c>
      <c r="AO1099" t="s">
        <v>928</v>
      </c>
      <c r="AP1099">
        <v>0</v>
      </c>
    </row>
    <row r="1100" spans="1:42" x14ac:dyDescent="0.2">
      <c r="A1100">
        <v>120886</v>
      </c>
      <c r="B1100" t="s">
        <v>2516</v>
      </c>
      <c r="C1100" t="s">
        <v>554</v>
      </c>
      <c r="D1100" t="s">
        <v>208</v>
      </c>
      <c r="E1100" t="s">
        <v>363</v>
      </c>
      <c r="F1100" s="253">
        <v>0</v>
      </c>
      <c r="G1100" t="s">
        <v>1393</v>
      </c>
      <c r="H1100">
        <v>0</v>
      </c>
      <c r="I1100" t="s">
        <v>1141</v>
      </c>
      <c r="K1100">
        <v>0</v>
      </c>
      <c r="L1100">
        <v>0</v>
      </c>
      <c r="M1100">
        <v>0</v>
      </c>
      <c r="N1100" t="s">
        <v>605</v>
      </c>
      <c r="O1100"/>
      <c r="AI1100">
        <v>0</v>
      </c>
      <c r="AP1100">
        <v>0</v>
      </c>
    </row>
    <row r="1101" spans="1:42" x14ac:dyDescent="0.2">
      <c r="A1101">
        <v>120888</v>
      </c>
      <c r="B1101" t="s">
        <v>2517</v>
      </c>
      <c r="C1101" t="s">
        <v>95</v>
      </c>
      <c r="D1101" t="s">
        <v>1742</v>
      </c>
      <c r="E1101" t="s">
        <v>363</v>
      </c>
      <c r="F1101" s="253">
        <v>0</v>
      </c>
      <c r="G1101" t="s">
        <v>1393</v>
      </c>
      <c r="H1101">
        <v>0</v>
      </c>
      <c r="I1101" t="s">
        <v>1141</v>
      </c>
      <c r="K1101" t="s">
        <v>365</v>
      </c>
      <c r="L1101">
        <v>2009</v>
      </c>
      <c r="M1101" t="s">
        <v>345</v>
      </c>
      <c r="N1101" t="s">
        <v>605</v>
      </c>
      <c r="O1101"/>
      <c r="AI1101">
        <v>0</v>
      </c>
      <c r="AP1101">
        <v>0</v>
      </c>
    </row>
    <row r="1102" spans="1:42" x14ac:dyDescent="0.2">
      <c r="A1102">
        <v>120895</v>
      </c>
      <c r="B1102" t="s">
        <v>2518</v>
      </c>
      <c r="C1102" t="s">
        <v>101</v>
      </c>
      <c r="D1102" t="s">
        <v>472</v>
      </c>
      <c r="E1102" t="s">
        <v>363</v>
      </c>
      <c r="F1102" s="230">
        <v>33597</v>
      </c>
      <c r="G1102" t="s">
        <v>345</v>
      </c>
      <c r="H1102" t="s">
        <v>364</v>
      </c>
      <c r="I1102" t="s">
        <v>1141</v>
      </c>
      <c r="K1102" t="s">
        <v>365</v>
      </c>
      <c r="L1102">
        <v>2008</v>
      </c>
      <c r="M1102" t="s">
        <v>345</v>
      </c>
      <c r="N1102" t="s">
        <v>345</v>
      </c>
      <c r="O1102"/>
      <c r="AI1102">
        <v>0</v>
      </c>
      <c r="AP1102">
        <v>0</v>
      </c>
    </row>
    <row r="1103" spans="1:42" x14ac:dyDescent="0.2">
      <c r="A1103">
        <v>120899</v>
      </c>
      <c r="B1103" t="s">
        <v>2519</v>
      </c>
      <c r="C1103" t="s">
        <v>66</v>
      </c>
      <c r="D1103" t="s">
        <v>243</v>
      </c>
      <c r="E1103" t="s">
        <v>867</v>
      </c>
      <c r="F1103" s="253">
        <v>0</v>
      </c>
      <c r="G1103" t="s">
        <v>905</v>
      </c>
      <c r="H1103" t="s">
        <v>364</v>
      </c>
      <c r="I1103" t="s">
        <v>1144</v>
      </c>
      <c r="K1103" t="s">
        <v>365</v>
      </c>
      <c r="L1103">
        <v>0</v>
      </c>
      <c r="M1103" t="s">
        <v>345</v>
      </c>
      <c r="O1103"/>
      <c r="AI1103">
        <v>0</v>
      </c>
      <c r="AP1103">
        <v>0</v>
      </c>
    </row>
    <row r="1104" spans="1:42" x14ac:dyDescent="0.2">
      <c r="A1104">
        <v>120907</v>
      </c>
      <c r="B1104" t="s">
        <v>2520</v>
      </c>
      <c r="C1104" t="s">
        <v>69</v>
      </c>
      <c r="D1104" t="s">
        <v>2521</v>
      </c>
      <c r="E1104" t="s">
        <v>867</v>
      </c>
      <c r="F1104" s="230">
        <v>32223</v>
      </c>
      <c r="G1104" t="s">
        <v>2522</v>
      </c>
      <c r="H1104" t="s">
        <v>364</v>
      </c>
      <c r="I1104" t="s">
        <v>1144</v>
      </c>
      <c r="K1104" t="s">
        <v>881</v>
      </c>
      <c r="L1104">
        <v>2006</v>
      </c>
      <c r="M1104" t="s">
        <v>353</v>
      </c>
      <c r="N1104" t="s">
        <v>353</v>
      </c>
      <c r="O1104">
        <v>157</v>
      </c>
      <c r="P1104" s="230">
        <v>45729</v>
      </c>
      <c r="Q1104">
        <v>195000</v>
      </c>
      <c r="AI1104">
        <v>0</v>
      </c>
      <c r="AP1104">
        <v>0</v>
      </c>
    </row>
    <row r="1105" spans="1:42" x14ac:dyDescent="0.2">
      <c r="A1105">
        <v>120921</v>
      </c>
      <c r="B1105" t="s">
        <v>2523</v>
      </c>
      <c r="C1105" t="s">
        <v>68</v>
      </c>
      <c r="D1105" t="s">
        <v>242</v>
      </c>
      <c r="E1105" t="s">
        <v>362</v>
      </c>
      <c r="F1105" s="230">
        <v>33134</v>
      </c>
      <c r="G1105" t="s">
        <v>2439</v>
      </c>
      <c r="H1105" t="s">
        <v>364</v>
      </c>
      <c r="I1105" t="s">
        <v>1141</v>
      </c>
      <c r="K1105" t="s">
        <v>881</v>
      </c>
      <c r="L1105">
        <v>2008</v>
      </c>
      <c r="M1105" t="s">
        <v>345</v>
      </c>
      <c r="O1105"/>
      <c r="AI1105">
        <v>0</v>
      </c>
      <c r="AP1105">
        <v>0</v>
      </c>
    </row>
    <row r="1106" spans="1:42" x14ac:dyDescent="0.2">
      <c r="A1106">
        <v>120929</v>
      </c>
      <c r="B1106" t="s">
        <v>2524</v>
      </c>
      <c r="C1106" t="s">
        <v>179</v>
      </c>
      <c r="D1106" t="s">
        <v>213</v>
      </c>
      <c r="E1106" t="s">
        <v>867</v>
      </c>
      <c r="F1106" s="230">
        <v>35186</v>
      </c>
      <c r="G1106" t="s">
        <v>345</v>
      </c>
      <c r="H1106" t="s">
        <v>364</v>
      </c>
      <c r="I1106" t="s">
        <v>59</v>
      </c>
      <c r="K1106" t="s">
        <v>881</v>
      </c>
      <c r="L1106">
        <v>2013</v>
      </c>
      <c r="M1106" t="s">
        <v>345</v>
      </c>
      <c r="N1106" t="s">
        <v>345</v>
      </c>
      <c r="O1106"/>
      <c r="AI1106" t="s">
        <v>1135</v>
      </c>
      <c r="AP1106">
        <v>0</v>
      </c>
    </row>
    <row r="1107" spans="1:42" x14ac:dyDescent="0.2">
      <c r="A1107">
        <v>120931</v>
      </c>
      <c r="B1107" t="s">
        <v>2525</v>
      </c>
      <c r="C1107" t="s">
        <v>1435</v>
      </c>
      <c r="E1107" t="s">
        <v>363</v>
      </c>
      <c r="F1107" s="230">
        <v>32884</v>
      </c>
      <c r="G1107" t="s">
        <v>897</v>
      </c>
      <c r="H1107" t="s">
        <v>364</v>
      </c>
      <c r="I1107" t="s">
        <v>1141</v>
      </c>
      <c r="K1107" t="s">
        <v>365</v>
      </c>
      <c r="L1107">
        <v>2007</v>
      </c>
      <c r="M1107" t="s">
        <v>347</v>
      </c>
      <c r="O1107"/>
      <c r="AI1107">
        <v>0</v>
      </c>
      <c r="AP1107">
        <v>0</v>
      </c>
    </row>
    <row r="1108" spans="1:42" x14ac:dyDescent="0.2">
      <c r="A1108">
        <v>120932</v>
      </c>
      <c r="B1108" t="s">
        <v>712</v>
      </c>
      <c r="C1108" t="s">
        <v>438</v>
      </c>
      <c r="D1108" t="s">
        <v>515</v>
      </c>
      <c r="I1108" t="s">
        <v>59</v>
      </c>
      <c r="O1108"/>
      <c r="AI1108" t="s">
        <v>1135</v>
      </c>
      <c r="AN1108" t="s">
        <v>928</v>
      </c>
      <c r="AO1108" t="s">
        <v>928</v>
      </c>
      <c r="AP1108">
        <v>0</v>
      </c>
    </row>
    <row r="1109" spans="1:42" ht="18" x14ac:dyDescent="0.2">
      <c r="A1109" s="264">
        <v>120933</v>
      </c>
      <c r="B1109" s="264" t="s">
        <v>2526</v>
      </c>
      <c r="C1109" s="264" t="s">
        <v>1495</v>
      </c>
      <c r="D1109" s="264" t="s">
        <v>2527</v>
      </c>
      <c r="E1109" s="264"/>
      <c r="F1109" s="264"/>
      <c r="G1109" s="266"/>
      <c r="H1109" s="266"/>
      <c r="I1109" t="s">
        <v>59</v>
      </c>
      <c r="O1109"/>
      <c r="AI1109" t="s">
        <v>933</v>
      </c>
      <c r="AO1109" t="s">
        <v>928</v>
      </c>
      <c r="AP1109">
        <v>0</v>
      </c>
    </row>
    <row r="1110" spans="1:42" x14ac:dyDescent="0.2">
      <c r="A1110">
        <v>120940</v>
      </c>
      <c r="B1110" t="s">
        <v>2528</v>
      </c>
      <c r="C1110" t="s">
        <v>137</v>
      </c>
      <c r="D1110" t="s">
        <v>328</v>
      </c>
      <c r="I1110" t="s">
        <v>59</v>
      </c>
      <c r="O1110"/>
      <c r="AE1110" t="str">
        <f>IFERROR(VLOOKUP(#REF!,[1]Sheet2!#REF!,2,0),"")</f>
        <v/>
      </c>
      <c r="AI1110">
        <v>0</v>
      </c>
      <c r="AL1110" t="str">
        <f>IFERROR(VLOOKUP(A1110,[1]Sheet2!A$2:C$3613,2,0),"")</f>
        <v>م</v>
      </c>
      <c r="AN1110" t="s">
        <v>928</v>
      </c>
      <c r="AO1110" t="s">
        <v>928</v>
      </c>
      <c r="AP1110">
        <v>0</v>
      </c>
    </row>
    <row r="1111" spans="1:42" x14ac:dyDescent="0.2">
      <c r="A1111">
        <v>120944</v>
      </c>
      <c r="B1111" t="s">
        <v>2529</v>
      </c>
      <c r="C1111" t="s">
        <v>183</v>
      </c>
      <c r="D1111" t="s">
        <v>272</v>
      </c>
      <c r="I1111" t="s">
        <v>59</v>
      </c>
      <c r="O1111"/>
      <c r="AE1111" t="str">
        <f>IFERROR(VLOOKUP(#REF!,[1]Sheet2!#REF!,2,0),"")</f>
        <v/>
      </c>
      <c r="AG1111" t="s">
        <v>1145</v>
      </c>
      <c r="AI1111" t="s">
        <v>1145</v>
      </c>
      <c r="AL1111" t="str">
        <f>IFERROR(VLOOKUP(A1111,[1]Sheet2!A$2:C$3613,2,0),"")</f>
        <v>م</v>
      </c>
      <c r="AM1111" t="str">
        <f>IFERROR(VLOOKUP(A1112,[1]Sheet2!A$2:C$3613,3,0),"")</f>
        <v>م</v>
      </c>
      <c r="AN1111" t="s">
        <v>928</v>
      </c>
      <c r="AO1111" t="s">
        <v>928</v>
      </c>
      <c r="AP1111">
        <v>0</v>
      </c>
    </row>
    <row r="1112" spans="1:42" x14ac:dyDescent="0.2">
      <c r="A1112">
        <v>120947</v>
      </c>
      <c r="B1112" t="s">
        <v>2530</v>
      </c>
      <c r="C1112" t="s">
        <v>93</v>
      </c>
      <c r="D1112" t="s">
        <v>2531</v>
      </c>
      <c r="I1112" t="s">
        <v>59</v>
      </c>
      <c r="O1112"/>
      <c r="AG1112" t="s">
        <v>944</v>
      </c>
      <c r="AI1112" t="s">
        <v>944</v>
      </c>
      <c r="AO1112" t="s">
        <v>928</v>
      </c>
      <c r="AP1112">
        <v>0</v>
      </c>
    </row>
    <row r="1113" spans="1:42" x14ac:dyDescent="0.2">
      <c r="A1113">
        <v>120954</v>
      </c>
      <c r="B1113" t="s">
        <v>2532</v>
      </c>
      <c r="C1113" t="s">
        <v>115</v>
      </c>
      <c r="D1113" t="s">
        <v>2533</v>
      </c>
      <c r="I1113" t="s">
        <v>59</v>
      </c>
      <c r="O1113"/>
      <c r="AI1113" t="s">
        <v>1135</v>
      </c>
      <c r="AO1113" t="s">
        <v>928</v>
      </c>
      <c r="AP1113">
        <v>0</v>
      </c>
    </row>
    <row r="1114" spans="1:42" x14ac:dyDescent="0.2">
      <c r="A1114">
        <v>120962</v>
      </c>
      <c r="B1114" t="s">
        <v>2534</v>
      </c>
      <c r="C1114" t="s">
        <v>76</v>
      </c>
      <c r="D1114" t="s">
        <v>686</v>
      </c>
      <c r="I1114" t="s">
        <v>59</v>
      </c>
      <c r="O1114"/>
      <c r="AI1114" t="s">
        <v>1135</v>
      </c>
      <c r="AO1114" t="s">
        <v>928</v>
      </c>
      <c r="AP1114">
        <v>0</v>
      </c>
    </row>
    <row r="1115" spans="1:42" x14ac:dyDescent="0.2">
      <c r="A1115">
        <v>120966</v>
      </c>
      <c r="B1115" t="s">
        <v>2535</v>
      </c>
      <c r="C1115" t="s">
        <v>536</v>
      </c>
      <c r="D1115" t="s">
        <v>324</v>
      </c>
      <c r="E1115" t="s">
        <v>867</v>
      </c>
      <c r="F1115" s="253">
        <v>0</v>
      </c>
      <c r="G1115" t="s">
        <v>893</v>
      </c>
      <c r="H1115" t="s">
        <v>364</v>
      </c>
      <c r="I1115" t="s">
        <v>65</v>
      </c>
      <c r="K1115" t="s">
        <v>346</v>
      </c>
      <c r="L1115">
        <v>2017</v>
      </c>
      <c r="M1115" t="s">
        <v>347</v>
      </c>
      <c r="O1115"/>
      <c r="AI1115">
        <v>0</v>
      </c>
      <c r="AP1115">
        <v>0</v>
      </c>
    </row>
    <row r="1116" spans="1:42" x14ac:dyDescent="0.2">
      <c r="A1116">
        <v>120980</v>
      </c>
      <c r="B1116" t="s">
        <v>2536</v>
      </c>
      <c r="C1116" t="s">
        <v>70</v>
      </c>
      <c r="D1116" t="s">
        <v>294</v>
      </c>
      <c r="I1116" t="s">
        <v>59</v>
      </c>
      <c r="O1116"/>
      <c r="AG1116" t="s">
        <v>932</v>
      </c>
      <c r="AI1116" t="s">
        <v>932</v>
      </c>
      <c r="AO1116" t="s">
        <v>928</v>
      </c>
      <c r="AP1116">
        <v>0</v>
      </c>
    </row>
    <row r="1117" spans="1:42" ht="18" x14ac:dyDescent="0.2">
      <c r="A1117" s="264">
        <v>120982</v>
      </c>
      <c r="B1117" s="264" t="s">
        <v>2537</v>
      </c>
      <c r="C1117" s="264" t="s">
        <v>166</v>
      </c>
      <c r="D1117" s="264" t="s">
        <v>2538</v>
      </c>
      <c r="E1117" s="264"/>
      <c r="F1117" s="264"/>
      <c r="G1117" s="266"/>
      <c r="H1117" s="266"/>
      <c r="I1117" t="s">
        <v>59</v>
      </c>
      <c r="O1117"/>
      <c r="AI1117" t="s">
        <v>933</v>
      </c>
      <c r="AO1117" t="s">
        <v>928</v>
      </c>
      <c r="AP1117">
        <v>0</v>
      </c>
    </row>
    <row r="1118" spans="1:42" x14ac:dyDescent="0.2">
      <c r="A1118">
        <v>120987</v>
      </c>
      <c r="B1118" t="s">
        <v>2539</v>
      </c>
      <c r="C1118" t="s">
        <v>69</v>
      </c>
      <c r="D1118" t="s">
        <v>258</v>
      </c>
      <c r="E1118" t="s">
        <v>362</v>
      </c>
      <c r="F1118" s="230">
        <v>35895</v>
      </c>
      <c r="G1118" t="s">
        <v>345</v>
      </c>
      <c r="H1118" t="s">
        <v>364</v>
      </c>
      <c r="I1118" t="s">
        <v>1141</v>
      </c>
      <c r="K1118" t="s">
        <v>346</v>
      </c>
      <c r="L1118">
        <v>2016</v>
      </c>
      <c r="M1118" t="s">
        <v>345</v>
      </c>
      <c r="N1118" t="s">
        <v>350</v>
      </c>
      <c r="O1118"/>
      <c r="AI1118">
        <v>0</v>
      </c>
      <c r="AP1118">
        <v>0</v>
      </c>
    </row>
    <row r="1119" spans="1:42" x14ac:dyDescent="0.2">
      <c r="A1119">
        <v>120990</v>
      </c>
      <c r="B1119" t="s">
        <v>2540</v>
      </c>
      <c r="C1119" t="s">
        <v>104</v>
      </c>
      <c r="D1119" t="s">
        <v>2541</v>
      </c>
      <c r="E1119" t="s">
        <v>867</v>
      </c>
      <c r="F1119" s="230">
        <v>36244</v>
      </c>
      <c r="G1119" t="s">
        <v>345</v>
      </c>
      <c r="H1119" t="s">
        <v>364</v>
      </c>
      <c r="I1119" t="s">
        <v>1144</v>
      </c>
      <c r="K1119" t="s">
        <v>346</v>
      </c>
      <c r="L1119">
        <v>2017</v>
      </c>
      <c r="M1119" t="s">
        <v>345</v>
      </c>
      <c r="O1119"/>
      <c r="AI1119">
        <v>0</v>
      </c>
      <c r="AP1119">
        <v>0</v>
      </c>
    </row>
    <row r="1120" spans="1:42" x14ac:dyDescent="0.2">
      <c r="A1120">
        <v>120992</v>
      </c>
      <c r="B1120" t="s">
        <v>2542</v>
      </c>
      <c r="C1120" t="s">
        <v>166</v>
      </c>
      <c r="D1120" t="s">
        <v>2543</v>
      </c>
      <c r="E1120" t="s">
        <v>867</v>
      </c>
      <c r="F1120" s="230">
        <v>36379</v>
      </c>
      <c r="G1120" t="s">
        <v>345</v>
      </c>
      <c r="H1120" t="s">
        <v>364</v>
      </c>
      <c r="I1120" t="s">
        <v>59</v>
      </c>
      <c r="K1120" t="s">
        <v>346</v>
      </c>
      <c r="L1120">
        <v>2017</v>
      </c>
      <c r="M1120" t="s">
        <v>345</v>
      </c>
      <c r="N1120" t="s">
        <v>345</v>
      </c>
      <c r="O1120"/>
      <c r="AG1120" t="s">
        <v>944</v>
      </c>
      <c r="AI1120" t="s">
        <v>944</v>
      </c>
      <c r="AP1120">
        <v>0</v>
      </c>
    </row>
    <row r="1121" spans="1:42" x14ac:dyDescent="0.2">
      <c r="A1121">
        <v>120996</v>
      </c>
      <c r="B1121" t="s">
        <v>2544</v>
      </c>
      <c r="C1121" t="s">
        <v>161</v>
      </c>
      <c r="D1121" t="s">
        <v>238</v>
      </c>
      <c r="E1121" t="s">
        <v>867</v>
      </c>
      <c r="F1121" s="230">
        <v>34653</v>
      </c>
      <c r="G1121" t="s">
        <v>893</v>
      </c>
      <c r="H1121" t="s">
        <v>364</v>
      </c>
      <c r="I1121" t="s">
        <v>59</v>
      </c>
      <c r="K1121" t="s">
        <v>346</v>
      </c>
      <c r="L1121">
        <v>2012</v>
      </c>
      <c r="M1121" t="s">
        <v>347</v>
      </c>
      <c r="N1121" t="s">
        <v>347</v>
      </c>
      <c r="O1121"/>
      <c r="AI1121">
        <v>0</v>
      </c>
      <c r="AP1121">
        <v>0</v>
      </c>
    </row>
    <row r="1122" spans="1:42" x14ac:dyDescent="0.2">
      <c r="A1122">
        <v>121001</v>
      </c>
      <c r="B1122" t="s">
        <v>2545</v>
      </c>
      <c r="C1122" t="s">
        <v>153</v>
      </c>
      <c r="D1122" t="s">
        <v>223</v>
      </c>
      <c r="I1122" t="s">
        <v>59</v>
      </c>
      <c r="O1122"/>
      <c r="AI1122">
        <v>0</v>
      </c>
      <c r="AO1122" t="s">
        <v>928</v>
      </c>
      <c r="AP1122">
        <v>0</v>
      </c>
    </row>
    <row r="1123" spans="1:42" x14ac:dyDescent="0.2">
      <c r="A1123">
        <v>121003</v>
      </c>
      <c r="B1123" t="s">
        <v>2546</v>
      </c>
      <c r="C1123" t="s">
        <v>1821</v>
      </c>
      <c r="D1123" t="s">
        <v>2547</v>
      </c>
      <c r="E1123" t="s">
        <v>363</v>
      </c>
      <c r="F1123" s="253">
        <v>0</v>
      </c>
      <c r="G1123" t="s">
        <v>345</v>
      </c>
      <c r="H1123" t="s">
        <v>364</v>
      </c>
      <c r="I1123" t="s">
        <v>59</v>
      </c>
      <c r="K1123" t="s">
        <v>346</v>
      </c>
      <c r="L1123">
        <v>2016</v>
      </c>
      <c r="M1123" t="s">
        <v>345</v>
      </c>
      <c r="N1123" t="s">
        <v>345</v>
      </c>
      <c r="O1123"/>
      <c r="AI1123">
        <v>0</v>
      </c>
      <c r="AO1123" t="s">
        <v>928</v>
      </c>
      <c r="AP1123">
        <v>0</v>
      </c>
    </row>
    <row r="1124" spans="1:42" x14ac:dyDescent="0.2">
      <c r="A1124">
        <v>121010</v>
      </c>
      <c r="B1124" t="s">
        <v>2548</v>
      </c>
      <c r="C1124" t="s">
        <v>131</v>
      </c>
      <c r="D1124" t="s">
        <v>711</v>
      </c>
      <c r="E1124" t="s">
        <v>362</v>
      </c>
      <c r="F1124" s="253">
        <v>0</v>
      </c>
      <c r="G1124" t="s">
        <v>2549</v>
      </c>
      <c r="H1124" t="s">
        <v>364</v>
      </c>
      <c r="I1124" t="s">
        <v>59</v>
      </c>
      <c r="K1124" t="s">
        <v>346</v>
      </c>
      <c r="L1124">
        <v>2016</v>
      </c>
      <c r="M1124" t="s">
        <v>361</v>
      </c>
      <c r="O1124"/>
      <c r="AI1124">
        <v>0</v>
      </c>
      <c r="AP1124">
        <v>0</v>
      </c>
    </row>
    <row r="1125" spans="1:42" ht="18" x14ac:dyDescent="0.2">
      <c r="A1125" s="264">
        <v>121011</v>
      </c>
      <c r="B1125" s="264" t="s">
        <v>2550</v>
      </c>
      <c r="C1125" s="264" t="s">
        <v>2040</v>
      </c>
      <c r="D1125" s="264" t="s">
        <v>304</v>
      </c>
      <c r="E1125" s="264"/>
      <c r="F1125" s="264"/>
      <c r="G1125" s="266"/>
      <c r="H1125" s="266"/>
      <c r="I1125" t="s">
        <v>59</v>
      </c>
      <c r="O1125"/>
      <c r="AI1125" t="s">
        <v>933</v>
      </c>
      <c r="AO1125" t="s">
        <v>928</v>
      </c>
      <c r="AP1125">
        <v>0</v>
      </c>
    </row>
    <row r="1126" spans="1:42" x14ac:dyDescent="0.2">
      <c r="A1126">
        <v>121012</v>
      </c>
      <c r="B1126" t="s">
        <v>2551</v>
      </c>
      <c r="C1126" t="s">
        <v>474</v>
      </c>
      <c r="D1126" t="s">
        <v>766</v>
      </c>
      <c r="I1126" t="s">
        <v>59</v>
      </c>
      <c r="O1126"/>
      <c r="AG1126" t="s">
        <v>944</v>
      </c>
      <c r="AI1126" t="s">
        <v>944</v>
      </c>
      <c r="AO1126" t="s">
        <v>928</v>
      </c>
      <c r="AP1126">
        <v>0</v>
      </c>
    </row>
    <row r="1127" spans="1:42" ht="18" x14ac:dyDescent="0.2">
      <c r="A1127" s="264">
        <v>121030</v>
      </c>
      <c r="B1127" s="264" t="s">
        <v>2552</v>
      </c>
      <c r="C1127" s="264" t="s">
        <v>1953</v>
      </c>
      <c r="D1127" s="264"/>
      <c r="E1127" s="264"/>
      <c r="F1127" s="264"/>
      <c r="G1127" s="266"/>
      <c r="H1127" s="266"/>
      <c r="I1127" t="s">
        <v>59</v>
      </c>
      <c r="O1127"/>
      <c r="AI1127" t="s">
        <v>933</v>
      </c>
      <c r="AO1127" t="s">
        <v>928</v>
      </c>
      <c r="AP1127">
        <v>0</v>
      </c>
    </row>
    <row r="1128" spans="1:42" x14ac:dyDescent="0.2">
      <c r="A1128">
        <v>121034</v>
      </c>
      <c r="B1128" t="s">
        <v>2553</v>
      </c>
      <c r="C1128" t="s">
        <v>78</v>
      </c>
      <c r="D1128" t="s">
        <v>246</v>
      </c>
      <c r="E1128" t="s">
        <v>867</v>
      </c>
      <c r="F1128" s="230">
        <v>33183</v>
      </c>
      <c r="G1128" t="s">
        <v>1393</v>
      </c>
      <c r="H1128" t="s">
        <v>364</v>
      </c>
      <c r="I1128" t="s">
        <v>59</v>
      </c>
      <c r="K1128" t="s">
        <v>881</v>
      </c>
      <c r="L1128">
        <v>2008</v>
      </c>
      <c r="M1128">
        <v>0</v>
      </c>
      <c r="N1128" t="s">
        <v>350</v>
      </c>
      <c r="O1128"/>
      <c r="AI1128" t="s">
        <v>1135</v>
      </c>
      <c r="AO1128" t="s">
        <v>928</v>
      </c>
      <c r="AP1128">
        <v>0</v>
      </c>
    </row>
    <row r="1129" spans="1:42" x14ac:dyDescent="0.2">
      <c r="A1129">
        <v>121035</v>
      </c>
      <c r="B1129" t="s">
        <v>2554</v>
      </c>
      <c r="C1129" t="s">
        <v>514</v>
      </c>
      <c r="D1129" t="s">
        <v>211</v>
      </c>
      <c r="E1129" t="s">
        <v>867</v>
      </c>
      <c r="F1129" s="230">
        <v>31710</v>
      </c>
      <c r="G1129" t="s">
        <v>345</v>
      </c>
      <c r="H1129" t="s">
        <v>364</v>
      </c>
      <c r="I1129" t="s">
        <v>59</v>
      </c>
      <c r="K1129" t="s">
        <v>346</v>
      </c>
      <c r="L1129">
        <v>2005</v>
      </c>
      <c r="M1129" t="s">
        <v>345</v>
      </c>
      <c r="N1129" t="s">
        <v>357</v>
      </c>
      <c r="O1129"/>
      <c r="AG1129" t="s">
        <v>944</v>
      </c>
      <c r="AI1129" t="s">
        <v>944</v>
      </c>
      <c r="AP1129">
        <v>0</v>
      </c>
    </row>
    <row r="1130" spans="1:42" x14ac:dyDescent="0.2">
      <c r="A1130">
        <v>121038</v>
      </c>
      <c r="B1130" t="s">
        <v>2555</v>
      </c>
      <c r="C1130" t="s">
        <v>63</v>
      </c>
      <c r="D1130" t="s">
        <v>2556</v>
      </c>
      <c r="I1130" t="s">
        <v>59</v>
      </c>
      <c r="O1130"/>
      <c r="AI1130" t="s">
        <v>1135</v>
      </c>
      <c r="AN1130" t="s">
        <v>928</v>
      </c>
      <c r="AO1130" t="s">
        <v>928</v>
      </c>
      <c r="AP1130">
        <v>0</v>
      </c>
    </row>
    <row r="1131" spans="1:42" x14ac:dyDescent="0.2">
      <c r="A1131">
        <v>121039</v>
      </c>
      <c r="B1131" t="s">
        <v>2557</v>
      </c>
      <c r="C1131" t="s">
        <v>159</v>
      </c>
      <c r="D1131" t="s">
        <v>242</v>
      </c>
      <c r="E1131" t="s">
        <v>867</v>
      </c>
      <c r="F1131" s="230">
        <v>36557</v>
      </c>
      <c r="G1131" t="s">
        <v>2558</v>
      </c>
      <c r="H1131" t="s">
        <v>364</v>
      </c>
      <c r="I1131" t="s">
        <v>59</v>
      </c>
      <c r="K1131" t="s">
        <v>346</v>
      </c>
      <c r="L1131">
        <v>2017</v>
      </c>
      <c r="M1131" t="s">
        <v>345</v>
      </c>
      <c r="N1131" t="s">
        <v>351</v>
      </c>
      <c r="O1131"/>
      <c r="AI1131">
        <v>0</v>
      </c>
      <c r="AN1131" t="s">
        <v>928</v>
      </c>
      <c r="AO1131" t="s">
        <v>928</v>
      </c>
      <c r="AP1131">
        <v>0</v>
      </c>
    </row>
    <row r="1132" spans="1:42" x14ac:dyDescent="0.2">
      <c r="A1132">
        <v>121041</v>
      </c>
      <c r="B1132" t="s">
        <v>2559</v>
      </c>
      <c r="C1132" t="s">
        <v>104</v>
      </c>
      <c r="D1132" t="s">
        <v>761</v>
      </c>
      <c r="E1132" t="s">
        <v>363</v>
      </c>
      <c r="F1132" s="230">
        <v>35096</v>
      </c>
      <c r="G1132" t="s">
        <v>901</v>
      </c>
      <c r="H1132" t="s">
        <v>364</v>
      </c>
      <c r="I1132" t="s">
        <v>59</v>
      </c>
      <c r="K1132" t="s">
        <v>346</v>
      </c>
      <c r="L1132">
        <v>2014</v>
      </c>
      <c r="M1132" t="s">
        <v>347</v>
      </c>
      <c r="N1132" t="s">
        <v>347</v>
      </c>
      <c r="O1132"/>
      <c r="AI1132" t="s">
        <v>1135</v>
      </c>
      <c r="AP1132">
        <v>0</v>
      </c>
    </row>
    <row r="1133" spans="1:42" x14ac:dyDescent="0.2">
      <c r="A1133">
        <v>121050</v>
      </c>
      <c r="B1133" t="s">
        <v>2560</v>
      </c>
      <c r="C1133" t="s">
        <v>2561</v>
      </c>
      <c r="D1133" t="s">
        <v>443</v>
      </c>
      <c r="E1133" t="s">
        <v>867</v>
      </c>
      <c r="F1133" s="230">
        <v>33989</v>
      </c>
      <c r="G1133" t="s">
        <v>911</v>
      </c>
      <c r="H1133" t="s">
        <v>364</v>
      </c>
      <c r="I1133" t="s">
        <v>59</v>
      </c>
      <c r="K1133" t="s">
        <v>346</v>
      </c>
      <c r="L1133">
        <v>2012</v>
      </c>
      <c r="M1133" t="s">
        <v>347</v>
      </c>
      <c r="N1133" t="s">
        <v>347</v>
      </c>
      <c r="O1133">
        <v>442</v>
      </c>
      <c r="P1133" s="230">
        <v>45722</v>
      </c>
      <c r="Q1133">
        <v>90000</v>
      </c>
      <c r="AI1133">
        <v>0</v>
      </c>
      <c r="AP1133">
        <v>0</v>
      </c>
    </row>
    <row r="1134" spans="1:42" x14ac:dyDescent="0.2">
      <c r="A1134">
        <v>121056</v>
      </c>
      <c r="B1134" t="s">
        <v>2562</v>
      </c>
      <c r="C1134" t="s">
        <v>144</v>
      </c>
      <c r="D1134" t="s">
        <v>2563</v>
      </c>
      <c r="E1134" t="s">
        <v>867</v>
      </c>
      <c r="F1134" s="230">
        <v>34240</v>
      </c>
      <c r="G1134" t="s">
        <v>345</v>
      </c>
      <c r="H1134" t="s">
        <v>364</v>
      </c>
      <c r="I1134" t="s">
        <v>59</v>
      </c>
      <c r="K1134" t="s">
        <v>346</v>
      </c>
      <c r="L1134">
        <v>2011</v>
      </c>
      <c r="M1134" t="s">
        <v>345</v>
      </c>
      <c r="N1134" t="s">
        <v>347</v>
      </c>
      <c r="O1134"/>
      <c r="AE1134" t="str">
        <f>IFERROR(VLOOKUP(#REF!,[1]Sheet2!#REF!,2,0),"")</f>
        <v/>
      </c>
      <c r="AI1134">
        <v>0</v>
      </c>
      <c r="AL1134" t="str">
        <f>IFERROR(VLOOKUP(A1134,[1]Sheet2!A$2:C$3613,2,0),"")</f>
        <v/>
      </c>
      <c r="AN1134" t="s">
        <v>928</v>
      </c>
      <c r="AO1134" t="s">
        <v>928</v>
      </c>
      <c r="AP1134">
        <v>0</v>
      </c>
    </row>
    <row r="1135" spans="1:42" x14ac:dyDescent="0.2">
      <c r="A1135">
        <v>121064</v>
      </c>
      <c r="B1135" t="s">
        <v>2564</v>
      </c>
      <c r="C1135" t="s">
        <v>85</v>
      </c>
      <c r="D1135" t="s">
        <v>316</v>
      </c>
      <c r="I1135" t="s">
        <v>59</v>
      </c>
      <c r="O1135"/>
      <c r="AE1135" t="str">
        <f>IFERROR(VLOOKUP(#REF!,[1]Sheet2!#REF!,2,0),"")</f>
        <v/>
      </c>
      <c r="AG1135" t="s">
        <v>944</v>
      </c>
      <c r="AI1135" t="s">
        <v>944</v>
      </c>
      <c r="AL1135" t="str">
        <f>IFERROR(VLOOKUP(A1135,[1]Sheet2!A$2:C$3613,2,0),"")</f>
        <v>م</v>
      </c>
      <c r="AM1135" t="str">
        <f>IFERROR(VLOOKUP(A1136,[1]Sheet2!A$2:C$3613,3,0),"")</f>
        <v/>
      </c>
      <c r="AN1135" t="s">
        <v>928</v>
      </c>
      <c r="AO1135" t="s">
        <v>928</v>
      </c>
      <c r="AP1135">
        <v>0</v>
      </c>
    </row>
    <row r="1136" spans="1:42" x14ac:dyDescent="0.2">
      <c r="A1136">
        <v>121076</v>
      </c>
      <c r="B1136" t="s">
        <v>2565</v>
      </c>
      <c r="C1136" t="s">
        <v>2566</v>
      </c>
      <c r="D1136" t="s">
        <v>443</v>
      </c>
      <c r="E1136" t="s">
        <v>867</v>
      </c>
      <c r="F1136" s="230">
        <v>25845</v>
      </c>
      <c r="G1136" t="s">
        <v>345</v>
      </c>
      <c r="H1136" t="s">
        <v>364</v>
      </c>
      <c r="I1136" t="s">
        <v>59</v>
      </c>
      <c r="K1136" t="s">
        <v>346</v>
      </c>
      <c r="L1136">
        <v>1988</v>
      </c>
      <c r="M1136" t="s">
        <v>345</v>
      </c>
      <c r="N1136" t="s">
        <v>357</v>
      </c>
      <c r="O1136"/>
      <c r="AI1136">
        <v>0</v>
      </c>
      <c r="AP1136">
        <v>0</v>
      </c>
    </row>
    <row r="1137" spans="1:42" x14ac:dyDescent="0.2">
      <c r="A1137">
        <v>121078</v>
      </c>
      <c r="B1137" t="s">
        <v>2567</v>
      </c>
      <c r="C1137" t="s">
        <v>1631</v>
      </c>
      <c r="D1137" t="s">
        <v>2568</v>
      </c>
      <c r="I1137" t="s">
        <v>1144</v>
      </c>
      <c r="O1137"/>
      <c r="AI1137">
        <v>0</v>
      </c>
      <c r="AO1137" t="s">
        <v>928</v>
      </c>
      <c r="AP1137">
        <v>0</v>
      </c>
    </row>
    <row r="1138" spans="1:42" x14ac:dyDescent="0.2">
      <c r="A1138">
        <v>121100</v>
      </c>
      <c r="B1138" t="s">
        <v>2570</v>
      </c>
      <c r="C1138" t="s">
        <v>85</v>
      </c>
      <c r="D1138" t="s">
        <v>284</v>
      </c>
      <c r="I1138" t="s">
        <v>59</v>
      </c>
      <c r="O1138"/>
      <c r="AI1138" t="s">
        <v>1135</v>
      </c>
      <c r="AO1138" t="s">
        <v>928</v>
      </c>
      <c r="AP1138">
        <v>0</v>
      </c>
    </row>
    <row r="1139" spans="1:42" x14ac:dyDescent="0.2">
      <c r="A1139">
        <v>121102</v>
      </c>
      <c r="B1139" t="s">
        <v>2571</v>
      </c>
      <c r="C1139" t="s">
        <v>181</v>
      </c>
      <c r="D1139" t="s">
        <v>312</v>
      </c>
      <c r="I1139" t="s">
        <v>59</v>
      </c>
      <c r="O1139"/>
      <c r="AG1139" t="s">
        <v>944</v>
      </c>
      <c r="AI1139" t="s">
        <v>944</v>
      </c>
      <c r="AO1139" t="s">
        <v>928</v>
      </c>
      <c r="AP1139">
        <v>0</v>
      </c>
    </row>
    <row r="1140" spans="1:42" x14ac:dyDescent="0.2">
      <c r="A1140">
        <v>121107</v>
      </c>
      <c r="B1140" t="s">
        <v>2572</v>
      </c>
      <c r="C1140" t="s">
        <v>2573</v>
      </c>
      <c r="D1140" t="s">
        <v>243</v>
      </c>
      <c r="I1140" t="s">
        <v>59</v>
      </c>
      <c r="O1140"/>
      <c r="AI1140">
        <v>0</v>
      </c>
      <c r="AN1140" t="s">
        <v>928</v>
      </c>
      <c r="AO1140" t="s">
        <v>928</v>
      </c>
      <c r="AP1140">
        <v>0</v>
      </c>
    </row>
    <row r="1141" spans="1:42" x14ac:dyDescent="0.2">
      <c r="A1141">
        <v>121108</v>
      </c>
      <c r="B1141" t="s">
        <v>2574</v>
      </c>
      <c r="C1141" t="s">
        <v>93</v>
      </c>
      <c r="D1141" t="s">
        <v>328</v>
      </c>
      <c r="E1141" t="s">
        <v>867</v>
      </c>
      <c r="F1141" s="230">
        <v>32883</v>
      </c>
      <c r="G1141" t="s">
        <v>358</v>
      </c>
      <c r="H1141" t="s">
        <v>364</v>
      </c>
      <c r="I1141" t="s">
        <v>1141</v>
      </c>
      <c r="K1141">
        <v>0</v>
      </c>
      <c r="L1141">
        <v>0</v>
      </c>
      <c r="M1141">
        <v>0</v>
      </c>
      <c r="N1141" t="s">
        <v>358</v>
      </c>
      <c r="O1141"/>
      <c r="AI1141">
        <v>0</v>
      </c>
      <c r="AO1141" t="s">
        <v>928</v>
      </c>
      <c r="AP1141">
        <v>0</v>
      </c>
    </row>
    <row r="1142" spans="1:42" x14ac:dyDescent="0.2">
      <c r="A1142">
        <v>121110</v>
      </c>
      <c r="B1142" t="s">
        <v>2575</v>
      </c>
      <c r="C1142" t="s">
        <v>66</v>
      </c>
      <c r="D1142" t="s">
        <v>220</v>
      </c>
      <c r="I1142" t="s">
        <v>59</v>
      </c>
      <c r="O1142"/>
      <c r="AE1142" t="str">
        <f>IFERROR(VLOOKUP(#REF!,[1]Sheet2!#REF!,2,0),"")</f>
        <v/>
      </c>
      <c r="AG1142" t="s">
        <v>1145</v>
      </c>
      <c r="AI1142" t="s">
        <v>1145</v>
      </c>
      <c r="AL1142" t="str">
        <f>IFERROR(VLOOKUP(A1142,[1]Sheet2!A$2:C$3613,2,0),"")</f>
        <v>م</v>
      </c>
      <c r="AM1142" t="str">
        <f>IFERROR(VLOOKUP(A1143,[1]Sheet2!A$2:C$3613,3,0),"")</f>
        <v>م</v>
      </c>
      <c r="AN1142" t="s">
        <v>928</v>
      </c>
      <c r="AO1142" t="s">
        <v>928</v>
      </c>
      <c r="AP1142">
        <v>0</v>
      </c>
    </row>
    <row r="1143" spans="1:42" x14ac:dyDescent="0.2">
      <c r="A1143">
        <v>121141</v>
      </c>
      <c r="B1143" t="s">
        <v>2576</v>
      </c>
      <c r="C1143" t="s">
        <v>71</v>
      </c>
      <c r="D1143" t="s">
        <v>2577</v>
      </c>
      <c r="I1143" t="s">
        <v>1141</v>
      </c>
      <c r="O1143"/>
      <c r="AI1143">
        <v>0</v>
      </c>
      <c r="AP1143">
        <v>0</v>
      </c>
    </row>
    <row r="1144" spans="1:42" x14ac:dyDescent="0.2">
      <c r="A1144">
        <v>121146</v>
      </c>
      <c r="B1144" t="s">
        <v>2578</v>
      </c>
      <c r="C1144" t="s">
        <v>434</v>
      </c>
      <c r="D1144" t="s">
        <v>211</v>
      </c>
      <c r="I1144" t="s">
        <v>59</v>
      </c>
      <c r="O1144"/>
      <c r="AE1144" t="str">
        <f>IFERROR(VLOOKUP(#REF!,[1]Sheet2!#REF!,2,0),"")</f>
        <v/>
      </c>
      <c r="AI1144" t="s">
        <v>1135</v>
      </c>
      <c r="AL1144" t="str">
        <f>IFERROR(VLOOKUP(A1144,[1]Sheet2!A$2:C$3613,2,0),"")</f>
        <v>م</v>
      </c>
      <c r="AM1144" t="str">
        <f>IFERROR(VLOOKUP(A1145,[1]Sheet2!A$2:C$3613,3,0),"")</f>
        <v>م</v>
      </c>
      <c r="AN1144" t="s">
        <v>928</v>
      </c>
      <c r="AO1144" t="s">
        <v>928</v>
      </c>
      <c r="AP1144">
        <v>0</v>
      </c>
    </row>
    <row r="1145" spans="1:42" x14ac:dyDescent="0.2">
      <c r="A1145">
        <v>121149</v>
      </c>
      <c r="B1145" t="s">
        <v>2579</v>
      </c>
      <c r="C1145" t="s">
        <v>402</v>
      </c>
      <c r="D1145" t="s">
        <v>523</v>
      </c>
      <c r="I1145" t="s">
        <v>59</v>
      </c>
      <c r="O1145"/>
      <c r="AE1145" t="str">
        <f>IFERROR(VLOOKUP(#REF!,[1]Sheet2!#REF!,2,0),"")</f>
        <v/>
      </c>
      <c r="AG1145" t="s">
        <v>1145</v>
      </c>
      <c r="AI1145" t="s">
        <v>1145</v>
      </c>
      <c r="AL1145" t="str">
        <f>IFERROR(VLOOKUP(A1145,[1]Sheet2!A$2:C$3613,2,0),"")</f>
        <v>م</v>
      </c>
      <c r="AN1145" t="s">
        <v>928</v>
      </c>
      <c r="AO1145" t="s">
        <v>928</v>
      </c>
      <c r="AP1145">
        <v>0</v>
      </c>
    </row>
    <row r="1146" spans="1:42" x14ac:dyDescent="0.2">
      <c r="A1146">
        <v>121154</v>
      </c>
      <c r="B1146" t="s">
        <v>2580</v>
      </c>
      <c r="C1146" t="s">
        <v>464</v>
      </c>
      <c r="D1146" t="s">
        <v>436</v>
      </c>
      <c r="I1146" t="s">
        <v>1144</v>
      </c>
      <c r="O1146">
        <v>456</v>
      </c>
      <c r="P1146" s="230">
        <v>45722</v>
      </c>
      <c r="Q1146">
        <v>50000</v>
      </c>
      <c r="AI1146">
        <v>0</v>
      </c>
      <c r="AP1146">
        <v>0</v>
      </c>
    </row>
    <row r="1147" spans="1:42" x14ac:dyDescent="0.2">
      <c r="A1147">
        <v>121160</v>
      </c>
      <c r="B1147" t="s">
        <v>2581</v>
      </c>
      <c r="C1147" t="s">
        <v>414</v>
      </c>
      <c r="D1147" t="s">
        <v>253</v>
      </c>
      <c r="E1147" t="s">
        <v>363</v>
      </c>
      <c r="F1147" s="230">
        <v>33202</v>
      </c>
      <c r="G1147" t="s">
        <v>345</v>
      </c>
      <c r="H1147" t="s">
        <v>364</v>
      </c>
      <c r="I1147" t="s">
        <v>1141</v>
      </c>
      <c r="K1147" t="s">
        <v>365</v>
      </c>
      <c r="L1147">
        <v>2008</v>
      </c>
      <c r="M1147" t="s">
        <v>345</v>
      </c>
      <c r="N1147" t="s">
        <v>351</v>
      </c>
      <c r="O1147">
        <v>501</v>
      </c>
      <c r="P1147" s="230">
        <v>45722</v>
      </c>
      <c r="Q1147">
        <v>200000</v>
      </c>
      <c r="AG1147" t="s">
        <v>932</v>
      </c>
      <c r="AI1147" t="s">
        <v>932</v>
      </c>
      <c r="AP1147">
        <v>0</v>
      </c>
    </row>
    <row r="1148" spans="1:42" ht="18" x14ac:dyDescent="0.2">
      <c r="A1148" s="264">
        <v>121165</v>
      </c>
      <c r="B1148" s="264" t="s">
        <v>2582</v>
      </c>
      <c r="C1148" s="264" t="s">
        <v>158</v>
      </c>
      <c r="D1148" s="264" t="s">
        <v>2583</v>
      </c>
      <c r="E1148" s="264"/>
      <c r="F1148" s="264"/>
      <c r="G1148" s="266"/>
      <c r="H1148" s="266"/>
      <c r="I1148" t="s">
        <v>59</v>
      </c>
      <c r="O1148"/>
      <c r="AI1148" t="s">
        <v>933</v>
      </c>
      <c r="AO1148" t="s">
        <v>928</v>
      </c>
      <c r="AP1148">
        <v>0</v>
      </c>
    </row>
    <row r="1149" spans="1:42" x14ac:dyDescent="0.2">
      <c r="A1149">
        <v>121177</v>
      </c>
      <c r="B1149" t="s">
        <v>2584</v>
      </c>
      <c r="C1149" t="s">
        <v>666</v>
      </c>
      <c r="D1149" t="s">
        <v>311</v>
      </c>
      <c r="I1149" t="s">
        <v>59</v>
      </c>
      <c r="O1149"/>
      <c r="AI1149" t="s">
        <v>1135</v>
      </c>
      <c r="AO1149" t="s">
        <v>928</v>
      </c>
      <c r="AP1149">
        <v>0</v>
      </c>
    </row>
    <row r="1150" spans="1:42" x14ac:dyDescent="0.2">
      <c r="A1150">
        <v>121189</v>
      </c>
      <c r="B1150" t="s">
        <v>2585</v>
      </c>
      <c r="C1150" t="s">
        <v>174</v>
      </c>
      <c r="D1150" t="s">
        <v>716</v>
      </c>
      <c r="I1150" t="s">
        <v>59</v>
      </c>
      <c r="O1150"/>
      <c r="AI1150" t="s">
        <v>1135</v>
      </c>
      <c r="AP1150">
        <v>0</v>
      </c>
    </row>
    <row r="1151" spans="1:42" x14ac:dyDescent="0.2">
      <c r="A1151">
        <v>121190</v>
      </c>
      <c r="B1151" t="s">
        <v>2586</v>
      </c>
      <c r="C1151" t="s">
        <v>2587</v>
      </c>
      <c r="D1151" t="s">
        <v>254</v>
      </c>
      <c r="I1151" t="s">
        <v>59</v>
      </c>
      <c r="O1151"/>
      <c r="AG1151" t="s">
        <v>1145</v>
      </c>
      <c r="AI1151" t="s">
        <v>1145</v>
      </c>
      <c r="AO1151" t="s">
        <v>928</v>
      </c>
      <c r="AP1151">
        <v>0</v>
      </c>
    </row>
    <row r="1152" spans="1:42" x14ac:dyDescent="0.2">
      <c r="A1152">
        <v>121194</v>
      </c>
      <c r="B1152" t="s">
        <v>2588</v>
      </c>
      <c r="C1152" t="s">
        <v>88</v>
      </c>
      <c r="D1152" t="s">
        <v>227</v>
      </c>
      <c r="I1152" t="s">
        <v>59</v>
      </c>
      <c r="O1152"/>
      <c r="AG1152" t="s">
        <v>1145</v>
      </c>
      <c r="AI1152" t="s">
        <v>1145</v>
      </c>
      <c r="AO1152" t="s">
        <v>928</v>
      </c>
      <c r="AP1152">
        <v>0</v>
      </c>
    </row>
    <row r="1153" spans="1:42" x14ac:dyDescent="0.2">
      <c r="A1153">
        <v>121199</v>
      </c>
      <c r="B1153" t="s">
        <v>2589</v>
      </c>
      <c r="C1153" t="s">
        <v>455</v>
      </c>
      <c r="D1153" t="s">
        <v>225</v>
      </c>
      <c r="I1153" t="s">
        <v>59</v>
      </c>
      <c r="O1153"/>
      <c r="AG1153" t="s">
        <v>1145</v>
      </c>
      <c r="AI1153" t="s">
        <v>1145</v>
      </c>
      <c r="AO1153" t="s">
        <v>928</v>
      </c>
      <c r="AP1153">
        <v>0</v>
      </c>
    </row>
    <row r="1154" spans="1:42" x14ac:dyDescent="0.2">
      <c r="A1154">
        <v>121203</v>
      </c>
      <c r="B1154" t="s">
        <v>2590</v>
      </c>
      <c r="C1154" t="s">
        <v>2591</v>
      </c>
      <c r="D1154" t="s">
        <v>328</v>
      </c>
      <c r="I1154" t="s">
        <v>59</v>
      </c>
      <c r="O1154"/>
      <c r="AG1154" t="s">
        <v>944</v>
      </c>
      <c r="AI1154" t="s">
        <v>944</v>
      </c>
      <c r="AP1154">
        <v>0</v>
      </c>
    </row>
    <row r="1155" spans="1:42" x14ac:dyDescent="0.2">
      <c r="A1155">
        <v>121207</v>
      </c>
      <c r="B1155" t="s">
        <v>2592</v>
      </c>
      <c r="C1155" t="s">
        <v>68</v>
      </c>
      <c r="D1155" t="s">
        <v>250</v>
      </c>
      <c r="E1155" t="s">
        <v>867</v>
      </c>
      <c r="F1155" s="253">
        <v>0</v>
      </c>
      <c r="G1155" t="s">
        <v>356</v>
      </c>
      <c r="H1155" t="s">
        <v>364</v>
      </c>
      <c r="I1155" t="s">
        <v>59</v>
      </c>
      <c r="K1155" t="s">
        <v>346</v>
      </c>
      <c r="L1155">
        <v>2013</v>
      </c>
      <c r="M1155" t="s">
        <v>356</v>
      </c>
      <c r="N1155" t="s">
        <v>356</v>
      </c>
      <c r="O1155">
        <v>371</v>
      </c>
      <c r="P1155" s="230">
        <v>45714</v>
      </c>
      <c r="Q1155">
        <v>320000</v>
      </c>
      <c r="AI1155">
        <v>0</v>
      </c>
      <c r="AP1155">
        <v>0</v>
      </c>
    </row>
    <row r="1156" spans="1:42" x14ac:dyDescent="0.2">
      <c r="A1156">
        <v>121211</v>
      </c>
      <c r="B1156" t="s">
        <v>2594</v>
      </c>
      <c r="C1156" t="s">
        <v>127</v>
      </c>
      <c r="D1156" t="s">
        <v>2595</v>
      </c>
      <c r="E1156" t="s">
        <v>867</v>
      </c>
      <c r="F1156" s="230">
        <v>36180</v>
      </c>
      <c r="G1156" t="s">
        <v>425</v>
      </c>
      <c r="H1156" t="s">
        <v>364</v>
      </c>
      <c r="I1156" t="s">
        <v>59</v>
      </c>
      <c r="K1156" t="s">
        <v>346</v>
      </c>
      <c r="L1156">
        <v>2018</v>
      </c>
      <c r="M1156" t="s">
        <v>349</v>
      </c>
      <c r="N1156" t="s">
        <v>349</v>
      </c>
      <c r="O1156"/>
      <c r="AI1156" t="s">
        <v>1135</v>
      </c>
      <c r="AP1156">
        <v>0</v>
      </c>
    </row>
    <row r="1157" spans="1:42" x14ac:dyDescent="0.2">
      <c r="A1157">
        <v>121213</v>
      </c>
      <c r="B1157" t="s">
        <v>2596</v>
      </c>
      <c r="C1157" t="s">
        <v>700</v>
      </c>
      <c r="D1157" t="s">
        <v>2597</v>
      </c>
      <c r="E1157" t="s">
        <v>867</v>
      </c>
      <c r="F1157" s="230">
        <v>36335</v>
      </c>
      <c r="G1157" t="s">
        <v>345</v>
      </c>
      <c r="H1157" t="s">
        <v>364</v>
      </c>
      <c r="I1157" t="s">
        <v>1144</v>
      </c>
      <c r="K1157" t="s">
        <v>346</v>
      </c>
      <c r="L1157">
        <v>2017</v>
      </c>
      <c r="M1157" t="s">
        <v>345</v>
      </c>
      <c r="N1157" t="s">
        <v>345</v>
      </c>
      <c r="O1157"/>
      <c r="AI1157">
        <v>0</v>
      </c>
      <c r="AO1157" t="s">
        <v>928</v>
      </c>
      <c r="AP1157">
        <v>0</v>
      </c>
    </row>
    <row r="1158" spans="1:42" x14ac:dyDescent="0.2">
      <c r="A1158">
        <v>121226</v>
      </c>
      <c r="B1158" t="s">
        <v>2598</v>
      </c>
      <c r="C1158" t="s">
        <v>101</v>
      </c>
      <c r="D1158" t="s">
        <v>541</v>
      </c>
      <c r="I1158" t="s">
        <v>59</v>
      </c>
      <c r="O1158"/>
      <c r="AE1158" t="str">
        <f>IFERROR(VLOOKUP(#REF!,[1]Sheet2!#REF!,2,0),"")</f>
        <v/>
      </c>
      <c r="AI1158" t="s">
        <v>1135</v>
      </c>
      <c r="AL1158" t="str">
        <f>IFERROR(VLOOKUP(A1158,[1]Sheet2!A$2:C$3613,2,0),"")</f>
        <v>م</v>
      </c>
      <c r="AM1158" t="str">
        <f>IFERROR(VLOOKUP(A1159,[1]Sheet2!A$2:C$3613,3,0),"")</f>
        <v/>
      </c>
      <c r="AN1158" t="s">
        <v>928</v>
      </c>
      <c r="AO1158" t="s">
        <v>928</v>
      </c>
      <c r="AP1158">
        <v>0</v>
      </c>
    </row>
    <row r="1159" spans="1:42" x14ac:dyDescent="0.2">
      <c r="A1159">
        <v>121232</v>
      </c>
      <c r="B1159" t="s">
        <v>2599</v>
      </c>
      <c r="C1159" t="s">
        <v>77</v>
      </c>
      <c r="D1159" t="s">
        <v>2600</v>
      </c>
      <c r="E1159" t="s">
        <v>363</v>
      </c>
      <c r="F1159" s="230">
        <v>35998</v>
      </c>
      <c r="G1159" t="s">
        <v>356</v>
      </c>
      <c r="H1159" t="s">
        <v>364</v>
      </c>
      <c r="I1159" t="s">
        <v>1144</v>
      </c>
      <c r="K1159" t="s">
        <v>346</v>
      </c>
      <c r="L1159">
        <v>2017</v>
      </c>
      <c r="M1159" t="s">
        <v>356</v>
      </c>
      <c r="N1159" t="s">
        <v>356</v>
      </c>
      <c r="O1159">
        <v>425</v>
      </c>
      <c r="P1159" s="230">
        <v>45721</v>
      </c>
      <c r="Q1159">
        <v>115000</v>
      </c>
      <c r="AI1159">
        <v>0</v>
      </c>
      <c r="AP1159">
        <v>0</v>
      </c>
    </row>
    <row r="1160" spans="1:42" x14ac:dyDescent="0.2">
      <c r="A1160">
        <v>121234</v>
      </c>
      <c r="B1160" t="s">
        <v>2601</v>
      </c>
      <c r="C1160" t="s">
        <v>187</v>
      </c>
      <c r="D1160" t="s">
        <v>472</v>
      </c>
      <c r="E1160" t="s">
        <v>363</v>
      </c>
      <c r="F1160" s="253">
        <v>0</v>
      </c>
      <c r="G1160" t="s">
        <v>345</v>
      </c>
      <c r="H1160" t="s">
        <v>364</v>
      </c>
      <c r="I1160" t="s">
        <v>1141</v>
      </c>
      <c r="K1160" t="s">
        <v>346</v>
      </c>
      <c r="L1160">
        <v>2017</v>
      </c>
      <c r="M1160" t="s">
        <v>347</v>
      </c>
      <c r="O1160"/>
      <c r="AI1160">
        <v>0</v>
      </c>
      <c r="AP1160">
        <v>0</v>
      </c>
    </row>
    <row r="1161" spans="1:42" x14ac:dyDescent="0.2">
      <c r="A1161">
        <v>121240</v>
      </c>
      <c r="B1161" t="s">
        <v>2602</v>
      </c>
      <c r="C1161" t="s">
        <v>134</v>
      </c>
      <c r="D1161" t="s">
        <v>1847</v>
      </c>
      <c r="I1161" t="s">
        <v>59</v>
      </c>
      <c r="O1161"/>
      <c r="AE1161" t="str">
        <f>IFERROR(VLOOKUP(#REF!,[1]Sheet2!#REF!,2,0),"")</f>
        <v/>
      </c>
      <c r="AI1161" t="s">
        <v>1135</v>
      </c>
      <c r="AL1161" t="str">
        <f>IFERROR(VLOOKUP(A1161,[1]Sheet2!A$2:C$3613,2,0),"")</f>
        <v>م</v>
      </c>
      <c r="AM1161" t="str">
        <f>IFERROR(VLOOKUP(A1162,[1]Sheet2!A$2:C$3613,3,0),"")</f>
        <v>م</v>
      </c>
      <c r="AN1161" t="s">
        <v>928</v>
      </c>
      <c r="AO1161" t="s">
        <v>928</v>
      </c>
      <c r="AP1161">
        <v>0</v>
      </c>
    </row>
    <row r="1162" spans="1:42" x14ac:dyDescent="0.2">
      <c r="A1162">
        <v>121241</v>
      </c>
      <c r="B1162" t="s">
        <v>2603</v>
      </c>
      <c r="C1162" t="s">
        <v>68</v>
      </c>
      <c r="D1162" t="s">
        <v>326</v>
      </c>
      <c r="I1162" t="s">
        <v>59</v>
      </c>
      <c r="O1162"/>
      <c r="AI1162" t="s">
        <v>1135</v>
      </c>
      <c r="AO1162" t="s">
        <v>928</v>
      </c>
      <c r="AP1162">
        <v>0</v>
      </c>
    </row>
    <row r="1163" spans="1:42" ht="18" x14ac:dyDescent="0.2">
      <c r="A1163" s="266">
        <v>121242</v>
      </c>
      <c r="B1163" s="266" t="s">
        <v>2604</v>
      </c>
      <c r="C1163" s="266" t="s">
        <v>2605</v>
      </c>
      <c r="D1163" s="266" t="s">
        <v>237</v>
      </c>
      <c r="E1163" s="266"/>
      <c r="F1163" s="264"/>
      <c r="G1163" s="266"/>
      <c r="H1163" s="266"/>
      <c r="I1163" t="s">
        <v>1144</v>
      </c>
      <c r="O1163"/>
      <c r="AI1163">
        <v>0</v>
      </c>
      <c r="AO1163" t="s">
        <v>928</v>
      </c>
      <c r="AP1163">
        <v>0</v>
      </c>
    </row>
    <row r="1164" spans="1:42" ht="18" x14ac:dyDescent="0.2">
      <c r="A1164" s="264">
        <v>121244</v>
      </c>
      <c r="B1164" s="264" t="s">
        <v>2606</v>
      </c>
      <c r="C1164" s="264" t="s">
        <v>89</v>
      </c>
      <c r="D1164" s="264" t="s">
        <v>2607</v>
      </c>
      <c r="E1164" s="264"/>
      <c r="F1164" s="264"/>
      <c r="G1164" s="266"/>
      <c r="H1164" s="266"/>
      <c r="I1164" t="s">
        <v>1141</v>
      </c>
      <c r="O1164">
        <v>528</v>
      </c>
      <c r="P1164" s="230">
        <v>45722</v>
      </c>
      <c r="Q1164">
        <v>350000</v>
      </c>
      <c r="AI1164" t="s">
        <v>935</v>
      </c>
      <c r="AP1164">
        <v>0</v>
      </c>
    </row>
    <row r="1165" spans="1:42" x14ac:dyDescent="0.2">
      <c r="A1165">
        <v>121249</v>
      </c>
      <c r="B1165" t="s">
        <v>2608</v>
      </c>
      <c r="C1165" t="s">
        <v>718</v>
      </c>
      <c r="D1165" t="s">
        <v>280</v>
      </c>
      <c r="E1165" t="s">
        <v>867</v>
      </c>
      <c r="F1165" s="230">
        <v>35089</v>
      </c>
      <c r="G1165" t="s">
        <v>2609</v>
      </c>
      <c r="H1165" t="s">
        <v>364</v>
      </c>
      <c r="I1165" t="s">
        <v>59</v>
      </c>
      <c r="K1165" t="s">
        <v>346</v>
      </c>
      <c r="L1165">
        <v>2013</v>
      </c>
      <c r="M1165" t="s">
        <v>347</v>
      </c>
      <c r="N1165" t="s">
        <v>347</v>
      </c>
      <c r="O1165"/>
      <c r="AI1165" t="s">
        <v>1135</v>
      </c>
      <c r="AP1165">
        <v>0</v>
      </c>
    </row>
    <row r="1166" spans="1:42" x14ac:dyDescent="0.2">
      <c r="A1166">
        <v>121264</v>
      </c>
      <c r="B1166" t="s">
        <v>2610</v>
      </c>
      <c r="C1166" t="s">
        <v>2611</v>
      </c>
      <c r="D1166" t="s">
        <v>315</v>
      </c>
      <c r="E1166" t="s">
        <v>363</v>
      </c>
      <c r="F1166" s="253">
        <v>0</v>
      </c>
      <c r="G1166" t="s">
        <v>345</v>
      </c>
      <c r="H1166" t="s">
        <v>2612</v>
      </c>
      <c r="I1166" t="s">
        <v>59</v>
      </c>
      <c r="K1166">
        <v>0</v>
      </c>
      <c r="L1166">
        <v>0</v>
      </c>
      <c r="M1166">
        <v>0</v>
      </c>
      <c r="N1166" t="s">
        <v>605</v>
      </c>
      <c r="O1166"/>
      <c r="AI1166" t="s">
        <v>1135</v>
      </c>
      <c r="AP1166">
        <v>0</v>
      </c>
    </row>
    <row r="1167" spans="1:42" x14ac:dyDescent="0.2">
      <c r="A1167">
        <v>121271</v>
      </c>
      <c r="B1167" t="s">
        <v>2613</v>
      </c>
      <c r="C1167" t="s">
        <v>93</v>
      </c>
      <c r="D1167" t="s">
        <v>1482</v>
      </c>
      <c r="E1167" t="s">
        <v>867</v>
      </c>
      <c r="F1167" s="230">
        <v>34709</v>
      </c>
      <c r="G1167" t="s">
        <v>1950</v>
      </c>
      <c r="H1167" t="s">
        <v>364</v>
      </c>
      <c r="I1167" t="s">
        <v>1141</v>
      </c>
      <c r="K1167" t="s">
        <v>346</v>
      </c>
      <c r="L1167">
        <v>2013</v>
      </c>
      <c r="M1167" t="s">
        <v>347</v>
      </c>
      <c r="N1167" t="s">
        <v>347</v>
      </c>
      <c r="O1167"/>
      <c r="AI1167">
        <v>0</v>
      </c>
      <c r="AP1167">
        <v>0</v>
      </c>
    </row>
    <row r="1168" spans="1:42" x14ac:dyDescent="0.2">
      <c r="A1168">
        <v>121279</v>
      </c>
      <c r="B1168" t="s">
        <v>2614</v>
      </c>
      <c r="C1168" t="s">
        <v>2615</v>
      </c>
      <c r="D1168" t="s">
        <v>223</v>
      </c>
      <c r="I1168" t="s">
        <v>59</v>
      </c>
      <c r="O1168"/>
      <c r="AI1168">
        <v>0</v>
      </c>
      <c r="AO1168" t="s">
        <v>928</v>
      </c>
      <c r="AP1168">
        <v>0</v>
      </c>
    </row>
    <row r="1169" spans="1:42" x14ac:dyDescent="0.2">
      <c r="A1169">
        <v>121287</v>
      </c>
      <c r="B1169" t="s">
        <v>2616</v>
      </c>
      <c r="C1169" t="s">
        <v>2617</v>
      </c>
      <c r="D1169" t="s">
        <v>290</v>
      </c>
      <c r="I1169" t="s">
        <v>59</v>
      </c>
      <c r="O1169"/>
      <c r="AE1169" t="str">
        <f>IFERROR(VLOOKUP(#REF!,[1]Sheet2!#REF!,2,0),"")</f>
        <v/>
      </c>
      <c r="AG1169" t="s">
        <v>944</v>
      </c>
      <c r="AI1169" t="s">
        <v>944</v>
      </c>
      <c r="AL1169" t="str">
        <f>IFERROR(VLOOKUP(A1169,[1]Sheet2!A$2:C$3613,2,0),"")</f>
        <v>م</v>
      </c>
      <c r="AN1169" t="s">
        <v>928</v>
      </c>
      <c r="AO1169" t="s">
        <v>928</v>
      </c>
      <c r="AP1169">
        <v>0</v>
      </c>
    </row>
    <row r="1170" spans="1:42" x14ac:dyDescent="0.2">
      <c r="A1170">
        <v>121292</v>
      </c>
      <c r="B1170" t="s">
        <v>2618</v>
      </c>
      <c r="C1170" t="s">
        <v>2619</v>
      </c>
      <c r="D1170" t="s">
        <v>2620</v>
      </c>
      <c r="E1170" t="s">
        <v>867</v>
      </c>
      <c r="F1170" s="230">
        <v>32459</v>
      </c>
      <c r="G1170" t="s">
        <v>902</v>
      </c>
      <c r="H1170" t="s">
        <v>364</v>
      </c>
      <c r="I1170" t="s">
        <v>59</v>
      </c>
      <c r="K1170" t="s">
        <v>346</v>
      </c>
      <c r="L1170">
        <v>2006</v>
      </c>
      <c r="M1170" t="s">
        <v>347</v>
      </c>
      <c r="N1170" t="s">
        <v>347</v>
      </c>
      <c r="O1170"/>
      <c r="AI1170">
        <v>0</v>
      </c>
      <c r="AP1170">
        <v>0</v>
      </c>
    </row>
    <row r="1171" spans="1:42" ht="18" x14ac:dyDescent="0.2">
      <c r="A1171" s="264">
        <v>121295</v>
      </c>
      <c r="B1171" s="264" t="s">
        <v>2621</v>
      </c>
      <c r="C1171" s="264" t="s">
        <v>115</v>
      </c>
      <c r="D1171" s="264" t="s">
        <v>287</v>
      </c>
      <c r="E1171" s="264"/>
      <c r="F1171" s="264"/>
      <c r="G1171" s="266"/>
      <c r="H1171" s="266"/>
      <c r="I1171" t="s">
        <v>59</v>
      </c>
      <c r="O1171"/>
      <c r="AI1171" t="s">
        <v>933</v>
      </c>
      <c r="AO1171" t="s">
        <v>928</v>
      </c>
      <c r="AP1171">
        <v>0</v>
      </c>
    </row>
    <row r="1172" spans="1:42" x14ac:dyDescent="0.2">
      <c r="A1172">
        <v>121302</v>
      </c>
      <c r="B1172" t="s">
        <v>2622</v>
      </c>
      <c r="C1172" t="s">
        <v>387</v>
      </c>
      <c r="D1172" t="s">
        <v>209</v>
      </c>
      <c r="E1172" t="s">
        <v>867</v>
      </c>
      <c r="F1172" s="230">
        <v>35145</v>
      </c>
      <c r="G1172" t="s">
        <v>1261</v>
      </c>
      <c r="H1172" t="s">
        <v>364</v>
      </c>
      <c r="I1172" t="s">
        <v>59</v>
      </c>
      <c r="K1172" t="s">
        <v>346</v>
      </c>
      <c r="L1172">
        <v>2015</v>
      </c>
      <c r="M1172" t="s">
        <v>347</v>
      </c>
      <c r="N1172" t="s">
        <v>347</v>
      </c>
      <c r="O1172"/>
      <c r="AI1172">
        <v>0</v>
      </c>
      <c r="AN1172" t="s">
        <v>928</v>
      </c>
      <c r="AO1172" t="s">
        <v>928</v>
      </c>
      <c r="AP1172">
        <v>0</v>
      </c>
    </row>
    <row r="1173" spans="1:42" x14ac:dyDescent="0.2">
      <c r="A1173">
        <v>121304</v>
      </c>
      <c r="B1173" t="s">
        <v>2623</v>
      </c>
      <c r="C1173" t="s">
        <v>2624</v>
      </c>
      <c r="D1173" t="s">
        <v>255</v>
      </c>
      <c r="E1173" t="s">
        <v>867</v>
      </c>
      <c r="F1173" s="230">
        <v>36171</v>
      </c>
      <c r="G1173" t="s">
        <v>345</v>
      </c>
      <c r="H1173" t="s">
        <v>364</v>
      </c>
      <c r="I1173" t="s">
        <v>59</v>
      </c>
      <c r="K1173" t="s">
        <v>881</v>
      </c>
      <c r="L1173">
        <v>2018</v>
      </c>
      <c r="M1173" t="s">
        <v>345</v>
      </c>
      <c r="N1173" t="s">
        <v>353</v>
      </c>
      <c r="O1173"/>
      <c r="AI1173">
        <v>0</v>
      </c>
      <c r="AO1173" t="s">
        <v>928</v>
      </c>
      <c r="AP1173">
        <v>0</v>
      </c>
    </row>
    <row r="1174" spans="1:42" x14ac:dyDescent="0.2">
      <c r="A1174">
        <v>121309</v>
      </c>
      <c r="B1174" t="s">
        <v>2625</v>
      </c>
      <c r="C1174" t="s">
        <v>175</v>
      </c>
      <c r="D1174" t="s">
        <v>640</v>
      </c>
      <c r="E1174" t="s">
        <v>867</v>
      </c>
      <c r="F1174" s="230">
        <v>27657</v>
      </c>
      <c r="G1174" t="s">
        <v>345</v>
      </c>
      <c r="H1174" t="s">
        <v>364</v>
      </c>
      <c r="I1174" t="s">
        <v>1141</v>
      </c>
      <c r="K1174" t="s">
        <v>365</v>
      </c>
      <c r="L1174">
        <v>0</v>
      </c>
      <c r="M1174" t="s">
        <v>345</v>
      </c>
      <c r="N1174" t="s">
        <v>347</v>
      </c>
      <c r="O1174"/>
      <c r="AI1174">
        <v>0</v>
      </c>
      <c r="AP1174">
        <v>0</v>
      </c>
    </row>
    <row r="1175" spans="1:42" x14ac:dyDescent="0.2">
      <c r="A1175">
        <v>121319</v>
      </c>
      <c r="B1175" t="s">
        <v>2626</v>
      </c>
      <c r="C1175" t="s">
        <v>1429</v>
      </c>
      <c r="D1175" t="s">
        <v>223</v>
      </c>
      <c r="E1175" t="s">
        <v>867</v>
      </c>
      <c r="F1175" s="230">
        <v>32121</v>
      </c>
      <c r="G1175" t="s">
        <v>2627</v>
      </c>
      <c r="H1175" t="s">
        <v>364</v>
      </c>
      <c r="I1175" t="s">
        <v>1144</v>
      </c>
      <c r="K1175" t="s">
        <v>881</v>
      </c>
      <c r="L1175">
        <v>2012</v>
      </c>
      <c r="M1175" t="s">
        <v>356</v>
      </c>
      <c r="N1175" t="s">
        <v>356</v>
      </c>
      <c r="O1175"/>
      <c r="AI1175">
        <v>0</v>
      </c>
      <c r="AO1175" t="s">
        <v>928</v>
      </c>
      <c r="AP1175">
        <v>0</v>
      </c>
    </row>
    <row r="1176" spans="1:42" x14ac:dyDescent="0.2">
      <c r="A1176">
        <v>121321</v>
      </c>
      <c r="B1176" t="s">
        <v>2628</v>
      </c>
      <c r="C1176" t="s">
        <v>68</v>
      </c>
      <c r="D1176" t="s">
        <v>395</v>
      </c>
      <c r="E1176" t="s">
        <v>362</v>
      </c>
      <c r="F1176" s="230">
        <v>29331</v>
      </c>
      <c r="G1176" t="s">
        <v>345</v>
      </c>
      <c r="H1176" t="s">
        <v>364</v>
      </c>
      <c r="I1176" t="s">
        <v>1144</v>
      </c>
      <c r="K1176" t="s">
        <v>881</v>
      </c>
      <c r="L1176">
        <v>2016</v>
      </c>
      <c r="M1176" t="s">
        <v>345</v>
      </c>
      <c r="N1176" t="s">
        <v>345</v>
      </c>
      <c r="O1176"/>
      <c r="AI1176">
        <v>0</v>
      </c>
      <c r="AP1176">
        <v>0</v>
      </c>
    </row>
    <row r="1177" spans="1:42" x14ac:dyDescent="0.2">
      <c r="A1177">
        <v>121323</v>
      </c>
      <c r="B1177" t="s">
        <v>2629</v>
      </c>
      <c r="C1177" t="s">
        <v>422</v>
      </c>
      <c r="D1177" t="s">
        <v>296</v>
      </c>
      <c r="I1177" t="s">
        <v>59</v>
      </c>
      <c r="O1177">
        <v>308</v>
      </c>
      <c r="P1177" s="230">
        <v>45706</v>
      </c>
      <c r="Q1177">
        <v>80000</v>
      </c>
      <c r="AI1177">
        <v>0</v>
      </c>
      <c r="AP1177">
        <v>0</v>
      </c>
    </row>
    <row r="1178" spans="1:42" x14ac:dyDescent="0.2">
      <c r="A1178">
        <v>121331</v>
      </c>
      <c r="B1178" t="s">
        <v>2630</v>
      </c>
      <c r="C1178" t="s">
        <v>2631</v>
      </c>
      <c r="D1178" t="s">
        <v>500</v>
      </c>
      <c r="E1178" t="s">
        <v>363</v>
      </c>
      <c r="F1178" s="230">
        <v>36222</v>
      </c>
      <c r="G1178" t="s">
        <v>345</v>
      </c>
      <c r="H1178" t="s">
        <v>364</v>
      </c>
      <c r="I1178" t="s">
        <v>1141</v>
      </c>
      <c r="K1178" t="s">
        <v>365</v>
      </c>
      <c r="L1178">
        <v>2017</v>
      </c>
      <c r="M1178" t="s">
        <v>345</v>
      </c>
      <c r="N1178" t="s">
        <v>351</v>
      </c>
      <c r="O1178"/>
      <c r="AI1178">
        <v>0</v>
      </c>
      <c r="AP1178">
        <v>0</v>
      </c>
    </row>
    <row r="1179" spans="1:42" x14ac:dyDescent="0.2">
      <c r="A1179">
        <v>121333</v>
      </c>
      <c r="B1179" t="s">
        <v>2632</v>
      </c>
      <c r="C1179" t="s">
        <v>63</v>
      </c>
      <c r="D1179" t="s">
        <v>254</v>
      </c>
      <c r="E1179" t="s">
        <v>867</v>
      </c>
      <c r="F1179" s="230">
        <v>35986</v>
      </c>
      <c r="G1179" t="s">
        <v>897</v>
      </c>
      <c r="H1179" t="s">
        <v>364</v>
      </c>
      <c r="I1179" t="s">
        <v>1141</v>
      </c>
      <c r="K1179" t="s">
        <v>881</v>
      </c>
      <c r="L1179">
        <v>2017</v>
      </c>
      <c r="M1179" t="s">
        <v>345</v>
      </c>
      <c r="N1179" t="s">
        <v>347</v>
      </c>
      <c r="O1179">
        <v>480</v>
      </c>
      <c r="P1179" s="230">
        <v>45722</v>
      </c>
      <c r="Q1179">
        <v>90000</v>
      </c>
      <c r="AI1179">
        <v>0</v>
      </c>
      <c r="AP1179">
        <v>0</v>
      </c>
    </row>
    <row r="1180" spans="1:42" x14ac:dyDescent="0.2">
      <c r="A1180">
        <v>121339</v>
      </c>
      <c r="B1180" t="s">
        <v>2633</v>
      </c>
      <c r="C1180" t="s">
        <v>157</v>
      </c>
      <c r="D1180" t="s">
        <v>216</v>
      </c>
      <c r="E1180" t="s">
        <v>867</v>
      </c>
      <c r="F1180" s="230">
        <v>36553</v>
      </c>
      <c r="G1180" t="s">
        <v>345</v>
      </c>
      <c r="H1180" t="s">
        <v>364</v>
      </c>
      <c r="I1180" t="s">
        <v>1144</v>
      </c>
      <c r="K1180" t="s">
        <v>881</v>
      </c>
      <c r="L1180">
        <v>2017</v>
      </c>
      <c r="M1180" t="s">
        <v>345</v>
      </c>
      <c r="N1180" t="s">
        <v>345</v>
      </c>
      <c r="O1180"/>
      <c r="AI1180">
        <v>0</v>
      </c>
      <c r="AP1180">
        <v>0</v>
      </c>
    </row>
    <row r="1181" spans="1:42" x14ac:dyDescent="0.2">
      <c r="A1181">
        <v>121342</v>
      </c>
      <c r="B1181" t="s">
        <v>2635</v>
      </c>
      <c r="C1181" t="s">
        <v>697</v>
      </c>
      <c r="D1181" t="s">
        <v>716</v>
      </c>
      <c r="E1181" t="s">
        <v>363</v>
      </c>
      <c r="F1181" s="253">
        <v>0</v>
      </c>
      <c r="G1181" t="s">
        <v>1393</v>
      </c>
      <c r="H1181">
        <v>0</v>
      </c>
      <c r="I1181" t="s">
        <v>59</v>
      </c>
      <c r="K1181" t="s">
        <v>365</v>
      </c>
      <c r="L1181">
        <v>2018</v>
      </c>
      <c r="M1181" t="s">
        <v>345</v>
      </c>
      <c r="N1181" t="s">
        <v>605</v>
      </c>
      <c r="O1181"/>
      <c r="AI1181">
        <v>0</v>
      </c>
      <c r="AP1181">
        <v>0</v>
      </c>
    </row>
    <row r="1182" spans="1:42" x14ac:dyDescent="0.2">
      <c r="A1182">
        <v>121346</v>
      </c>
      <c r="B1182" t="s">
        <v>2636</v>
      </c>
      <c r="C1182" t="s">
        <v>1290</v>
      </c>
      <c r="D1182" t="s">
        <v>208</v>
      </c>
      <c r="E1182" t="s">
        <v>363</v>
      </c>
      <c r="F1182" s="253">
        <v>0</v>
      </c>
      <c r="G1182" t="s">
        <v>345</v>
      </c>
      <c r="H1182" t="s">
        <v>364</v>
      </c>
      <c r="I1182" t="s">
        <v>59</v>
      </c>
      <c r="K1182" t="s">
        <v>573</v>
      </c>
      <c r="L1182">
        <v>0</v>
      </c>
      <c r="M1182" t="s">
        <v>345</v>
      </c>
      <c r="O1182"/>
      <c r="AI1182">
        <v>0</v>
      </c>
      <c r="AP1182">
        <v>0</v>
      </c>
    </row>
    <row r="1183" spans="1:42" x14ac:dyDescent="0.2">
      <c r="A1183">
        <v>121349</v>
      </c>
      <c r="B1183" t="s">
        <v>2637</v>
      </c>
      <c r="C1183" t="s">
        <v>154</v>
      </c>
      <c r="D1183" t="s">
        <v>211</v>
      </c>
      <c r="E1183" t="s">
        <v>867</v>
      </c>
      <c r="F1183" s="230">
        <v>32143</v>
      </c>
      <c r="G1183" t="s">
        <v>345</v>
      </c>
      <c r="H1183" t="s">
        <v>364</v>
      </c>
      <c r="I1183" t="s">
        <v>1141</v>
      </c>
      <c r="K1183" t="s">
        <v>365</v>
      </c>
      <c r="L1183">
        <v>2006</v>
      </c>
      <c r="M1183" t="s">
        <v>345</v>
      </c>
      <c r="N1183" t="s">
        <v>349</v>
      </c>
      <c r="O1183"/>
      <c r="AI1183">
        <v>0</v>
      </c>
      <c r="AP1183">
        <v>0</v>
      </c>
    </row>
    <row r="1184" spans="1:42" x14ac:dyDescent="0.2">
      <c r="A1184">
        <v>121350</v>
      </c>
      <c r="B1184" t="s">
        <v>2638</v>
      </c>
      <c r="C1184" t="s">
        <v>127</v>
      </c>
      <c r="D1184" t="s">
        <v>235</v>
      </c>
      <c r="I1184" t="s">
        <v>59</v>
      </c>
      <c r="O1184"/>
      <c r="AG1184" t="s">
        <v>1145</v>
      </c>
      <c r="AI1184" t="s">
        <v>1145</v>
      </c>
      <c r="AO1184" t="s">
        <v>928</v>
      </c>
      <c r="AP1184">
        <v>0</v>
      </c>
    </row>
    <row r="1185" spans="1:42" x14ac:dyDescent="0.2">
      <c r="A1185">
        <v>121353</v>
      </c>
      <c r="B1185" t="s">
        <v>2639</v>
      </c>
      <c r="C1185" t="s">
        <v>509</v>
      </c>
      <c r="D1185" t="s">
        <v>2640</v>
      </c>
      <c r="E1185" t="s">
        <v>867</v>
      </c>
      <c r="F1185" s="230">
        <v>31472</v>
      </c>
      <c r="G1185" t="s">
        <v>348</v>
      </c>
      <c r="H1185" t="s">
        <v>364</v>
      </c>
      <c r="I1185" t="s">
        <v>1141</v>
      </c>
      <c r="K1185" t="s">
        <v>881</v>
      </c>
      <c r="L1185">
        <v>2007</v>
      </c>
      <c r="M1185" t="s">
        <v>348</v>
      </c>
      <c r="N1185" t="s">
        <v>348</v>
      </c>
      <c r="O1185"/>
      <c r="AG1185" t="s">
        <v>935</v>
      </c>
      <c r="AI1185" t="s">
        <v>935</v>
      </c>
      <c r="AP1185">
        <v>0</v>
      </c>
    </row>
    <row r="1186" spans="1:42" x14ac:dyDescent="0.2">
      <c r="A1186">
        <v>121358</v>
      </c>
      <c r="B1186" t="s">
        <v>2641</v>
      </c>
      <c r="C1186" t="s">
        <v>178</v>
      </c>
      <c r="D1186" t="s">
        <v>403</v>
      </c>
      <c r="E1186" t="s">
        <v>363</v>
      </c>
      <c r="F1186" s="253">
        <v>0</v>
      </c>
      <c r="G1186" t="s">
        <v>345</v>
      </c>
      <c r="H1186" t="s">
        <v>364</v>
      </c>
      <c r="I1186" t="s">
        <v>1144</v>
      </c>
      <c r="K1186" t="s">
        <v>365</v>
      </c>
      <c r="L1186">
        <v>2014</v>
      </c>
      <c r="M1186" t="s">
        <v>345</v>
      </c>
      <c r="N1186" t="s">
        <v>345</v>
      </c>
      <c r="O1186"/>
      <c r="AI1186">
        <v>0</v>
      </c>
      <c r="AP1186">
        <v>0</v>
      </c>
    </row>
    <row r="1187" spans="1:42" x14ac:dyDescent="0.2">
      <c r="A1187">
        <v>121372</v>
      </c>
      <c r="B1187" t="s">
        <v>2642</v>
      </c>
      <c r="C1187" t="s">
        <v>2643</v>
      </c>
      <c r="D1187" t="s">
        <v>2644</v>
      </c>
      <c r="E1187" t="s">
        <v>867</v>
      </c>
      <c r="F1187" s="230">
        <v>33946</v>
      </c>
      <c r="G1187" t="s">
        <v>2645</v>
      </c>
      <c r="H1187" t="s">
        <v>364</v>
      </c>
      <c r="I1187" t="s">
        <v>59</v>
      </c>
      <c r="K1187" t="s">
        <v>881</v>
      </c>
      <c r="L1187">
        <v>2010</v>
      </c>
      <c r="M1187" t="s">
        <v>345</v>
      </c>
      <c r="N1187" t="s">
        <v>345</v>
      </c>
      <c r="O1187"/>
      <c r="AI1187">
        <v>0</v>
      </c>
      <c r="AO1187" t="s">
        <v>928</v>
      </c>
      <c r="AP1187">
        <v>0</v>
      </c>
    </row>
    <row r="1188" spans="1:42" x14ac:dyDescent="0.2">
      <c r="A1188">
        <v>121377</v>
      </c>
      <c r="B1188" t="s">
        <v>2646</v>
      </c>
      <c r="C1188" t="s">
        <v>85</v>
      </c>
      <c r="D1188" t="s">
        <v>249</v>
      </c>
      <c r="E1188" t="s">
        <v>867</v>
      </c>
      <c r="F1188" s="230">
        <v>35292</v>
      </c>
      <c r="G1188" t="s">
        <v>345</v>
      </c>
      <c r="H1188" t="s">
        <v>364</v>
      </c>
      <c r="I1188" t="s">
        <v>59</v>
      </c>
      <c r="K1188" t="s">
        <v>365</v>
      </c>
      <c r="L1188">
        <v>2015</v>
      </c>
      <c r="M1188" t="s">
        <v>347</v>
      </c>
      <c r="N1188" t="s">
        <v>345</v>
      </c>
      <c r="O1188"/>
      <c r="AI1188" t="s">
        <v>1135</v>
      </c>
      <c r="AP1188">
        <v>0</v>
      </c>
    </row>
    <row r="1189" spans="1:42" x14ac:dyDescent="0.2">
      <c r="A1189">
        <v>121379</v>
      </c>
      <c r="B1189" t="s">
        <v>2647</v>
      </c>
      <c r="C1189" t="s">
        <v>104</v>
      </c>
      <c r="D1189" t="s">
        <v>240</v>
      </c>
      <c r="E1189" t="s">
        <v>867</v>
      </c>
      <c r="F1189" s="230">
        <v>29963</v>
      </c>
      <c r="G1189" t="s">
        <v>2648</v>
      </c>
      <c r="H1189" t="s">
        <v>364</v>
      </c>
      <c r="I1189" t="s">
        <v>59</v>
      </c>
      <c r="K1189" t="s">
        <v>881</v>
      </c>
      <c r="L1189">
        <v>2001</v>
      </c>
      <c r="M1189" t="s">
        <v>347</v>
      </c>
      <c r="N1189" t="s">
        <v>357</v>
      </c>
      <c r="O1189"/>
      <c r="AI1189">
        <v>0</v>
      </c>
      <c r="AO1189" t="s">
        <v>928</v>
      </c>
      <c r="AP1189">
        <v>0</v>
      </c>
    </row>
    <row r="1190" spans="1:42" x14ac:dyDescent="0.2">
      <c r="A1190">
        <v>121391</v>
      </c>
      <c r="B1190" t="s">
        <v>2649</v>
      </c>
      <c r="C1190" t="s">
        <v>68</v>
      </c>
      <c r="D1190" t="s">
        <v>250</v>
      </c>
      <c r="E1190" t="s">
        <v>363</v>
      </c>
      <c r="F1190" s="230">
        <v>28126</v>
      </c>
      <c r="G1190" t="s">
        <v>345</v>
      </c>
      <c r="H1190" t="s">
        <v>364</v>
      </c>
      <c r="I1190" t="s">
        <v>1144</v>
      </c>
      <c r="K1190" t="s">
        <v>365</v>
      </c>
      <c r="L1190">
        <v>1995</v>
      </c>
      <c r="M1190" t="s">
        <v>345</v>
      </c>
      <c r="O1190"/>
      <c r="AI1190">
        <v>0</v>
      </c>
      <c r="AO1190" t="s">
        <v>928</v>
      </c>
      <c r="AP1190">
        <v>0</v>
      </c>
    </row>
    <row r="1191" spans="1:42" ht="18" x14ac:dyDescent="0.2">
      <c r="A1191" s="264">
        <v>121392</v>
      </c>
      <c r="B1191" s="264" t="s">
        <v>2650</v>
      </c>
      <c r="C1191" s="264" t="s">
        <v>88</v>
      </c>
      <c r="D1191" s="264" t="s">
        <v>215</v>
      </c>
      <c r="E1191" s="264"/>
      <c r="F1191" s="264"/>
      <c r="G1191" s="266"/>
      <c r="H1191" s="266"/>
      <c r="I1191" t="s">
        <v>59</v>
      </c>
      <c r="O1191"/>
      <c r="AI1191" t="s">
        <v>933</v>
      </c>
      <c r="AO1191" t="s">
        <v>928</v>
      </c>
      <c r="AP1191">
        <v>0</v>
      </c>
    </row>
    <row r="1192" spans="1:42" x14ac:dyDescent="0.2">
      <c r="A1192">
        <v>121395</v>
      </c>
      <c r="B1192" t="s">
        <v>2651</v>
      </c>
      <c r="C1192" t="s">
        <v>118</v>
      </c>
      <c r="D1192" t="s">
        <v>747</v>
      </c>
      <c r="E1192" t="s">
        <v>363</v>
      </c>
      <c r="F1192" s="253">
        <v>0</v>
      </c>
      <c r="G1192" t="s">
        <v>345</v>
      </c>
      <c r="H1192" t="s">
        <v>364</v>
      </c>
      <c r="I1192" t="s">
        <v>65</v>
      </c>
      <c r="K1192" t="s">
        <v>365</v>
      </c>
      <c r="L1192">
        <v>0</v>
      </c>
      <c r="M1192" t="s">
        <v>345</v>
      </c>
      <c r="O1192"/>
      <c r="AI1192">
        <v>0</v>
      </c>
      <c r="AP1192">
        <v>0</v>
      </c>
    </row>
    <row r="1193" spans="1:42" x14ac:dyDescent="0.2">
      <c r="A1193">
        <v>121411</v>
      </c>
      <c r="B1193" t="s">
        <v>2652</v>
      </c>
      <c r="C1193" t="s">
        <v>104</v>
      </c>
      <c r="D1193" t="s">
        <v>551</v>
      </c>
      <c r="I1193" t="s">
        <v>59</v>
      </c>
      <c r="O1193"/>
      <c r="AG1193" t="s">
        <v>944</v>
      </c>
      <c r="AI1193" t="s">
        <v>944</v>
      </c>
      <c r="AO1193" t="s">
        <v>928</v>
      </c>
      <c r="AP1193">
        <v>0</v>
      </c>
    </row>
    <row r="1194" spans="1:42" x14ac:dyDescent="0.2">
      <c r="A1194">
        <v>121412</v>
      </c>
      <c r="B1194" t="s">
        <v>2653</v>
      </c>
      <c r="C1194" t="s">
        <v>104</v>
      </c>
      <c r="D1194" t="s">
        <v>292</v>
      </c>
      <c r="I1194" t="s">
        <v>59</v>
      </c>
      <c r="O1194"/>
      <c r="AI1194" t="s">
        <v>1135</v>
      </c>
      <c r="AO1194" t="s">
        <v>928</v>
      </c>
      <c r="AP1194">
        <v>0</v>
      </c>
    </row>
    <row r="1195" spans="1:42" x14ac:dyDescent="0.2">
      <c r="A1195">
        <v>121416</v>
      </c>
      <c r="B1195" t="s">
        <v>2654</v>
      </c>
      <c r="C1195" t="s">
        <v>168</v>
      </c>
      <c r="D1195" t="s">
        <v>281</v>
      </c>
      <c r="E1195" t="s">
        <v>363</v>
      </c>
      <c r="F1195" s="230">
        <v>35796</v>
      </c>
      <c r="G1195" t="s">
        <v>345</v>
      </c>
      <c r="H1195" t="s">
        <v>364</v>
      </c>
      <c r="I1195" t="s">
        <v>59</v>
      </c>
      <c r="K1195" t="s">
        <v>365</v>
      </c>
      <c r="L1195">
        <v>2016</v>
      </c>
      <c r="M1195" t="s">
        <v>345</v>
      </c>
      <c r="N1195" t="s">
        <v>345</v>
      </c>
      <c r="O1195">
        <v>312</v>
      </c>
      <c r="P1195" s="230">
        <v>45708</v>
      </c>
      <c r="Q1195">
        <v>295000</v>
      </c>
      <c r="AI1195">
        <v>0</v>
      </c>
      <c r="AP1195">
        <v>0</v>
      </c>
    </row>
    <row r="1196" spans="1:42" x14ac:dyDescent="0.2">
      <c r="A1196">
        <v>121428</v>
      </c>
      <c r="B1196" t="s">
        <v>2655</v>
      </c>
      <c r="C1196" t="s">
        <v>413</v>
      </c>
      <c r="D1196" t="s">
        <v>416</v>
      </c>
      <c r="E1196" t="s">
        <v>363</v>
      </c>
      <c r="F1196" s="253">
        <v>0</v>
      </c>
      <c r="G1196" t="s">
        <v>2656</v>
      </c>
      <c r="H1196" t="s">
        <v>364</v>
      </c>
      <c r="I1196" t="s">
        <v>59</v>
      </c>
      <c r="K1196" t="s">
        <v>365</v>
      </c>
      <c r="L1196">
        <v>0</v>
      </c>
      <c r="M1196" t="s">
        <v>351</v>
      </c>
      <c r="O1196"/>
      <c r="AI1196">
        <v>0</v>
      </c>
      <c r="AO1196" t="s">
        <v>928</v>
      </c>
      <c r="AP1196">
        <v>0</v>
      </c>
    </row>
    <row r="1197" spans="1:42" x14ac:dyDescent="0.2">
      <c r="A1197">
        <v>121435</v>
      </c>
      <c r="B1197" t="s">
        <v>2657</v>
      </c>
      <c r="C1197" t="s">
        <v>68</v>
      </c>
      <c r="D1197" t="s">
        <v>232</v>
      </c>
      <c r="E1197" t="s">
        <v>363</v>
      </c>
      <c r="F1197" s="230">
        <v>29119</v>
      </c>
      <c r="G1197" t="s">
        <v>901</v>
      </c>
      <c r="H1197" t="s">
        <v>364</v>
      </c>
      <c r="I1197" t="s">
        <v>1141</v>
      </c>
      <c r="K1197" t="s">
        <v>346</v>
      </c>
      <c r="L1197">
        <v>1998</v>
      </c>
      <c r="M1197" t="s">
        <v>347</v>
      </c>
      <c r="N1197" t="s">
        <v>347</v>
      </c>
      <c r="O1197"/>
      <c r="AI1197">
        <v>0</v>
      </c>
      <c r="AP1197">
        <v>0</v>
      </c>
    </row>
    <row r="1198" spans="1:42" x14ac:dyDescent="0.2">
      <c r="A1198">
        <v>121441</v>
      </c>
      <c r="B1198" t="s">
        <v>2658</v>
      </c>
      <c r="C1198" t="s">
        <v>757</v>
      </c>
      <c r="D1198" t="s">
        <v>311</v>
      </c>
      <c r="I1198" t="s">
        <v>59</v>
      </c>
      <c r="O1198"/>
      <c r="AE1198" t="str">
        <f>IFERROR(VLOOKUP(#REF!,[1]Sheet2!#REF!,2,0),"")</f>
        <v/>
      </c>
      <c r="AI1198" t="s">
        <v>1135</v>
      </c>
      <c r="AL1198" t="str">
        <f>IFERROR(VLOOKUP(A1198,[1]Sheet2!A$2:C$3613,2,0),"")</f>
        <v>م</v>
      </c>
      <c r="AN1198" t="s">
        <v>928</v>
      </c>
      <c r="AO1198" t="s">
        <v>928</v>
      </c>
      <c r="AP1198">
        <v>0</v>
      </c>
    </row>
    <row r="1199" spans="1:42" x14ac:dyDescent="0.2">
      <c r="A1199">
        <v>121444</v>
      </c>
      <c r="B1199" t="s">
        <v>2659</v>
      </c>
      <c r="C1199" t="s">
        <v>93</v>
      </c>
      <c r="D1199" t="s">
        <v>2660</v>
      </c>
      <c r="E1199" t="s">
        <v>867</v>
      </c>
      <c r="F1199" s="230">
        <v>27485</v>
      </c>
      <c r="G1199" t="s">
        <v>2661</v>
      </c>
      <c r="H1199" t="s">
        <v>364</v>
      </c>
      <c r="I1199" t="s">
        <v>59</v>
      </c>
      <c r="K1199" t="s">
        <v>346</v>
      </c>
      <c r="L1199">
        <v>1994</v>
      </c>
      <c r="M1199" t="s">
        <v>347</v>
      </c>
      <c r="N1199" t="s">
        <v>350</v>
      </c>
      <c r="O1199"/>
      <c r="AI1199" t="s">
        <v>1135</v>
      </c>
      <c r="AP1199">
        <v>0</v>
      </c>
    </row>
    <row r="1200" spans="1:42" x14ac:dyDescent="0.2">
      <c r="A1200">
        <v>121448</v>
      </c>
      <c r="B1200" t="s">
        <v>2662</v>
      </c>
      <c r="C1200" t="s">
        <v>169</v>
      </c>
      <c r="D1200" t="s">
        <v>232</v>
      </c>
      <c r="E1200" t="s">
        <v>362</v>
      </c>
      <c r="F1200" s="230">
        <v>28135</v>
      </c>
      <c r="G1200" t="s">
        <v>2439</v>
      </c>
      <c r="H1200" t="s">
        <v>364</v>
      </c>
      <c r="I1200" t="s">
        <v>59</v>
      </c>
      <c r="K1200" t="s">
        <v>881</v>
      </c>
      <c r="L1200">
        <v>2001</v>
      </c>
      <c r="M1200" t="s">
        <v>345</v>
      </c>
      <c r="O1200"/>
      <c r="AI1200">
        <v>0</v>
      </c>
      <c r="AP1200">
        <v>0</v>
      </c>
    </row>
    <row r="1201" spans="1:42" x14ac:dyDescent="0.2">
      <c r="A1201">
        <v>121456</v>
      </c>
      <c r="B1201" t="s">
        <v>2663</v>
      </c>
      <c r="C1201" t="s">
        <v>693</v>
      </c>
      <c r="D1201" t="s">
        <v>284</v>
      </c>
      <c r="E1201" t="s">
        <v>362</v>
      </c>
      <c r="F1201" s="253">
        <v>0</v>
      </c>
      <c r="G1201" t="s">
        <v>897</v>
      </c>
      <c r="H1201" t="s">
        <v>364</v>
      </c>
      <c r="I1201" t="s">
        <v>1141</v>
      </c>
      <c r="K1201" t="s">
        <v>365</v>
      </c>
      <c r="L1201">
        <v>2015</v>
      </c>
      <c r="M1201" t="s">
        <v>347</v>
      </c>
      <c r="N1201" t="s">
        <v>347</v>
      </c>
      <c r="O1201"/>
      <c r="AI1201">
        <v>0</v>
      </c>
      <c r="AO1201" t="s">
        <v>928</v>
      </c>
      <c r="AP1201">
        <v>0</v>
      </c>
    </row>
    <row r="1202" spans="1:42" ht="18" x14ac:dyDescent="0.2">
      <c r="A1202" s="264">
        <v>121466</v>
      </c>
      <c r="B1202" s="264" t="s">
        <v>2664</v>
      </c>
      <c r="C1202" s="264" t="s">
        <v>127</v>
      </c>
      <c r="D1202" s="264" t="s">
        <v>290</v>
      </c>
      <c r="E1202" s="264"/>
      <c r="F1202" s="264"/>
      <c r="G1202" s="266"/>
      <c r="H1202" s="266"/>
      <c r="I1202" t="s">
        <v>59</v>
      </c>
      <c r="O1202"/>
      <c r="AI1202" t="s">
        <v>935</v>
      </c>
      <c r="AO1202" t="s">
        <v>928</v>
      </c>
      <c r="AP1202">
        <v>0</v>
      </c>
    </row>
    <row r="1203" spans="1:42" ht="18" x14ac:dyDescent="0.2">
      <c r="A1203" s="264">
        <v>121468</v>
      </c>
      <c r="B1203" s="264" t="s">
        <v>2665</v>
      </c>
      <c r="C1203" s="264" t="s">
        <v>82</v>
      </c>
      <c r="D1203" s="264" t="s">
        <v>235</v>
      </c>
      <c r="E1203" s="264"/>
      <c r="F1203" s="264"/>
      <c r="G1203" s="266"/>
      <c r="H1203" s="266"/>
      <c r="I1203" t="s">
        <v>59</v>
      </c>
      <c r="O1203"/>
      <c r="AI1203" t="s">
        <v>932</v>
      </c>
      <c r="AO1203" t="s">
        <v>928</v>
      </c>
      <c r="AP1203">
        <v>0</v>
      </c>
    </row>
    <row r="1204" spans="1:42" ht="18" x14ac:dyDescent="0.2">
      <c r="A1204" s="264">
        <v>121469</v>
      </c>
      <c r="B1204" s="264" t="s">
        <v>2666</v>
      </c>
      <c r="C1204" s="264" t="s">
        <v>726</v>
      </c>
      <c r="D1204" s="264" t="s">
        <v>218</v>
      </c>
      <c r="E1204" s="264"/>
      <c r="F1204" s="264"/>
      <c r="G1204" s="266"/>
      <c r="H1204" s="266"/>
      <c r="I1204" t="s">
        <v>59</v>
      </c>
      <c r="O1204"/>
      <c r="AI1204" t="s">
        <v>932</v>
      </c>
      <c r="AO1204" t="s">
        <v>928</v>
      </c>
      <c r="AP1204">
        <v>0</v>
      </c>
    </row>
    <row r="1205" spans="1:42" x14ac:dyDescent="0.2">
      <c r="A1205">
        <v>121475</v>
      </c>
      <c r="B1205" t="s">
        <v>2667</v>
      </c>
      <c r="C1205" t="s">
        <v>136</v>
      </c>
      <c r="D1205" t="s">
        <v>222</v>
      </c>
      <c r="E1205" t="s">
        <v>867</v>
      </c>
      <c r="F1205" s="230">
        <v>34996</v>
      </c>
      <c r="G1205" t="s">
        <v>2668</v>
      </c>
      <c r="H1205" t="s">
        <v>364</v>
      </c>
      <c r="I1205" t="s">
        <v>59</v>
      </c>
      <c r="K1205" t="s">
        <v>346</v>
      </c>
      <c r="L1205">
        <v>2013</v>
      </c>
      <c r="M1205" t="s">
        <v>356</v>
      </c>
      <c r="N1205" t="s">
        <v>356</v>
      </c>
      <c r="O1205"/>
      <c r="AI1205">
        <v>0</v>
      </c>
      <c r="AP1205">
        <v>0</v>
      </c>
    </row>
    <row r="1206" spans="1:42" x14ac:dyDescent="0.2">
      <c r="A1206">
        <v>121480</v>
      </c>
      <c r="B1206" t="s">
        <v>2669</v>
      </c>
      <c r="C1206" t="s">
        <v>63</v>
      </c>
      <c r="D1206" t="s">
        <v>1324</v>
      </c>
      <c r="I1206" t="s">
        <v>59</v>
      </c>
      <c r="O1206"/>
      <c r="AI1206">
        <v>0</v>
      </c>
      <c r="AO1206" t="s">
        <v>928</v>
      </c>
      <c r="AP1206">
        <v>0</v>
      </c>
    </row>
    <row r="1207" spans="1:42" x14ac:dyDescent="0.2">
      <c r="A1207">
        <v>121497</v>
      </c>
      <c r="B1207" t="s">
        <v>2670</v>
      </c>
      <c r="C1207" t="s">
        <v>104</v>
      </c>
      <c r="D1207" t="s">
        <v>300</v>
      </c>
      <c r="E1207" t="s">
        <v>363</v>
      </c>
      <c r="F1207" s="230">
        <v>31608</v>
      </c>
      <c r="G1207" t="s">
        <v>345</v>
      </c>
      <c r="H1207" t="s">
        <v>364</v>
      </c>
      <c r="I1207" t="s">
        <v>1144</v>
      </c>
      <c r="K1207" t="s">
        <v>346</v>
      </c>
      <c r="L1207">
        <v>2009</v>
      </c>
      <c r="M1207" t="s">
        <v>345</v>
      </c>
      <c r="N1207" t="s">
        <v>345</v>
      </c>
      <c r="O1207"/>
      <c r="AI1207">
        <v>0</v>
      </c>
      <c r="AP1207">
        <v>0</v>
      </c>
    </row>
    <row r="1208" spans="1:42" x14ac:dyDescent="0.2">
      <c r="A1208">
        <v>121503</v>
      </c>
      <c r="B1208" t="s">
        <v>2671</v>
      </c>
      <c r="C1208" t="s">
        <v>2672</v>
      </c>
      <c r="D1208" t="s">
        <v>226</v>
      </c>
      <c r="I1208" t="s">
        <v>59</v>
      </c>
      <c r="O1208"/>
      <c r="AI1208" t="s">
        <v>1135</v>
      </c>
      <c r="AO1208" t="s">
        <v>928</v>
      </c>
      <c r="AP1208">
        <v>0</v>
      </c>
    </row>
    <row r="1209" spans="1:42" x14ac:dyDescent="0.2">
      <c r="A1209">
        <v>121506</v>
      </c>
      <c r="B1209" t="s">
        <v>2673</v>
      </c>
      <c r="C1209" t="s">
        <v>399</v>
      </c>
      <c r="D1209" t="s">
        <v>436</v>
      </c>
      <c r="I1209" t="s">
        <v>1141</v>
      </c>
      <c r="O1209"/>
      <c r="AI1209">
        <v>0</v>
      </c>
      <c r="AP1209">
        <v>0</v>
      </c>
    </row>
    <row r="1210" spans="1:42" x14ac:dyDescent="0.2">
      <c r="A1210">
        <v>121509</v>
      </c>
      <c r="B1210" t="s">
        <v>2674</v>
      </c>
      <c r="C1210" t="s">
        <v>141</v>
      </c>
      <c r="D1210" t="s">
        <v>227</v>
      </c>
      <c r="E1210" t="s">
        <v>363</v>
      </c>
      <c r="F1210" s="253">
        <v>0</v>
      </c>
      <c r="G1210" t="s">
        <v>2675</v>
      </c>
      <c r="H1210" t="s">
        <v>364</v>
      </c>
      <c r="I1210" t="s">
        <v>59</v>
      </c>
      <c r="K1210" t="s">
        <v>346</v>
      </c>
      <c r="L1210">
        <v>0</v>
      </c>
      <c r="M1210" t="s">
        <v>356</v>
      </c>
      <c r="O1210"/>
      <c r="AG1210" t="s">
        <v>944</v>
      </c>
      <c r="AI1210" t="s">
        <v>944</v>
      </c>
      <c r="AP1210">
        <v>0</v>
      </c>
    </row>
    <row r="1211" spans="1:42" ht="18" x14ac:dyDescent="0.2">
      <c r="A1211" s="266">
        <v>121518</v>
      </c>
      <c r="B1211" s="266" t="s">
        <v>1066</v>
      </c>
      <c r="C1211" s="266" t="s">
        <v>64</v>
      </c>
      <c r="D1211" s="266"/>
      <c r="E1211" s="266"/>
      <c r="F1211" s="264"/>
      <c r="G1211" s="266"/>
      <c r="H1211" s="266"/>
      <c r="I1211" t="s">
        <v>1140</v>
      </c>
      <c r="O1211"/>
      <c r="AI1211" t="s">
        <v>1140</v>
      </c>
      <c r="AO1211" t="s">
        <v>928</v>
      </c>
      <c r="AP1211" t="s">
        <v>1137</v>
      </c>
    </row>
    <row r="1212" spans="1:42" x14ac:dyDescent="0.2">
      <c r="A1212">
        <v>121525</v>
      </c>
      <c r="B1212" t="s">
        <v>2676</v>
      </c>
      <c r="C1212" t="s">
        <v>303</v>
      </c>
      <c r="D1212" t="s">
        <v>208</v>
      </c>
      <c r="E1212" t="s">
        <v>867</v>
      </c>
      <c r="F1212" s="230">
        <v>30692</v>
      </c>
      <c r="G1212" t="s">
        <v>345</v>
      </c>
      <c r="H1212" t="s">
        <v>364</v>
      </c>
      <c r="I1212" t="s">
        <v>1141</v>
      </c>
      <c r="K1212" t="s">
        <v>881</v>
      </c>
      <c r="L1212">
        <v>2014</v>
      </c>
      <c r="M1212" t="s">
        <v>347</v>
      </c>
      <c r="N1212" t="s">
        <v>345</v>
      </c>
      <c r="O1212"/>
      <c r="AI1212">
        <v>0</v>
      </c>
      <c r="AP1212">
        <v>0</v>
      </c>
    </row>
    <row r="1213" spans="1:42" x14ac:dyDescent="0.2">
      <c r="A1213">
        <v>121536</v>
      </c>
      <c r="B1213" t="s">
        <v>2677</v>
      </c>
      <c r="C1213" t="s">
        <v>66</v>
      </c>
      <c r="D1213" t="s">
        <v>291</v>
      </c>
      <c r="E1213" t="s">
        <v>362</v>
      </c>
      <c r="F1213" s="230">
        <v>32599</v>
      </c>
      <c r="G1213" t="s">
        <v>345</v>
      </c>
      <c r="H1213" t="s">
        <v>364</v>
      </c>
      <c r="I1213" t="s">
        <v>59</v>
      </c>
      <c r="K1213" t="s">
        <v>346</v>
      </c>
      <c r="L1213">
        <v>2009</v>
      </c>
      <c r="M1213" t="s">
        <v>345</v>
      </c>
      <c r="N1213" t="s">
        <v>345</v>
      </c>
      <c r="O1213"/>
      <c r="AI1213">
        <v>0</v>
      </c>
      <c r="AP1213">
        <v>0</v>
      </c>
    </row>
    <row r="1214" spans="1:42" x14ac:dyDescent="0.2">
      <c r="A1214">
        <v>121564</v>
      </c>
      <c r="B1214" t="s">
        <v>2678</v>
      </c>
      <c r="C1214" t="s">
        <v>162</v>
      </c>
      <c r="D1214" t="s">
        <v>2679</v>
      </c>
      <c r="E1214" t="s">
        <v>363</v>
      </c>
      <c r="F1214" s="230">
        <v>33239</v>
      </c>
      <c r="G1214" t="s">
        <v>889</v>
      </c>
      <c r="H1214" t="s">
        <v>364</v>
      </c>
      <c r="I1214" t="s">
        <v>1141</v>
      </c>
      <c r="K1214" t="s">
        <v>346</v>
      </c>
      <c r="L1214">
        <v>2010</v>
      </c>
      <c r="M1214" t="s">
        <v>347</v>
      </c>
      <c r="N1214" t="s">
        <v>347</v>
      </c>
      <c r="O1214"/>
      <c r="AG1214" t="s">
        <v>933</v>
      </c>
      <c r="AI1214" t="s">
        <v>933</v>
      </c>
      <c r="AP1214">
        <v>0</v>
      </c>
    </row>
    <row r="1215" spans="1:42" x14ac:dyDescent="0.2">
      <c r="A1215">
        <v>121565</v>
      </c>
      <c r="B1215" t="s">
        <v>2680</v>
      </c>
      <c r="C1215" t="s">
        <v>691</v>
      </c>
      <c r="D1215" t="s">
        <v>2681</v>
      </c>
      <c r="E1215" t="s">
        <v>363</v>
      </c>
      <c r="F1215" s="230">
        <v>31048</v>
      </c>
      <c r="G1215" t="s">
        <v>2682</v>
      </c>
      <c r="H1215" t="s">
        <v>364</v>
      </c>
      <c r="I1215" t="s">
        <v>1144</v>
      </c>
      <c r="K1215" t="s">
        <v>365</v>
      </c>
      <c r="L1215">
        <v>2005</v>
      </c>
      <c r="M1215" t="s">
        <v>347</v>
      </c>
      <c r="N1215" t="s">
        <v>347</v>
      </c>
      <c r="O1215"/>
      <c r="AI1215">
        <v>0</v>
      </c>
      <c r="AP1215">
        <v>0</v>
      </c>
    </row>
    <row r="1216" spans="1:42" x14ac:dyDescent="0.2">
      <c r="A1216">
        <v>121566</v>
      </c>
      <c r="B1216" t="s">
        <v>2683</v>
      </c>
      <c r="C1216" t="s">
        <v>83</v>
      </c>
      <c r="D1216" t="s">
        <v>2087</v>
      </c>
      <c r="E1216" t="s">
        <v>867</v>
      </c>
      <c r="F1216" s="253">
        <v>0</v>
      </c>
      <c r="G1216" t="s">
        <v>2684</v>
      </c>
      <c r="H1216" t="s">
        <v>364</v>
      </c>
      <c r="I1216" t="s">
        <v>1141</v>
      </c>
      <c r="K1216" t="s">
        <v>346</v>
      </c>
      <c r="L1216">
        <v>2013</v>
      </c>
      <c r="M1216" t="s">
        <v>358</v>
      </c>
      <c r="N1216" t="s">
        <v>358</v>
      </c>
      <c r="O1216"/>
      <c r="AI1216">
        <v>0</v>
      </c>
      <c r="AP1216">
        <v>0</v>
      </c>
    </row>
    <row r="1217" spans="1:42" x14ac:dyDescent="0.2">
      <c r="A1217">
        <v>121569</v>
      </c>
      <c r="B1217" t="s">
        <v>2685</v>
      </c>
      <c r="C1217" t="s">
        <v>2686</v>
      </c>
      <c r="D1217" t="s">
        <v>2687</v>
      </c>
      <c r="E1217" t="s">
        <v>363</v>
      </c>
      <c r="F1217" s="230">
        <v>35863</v>
      </c>
      <c r="G1217" t="s">
        <v>1696</v>
      </c>
      <c r="H1217" t="s">
        <v>364</v>
      </c>
      <c r="I1217" t="s">
        <v>1144</v>
      </c>
      <c r="K1217" t="s">
        <v>365</v>
      </c>
      <c r="L1217">
        <v>2016</v>
      </c>
      <c r="M1217" t="s">
        <v>357</v>
      </c>
      <c r="N1217" t="s">
        <v>357</v>
      </c>
      <c r="O1217"/>
      <c r="AI1217">
        <v>0</v>
      </c>
      <c r="AP1217">
        <v>0</v>
      </c>
    </row>
    <row r="1218" spans="1:42" x14ac:dyDescent="0.2">
      <c r="A1218">
        <v>121576</v>
      </c>
      <c r="B1218" t="s">
        <v>2688</v>
      </c>
      <c r="C1218" t="s">
        <v>2689</v>
      </c>
      <c r="D1218" t="s">
        <v>247</v>
      </c>
      <c r="I1218" t="s">
        <v>59</v>
      </c>
      <c r="O1218"/>
      <c r="AI1218">
        <v>0</v>
      </c>
      <c r="AN1218" t="s">
        <v>928</v>
      </c>
      <c r="AO1218" t="s">
        <v>928</v>
      </c>
      <c r="AP1218">
        <v>0</v>
      </c>
    </row>
    <row r="1219" spans="1:42" x14ac:dyDescent="0.2">
      <c r="A1219">
        <v>121595</v>
      </c>
      <c r="B1219" t="s">
        <v>2690</v>
      </c>
      <c r="C1219" t="s">
        <v>685</v>
      </c>
      <c r="D1219" t="s">
        <v>243</v>
      </c>
      <c r="E1219" t="s">
        <v>867</v>
      </c>
      <c r="F1219" s="230">
        <v>35320</v>
      </c>
      <c r="G1219" t="s">
        <v>904</v>
      </c>
      <c r="H1219" t="s">
        <v>364</v>
      </c>
      <c r="I1219" t="s">
        <v>59</v>
      </c>
      <c r="K1219" t="s">
        <v>346</v>
      </c>
      <c r="L1219">
        <v>2014</v>
      </c>
      <c r="M1219" t="s">
        <v>347</v>
      </c>
      <c r="N1219" t="s">
        <v>347</v>
      </c>
      <c r="O1219"/>
      <c r="AI1219" t="s">
        <v>1135</v>
      </c>
      <c r="AP1219">
        <v>0</v>
      </c>
    </row>
    <row r="1220" spans="1:42" x14ac:dyDescent="0.2">
      <c r="A1220">
        <v>121604</v>
      </c>
      <c r="B1220" t="s">
        <v>2691</v>
      </c>
      <c r="C1220" t="s">
        <v>60</v>
      </c>
      <c r="D1220" t="s">
        <v>318</v>
      </c>
      <c r="E1220" t="s">
        <v>362</v>
      </c>
      <c r="F1220" s="230">
        <v>36312</v>
      </c>
      <c r="G1220" t="s">
        <v>345</v>
      </c>
      <c r="H1220" t="s">
        <v>364</v>
      </c>
      <c r="I1220" t="s">
        <v>1144</v>
      </c>
      <c r="K1220" t="s">
        <v>346</v>
      </c>
      <c r="L1220">
        <v>2016</v>
      </c>
      <c r="M1220" t="s">
        <v>345</v>
      </c>
      <c r="N1220" t="s">
        <v>350</v>
      </c>
      <c r="O1220"/>
      <c r="AI1220">
        <v>0</v>
      </c>
      <c r="AP1220">
        <v>0</v>
      </c>
    </row>
    <row r="1221" spans="1:42" x14ac:dyDescent="0.2">
      <c r="A1221">
        <v>121605</v>
      </c>
      <c r="B1221" t="s">
        <v>2692</v>
      </c>
      <c r="C1221" t="s">
        <v>426</v>
      </c>
      <c r="D1221" t="s">
        <v>2693</v>
      </c>
      <c r="E1221" t="s">
        <v>363</v>
      </c>
      <c r="F1221" s="253">
        <v>0</v>
      </c>
      <c r="G1221" t="s">
        <v>2503</v>
      </c>
      <c r="H1221" t="s">
        <v>364</v>
      </c>
      <c r="I1221" t="s">
        <v>59</v>
      </c>
      <c r="K1221" t="s">
        <v>346</v>
      </c>
      <c r="L1221">
        <v>2011</v>
      </c>
      <c r="M1221" t="s">
        <v>345</v>
      </c>
      <c r="N1221" t="s">
        <v>358</v>
      </c>
      <c r="O1221">
        <v>453</v>
      </c>
      <c r="P1221" s="230">
        <v>45722</v>
      </c>
      <c r="Q1221">
        <v>45000</v>
      </c>
      <c r="AI1221">
        <v>0</v>
      </c>
      <c r="AP1221">
        <v>0</v>
      </c>
    </row>
    <row r="1222" spans="1:42" x14ac:dyDescent="0.2">
      <c r="A1222">
        <v>121606</v>
      </c>
      <c r="B1222" t="s">
        <v>2694</v>
      </c>
      <c r="C1222" t="s">
        <v>1435</v>
      </c>
      <c r="D1222" t="s">
        <v>254</v>
      </c>
      <c r="E1222" t="s">
        <v>867</v>
      </c>
      <c r="F1222" s="230">
        <v>31465</v>
      </c>
      <c r="G1222" t="s">
        <v>345</v>
      </c>
      <c r="H1222" t="s">
        <v>364</v>
      </c>
      <c r="I1222" t="s">
        <v>1141</v>
      </c>
      <c r="K1222" t="s">
        <v>881</v>
      </c>
      <c r="L1222">
        <v>2004</v>
      </c>
      <c r="M1222" t="s">
        <v>345</v>
      </c>
      <c r="N1222" t="s">
        <v>354</v>
      </c>
      <c r="O1222"/>
      <c r="AI1222">
        <v>0</v>
      </c>
      <c r="AP1222">
        <v>0</v>
      </c>
    </row>
    <row r="1223" spans="1:42" x14ac:dyDescent="0.2">
      <c r="A1223">
        <v>121609</v>
      </c>
      <c r="B1223" t="s">
        <v>2695</v>
      </c>
      <c r="C1223" t="s">
        <v>148</v>
      </c>
      <c r="D1223" t="s">
        <v>2696</v>
      </c>
      <c r="E1223" t="s">
        <v>363</v>
      </c>
      <c r="F1223" t="s">
        <v>2697</v>
      </c>
      <c r="G1223" t="s">
        <v>901</v>
      </c>
      <c r="H1223" t="s">
        <v>364</v>
      </c>
      <c r="I1223" t="s">
        <v>1144</v>
      </c>
      <c r="K1223" t="s">
        <v>365</v>
      </c>
      <c r="L1223">
        <v>2016</v>
      </c>
      <c r="M1223" t="s">
        <v>347</v>
      </c>
      <c r="N1223" t="s">
        <v>347</v>
      </c>
      <c r="O1223"/>
      <c r="AI1223">
        <v>0</v>
      </c>
      <c r="AP1223">
        <v>0</v>
      </c>
    </row>
    <row r="1224" spans="1:42" x14ac:dyDescent="0.2">
      <c r="A1224">
        <v>121611</v>
      </c>
      <c r="B1224" t="s">
        <v>2698</v>
      </c>
      <c r="C1224" t="s">
        <v>1236</v>
      </c>
      <c r="D1224" t="s">
        <v>701</v>
      </c>
      <c r="E1224" t="s">
        <v>363</v>
      </c>
      <c r="F1224" s="230">
        <v>33328</v>
      </c>
      <c r="G1224" t="s">
        <v>345</v>
      </c>
      <c r="H1224" t="s">
        <v>364</v>
      </c>
      <c r="I1224" t="s">
        <v>59</v>
      </c>
      <c r="K1224" t="s">
        <v>365</v>
      </c>
      <c r="L1224">
        <v>2009</v>
      </c>
      <c r="M1224" t="s">
        <v>345</v>
      </c>
      <c r="N1224" t="s">
        <v>345</v>
      </c>
      <c r="O1224"/>
      <c r="AI1224">
        <v>0</v>
      </c>
      <c r="AP1224">
        <v>0</v>
      </c>
    </row>
    <row r="1225" spans="1:42" x14ac:dyDescent="0.2">
      <c r="A1225">
        <v>121612</v>
      </c>
      <c r="B1225" t="s">
        <v>2699</v>
      </c>
      <c r="C1225" t="s">
        <v>104</v>
      </c>
      <c r="D1225" t="s">
        <v>277</v>
      </c>
      <c r="E1225" t="s">
        <v>867</v>
      </c>
      <c r="F1225" s="230">
        <v>32511</v>
      </c>
      <c r="G1225" t="s">
        <v>2700</v>
      </c>
      <c r="H1225" t="s">
        <v>364</v>
      </c>
      <c r="I1225" t="s">
        <v>59</v>
      </c>
      <c r="K1225" t="s">
        <v>346</v>
      </c>
      <c r="L1225">
        <v>2006</v>
      </c>
      <c r="M1225" t="s">
        <v>358</v>
      </c>
      <c r="N1225" t="s">
        <v>358</v>
      </c>
      <c r="O1225"/>
      <c r="AI1225">
        <v>0</v>
      </c>
      <c r="AO1225" t="s">
        <v>928</v>
      </c>
      <c r="AP1225">
        <v>0</v>
      </c>
    </row>
    <row r="1226" spans="1:42" x14ac:dyDescent="0.2">
      <c r="A1226">
        <v>121616</v>
      </c>
      <c r="B1226" t="s">
        <v>2701</v>
      </c>
      <c r="C1226" t="s">
        <v>66</v>
      </c>
      <c r="D1226" t="s">
        <v>209</v>
      </c>
      <c r="E1226" t="s">
        <v>867</v>
      </c>
      <c r="F1226" s="230">
        <v>33059</v>
      </c>
      <c r="G1226" t="s">
        <v>2490</v>
      </c>
      <c r="H1226" t="s">
        <v>364</v>
      </c>
      <c r="I1226" t="s">
        <v>59</v>
      </c>
      <c r="K1226" t="s">
        <v>346</v>
      </c>
      <c r="L1226">
        <v>2008</v>
      </c>
      <c r="M1226" t="s">
        <v>347</v>
      </c>
      <c r="N1226" t="s">
        <v>347</v>
      </c>
      <c r="O1226"/>
      <c r="AI1226">
        <v>0</v>
      </c>
      <c r="AP1226">
        <v>0</v>
      </c>
    </row>
    <row r="1227" spans="1:42" x14ac:dyDescent="0.2">
      <c r="A1227">
        <v>121618</v>
      </c>
      <c r="B1227" t="s">
        <v>2702</v>
      </c>
      <c r="C1227" t="s">
        <v>86</v>
      </c>
      <c r="D1227" t="s">
        <v>760</v>
      </c>
      <c r="I1227" t="s">
        <v>59</v>
      </c>
      <c r="O1227"/>
      <c r="AE1227" t="str">
        <f>IFERROR(VLOOKUP(#REF!,[1]Sheet2!#REF!,2,0),"")</f>
        <v/>
      </c>
      <c r="AG1227" t="s">
        <v>944</v>
      </c>
      <c r="AI1227" t="s">
        <v>944</v>
      </c>
      <c r="AL1227" t="str">
        <f>IFERROR(VLOOKUP(A1227,[1]Sheet2!A$2:C$3613,2,0),"")</f>
        <v>م</v>
      </c>
      <c r="AM1227" t="str">
        <f>IFERROR(VLOOKUP(A1228,[1]Sheet2!A$2:C$3613,3,0),"")</f>
        <v/>
      </c>
      <c r="AN1227" t="s">
        <v>928</v>
      </c>
      <c r="AO1227" t="s">
        <v>928</v>
      </c>
      <c r="AP1227">
        <v>0</v>
      </c>
    </row>
    <row r="1228" spans="1:42" x14ac:dyDescent="0.2">
      <c r="A1228">
        <v>121622</v>
      </c>
      <c r="B1228" t="s">
        <v>2703</v>
      </c>
      <c r="C1228" t="s">
        <v>81</v>
      </c>
      <c r="D1228" t="s">
        <v>403</v>
      </c>
      <c r="E1228" t="s">
        <v>867</v>
      </c>
      <c r="F1228" s="230">
        <v>33264</v>
      </c>
      <c r="G1228" t="s">
        <v>1696</v>
      </c>
      <c r="H1228" t="s">
        <v>364</v>
      </c>
      <c r="I1228" t="s">
        <v>1141</v>
      </c>
      <c r="K1228" t="s">
        <v>881</v>
      </c>
      <c r="L1228">
        <v>2008</v>
      </c>
      <c r="M1228" t="s">
        <v>347</v>
      </c>
      <c r="N1228" t="s">
        <v>347</v>
      </c>
      <c r="O1228"/>
      <c r="AI1228">
        <v>0</v>
      </c>
      <c r="AP1228">
        <v>0</v>
      </c>
    </row>
    <row r="1229" spans="1:42" x14ac:dyDescent="0.2">
      <c r="A1229">
        <v>121629</v>
      </c>
      <c r="B1229" t="s">
        <v>2704</v>
      </c>
      <c r="C1229" t="s">
        <v>517</v>
      </c>
      <c r="D1229" t="s">
        <v>302</v>
      </c>
      <c r="I1229" t="s">
        <v>59</v>
      </c>
      <c r="O1229"/>
      <c r="AG1229" t="s">
        <v>944</v>
      </c>
      <c r="AI1229" t="s">
        <v>944</v>
      </c>
      <c r="AO1229" t="s">
        <v>928</v>
      </c>
      <c r="AP1229">
        <v>0</v>
      </c>
    </row>
    <row r="1230" spans="1:42" x14ac:dyDescent="0.2">
      <c r="A1230">
        <v>121631</v>
      </c>
      <c r="B1230" t="s">
        <v>2705</v>
      </c>
      <c r="C1230" t="s">
        <v>115</v>
      </c>
      <c r="D1230" t="s">
        <v>277</v>
      </c>
      <c r="E1230" t="s">
        <v>363</v>
      </c>
      <c r="F1230" s="230">
        <v>34604</v>
      </c>
      <c r="G1230" t="s">
        <v>345</v>
      </c>
      <c r="H1230" t="s">
        <v>364</v>
      </c>
      <c r="I1230" t="s">
        <v>1144</v>
      </c>
      <c r="K1230" t="s">
        <v>365</v>
      </c>
      <c r="L1230">
        <v>2014</v>
      </c>
      <c r="M1230" t="s">
        <v>345</v>
      </c>
      <c r="N1230" t="s">
        <v>358</v>
      </c>
      <c r="O1230"/>
      <c r="AI1230">
        <v>0</v>
      </c>
      <c r="AP1230">
        <v>0</v>
      </c>
    </row>
    <row r="1231" spans="1:42" x14ac:dyDescent="0.2">
      <c r="A1231">
        <v>121633</v>
      </c>
      <c r="B1231" t="s">
        <v>2707</v>
      </c>
      <c r="C1231" t="s">
        <v>144</v>
      </c>
      <c r="D1231" t="s">
        <v>745</v>
      </c>
      <c r="I1231" t="s">
        <v>1144</v>
      </c>
      <c r="O1231"/>
      <c r="AI1231">
        <v>0</v>
      </c>
      <c r="AO1231" t="s">
        <v>928</v>
      </c>
      <c r="AP1231">
        <v>0</v>
      </c>
    </row>
    <row r="1232" spans="1:42" x14ac:dyDescent="0.2">
      <c r="A1232">
        <v>121635</v>
      </c>
      <c r="B1232" t="s">
        <v>2708</v>
      </c>
      <c r="C1232" t="s">
        <v>95</v>
      </c>
      <c r="D1232" t="s">
        <v>320</v>
      </c>
      <c r="I1232" t="s">
        <v>59</v>
      </c>
      <c r="O1232"/>
      <c r="AE1232" t="str">
        <f>IFERROR(VLOOKUP(#REF!,[1]Sheet2!#REF!,2,0),"")</f>
        <v/>
      </c>
      <c r="AG1232" t="s">
        <v>944</v>
      </c>
      <c r="AI1232" t="s">
        <v>944</v>
      </c>
      <c r="AL1232" t="str">
        <f>IFERROR(VLOOKUP(A1232,[1]Sheet2!A$2:C$3613,2,0),"")</f>
        <v>م</v>
      </c>
      <c r="AM1232" t="str">
        <f>IFERROR(VLOOKUP(A1233,[1]Sheet2!A$2:C$3613,3,0),"")</f>
        <v>م</v>
      </c>
      <c r="AN1232" t="s">
        <v>928</v>
      </c>
      <c r="AO1232" t="s">
        <v>928</v>
      </c>
      <c r="AP1232">
        <v>0</v>
      </c>
    </row>
    <row r="1233" spans="1:42" x14ac:dyDescent="0.2">
      <c r="A1233">
        <v>121642</v>
      </c>
      <c r="B1233" t="s">
        <v>2709</v>
      </c>
      <c r="C1233" t="s">
        <v>2710</v>
      </c>
      <c r="D1233" t="s">
        <v>2531</v>
      </c>
      <c r="I1233" t="s">
        <v>59</v>
      </c>
      <c r="O1233"/>
      <c r="AI1233" t="s">
        <v>1135</v>
      </c>
      <c r="AO1233" t="s">
        <v>928</v>
      </c>
      <c r="AP1233">
        <v>0</v>
      </c>
    </row>
    <row r="1234" spans="1:42" x14ac:dyDescent="0.2">
      <c r="A1234">
        <v>121648</v>
      </c>
      <c r="B1234" t="s">
        <v>2711</v>
      </c>
      <c r="C1234" t="s">
        <v>89</v>
      </c>
      <c r="D1234" t="s">
        <v>2712</v>
      </c>
      <c r="E1234" t="s">
        <v>867</v>
      </c>
      <c r="F1234" s="230">
        <v>35065</v>
      </c>
      <c r="G1234" t="s">
        <v>2713</v>
      </c>
      <c r="H1234" t="s">
        <v>364</v>
      </c>
      <c r="I1234" t="s">
        <v>1144</v>
      </c>
      <c r="K1234" t="s">
        <v>346</v>
      </c>
      <c r="L1234">
        <v>2013</v>
      </c>
      <c r="M1234" t="s">
        <v>350</v>
      </c>
      <c r="N1234" t="s">
        <v>350</v>
      </c>
      <c r="O1234"/>
      <c r="AI1234">
        <v>0</v>
      </c>
      <c r="AP1234">
        <v>0</v>
      </c>
    </row>
    <row r="1235" spans="1:42" x14ac:dyDescent="0.2">
      <c r="A1235">
        <v>121651</v>
      </c>
      <c r="B1235" t="s">
        <v>2714</v>
      </c>
      <c r="C1235" t="s">
        <v>63</v>
      </c>
      <c r="D1235" t="s">
        <v>236</v>
      </c>
      <c r="E1235" t="s">
        <v>867</v>
      </c>
      <c r="F1235" s="230">
        <v>35862</v>
      </c>
      <c r="G1235" t="s">
        <v>2715</v>
      </c>
      <c r="H1235" t="s">
        <v>364</v>
      </c>
      <c r="I1235" t="s">
        <v>1141</v>
      </c>
      <c r="K1235" t="s">
        <v>346</v>
      </c>
      <c r="L1235">
        <v>2016</v>
      </c>
      <c r="M1235" t="s">
        <v>347</v>
      </c>
      <c r="N1235" t="s">
        <v>358</v>
      </c>
      <c r="O1235"/>
      <c r="AI1235">
        <v>0</v>
      </c>
      <c r="AP1235">
        <v>0</v>
      </c>
    </row>
    <row r="1236" spans="1:42" x14ac:dyDescent="0.2">
      <c r="A1236">
        <v>121655</v>
      </c>
      <c r="B1236" t="s">
        <v>2716</v>
      </c>
      <c r="C1236" t="s">
        <v>718</v>
      </c>
      <c r="D1236" t="s">
        <v>232</v>
      </c>
      <c r="E1236" t="s">
        <v>867</v>
      </c>
      <c r="F1236" s="253">
        <v>0</v>
      </c>
      <c r="G1236" t="s">
        <v>358</v>
      </c>
      <c r="H1236" t="s">
        <v>364</v>
      </c>
      <c r="I1236" t="s">
        <v>59</v>
      </c>
      <c r="K1236" t="s">
        <v>881</v>
      </c>
      <c r="L1236">
        <v>2010</v>
      </c>
      <c r="M1236" t="s">
        <v>358</v>
      </c>
      <c r="N1236" t="s">
        <v>358</v>
      </c>
      <c r="O1236"/>
      <c r="AI1236">
        <v>0</v>
      </c>
      <c r="AP1236">
        <v>0</v>
      </c>
    </row>
    <row r="1237" spans="1:42" x14ac:dyDescent="0.2">
      <c r="A1237">
        <v>121659</v>
      </c>
      <c r="B1237" t="s">
        <v>2717</v>
      </c>
      <c r="C1237" t="s">
        <v>120</v>
      </c>
      <c r="D1237" t="s">
        <v>699</v>
      </c>
      <c r="E1237" t="s">
        <v>867</v>
      </c>
      <c r="F1237" s="230">
        <v>34707</v>
      </c>
      <c r="G1237" t="s">
        <v>897</v>
      </c>
      <c r="H1237" t="s">
        <v>364</v>
      </c>
      <c r="I1237" t="s">
        <v>59</v>
      </c>
      <c r="K1237" t="s">
        <v>346</v>
      </c>
      <c r="L1237">
        <v>2012</v>
      </c>
      <c r="M1237" t="s">
        <v>347</v>
      </c>
      <c r="N1237" t="s">
        <v>347</v>
      </c>
      <c r="O1237"/>
      <c r="AG1237" t="s">
        <v>944</v>
      </c>
      <c r="AI1237" t="s">
        <v>944</v>
      </c>
      <c r="AO1237" t="s">
        <v>928</v>
      </c>
      <c r="AP1237">
        <v>0</v>
      </c>
    </row>
    <row r="1238" spans="1:42" ht="18" x14ac:dyDescent="0.2">
      <c r="A1238" s="266">
        <v>121668</v>
      </c>
      <c r="B1238" s="266" t="s">
        <v>2718</v>
      </c>
      <c r="C1238" s="266" t="s">
        <v>1111</v>
      </c>
      <c r="D1238" s="266" t="s">
        <v>412</v>
      </c>
      <c r="E1238" s="266"/>
      <c r="F1238" s="264"/>
      <c r="G1238" s="266"/>
      <c r="H1238" s="266"/>
      <c r="I1238" t="s">
        <v>59</v>
      </c>
      <c r="O1238"/>
      <c r="AI1238">
        <v>0</v>
      </c>
      <c r="AP1238">
        <v>0</v>
      </c>
    </row>
    <row r="1239" spans="1:42" x14ac:dyDescent="0.2">
      <c r="A1239">
        <v>121669</v>
      </c>
      <c r="B1239" t="s">
        <v>2719</v>
      </c>
      <c r="C1239" t="s">
        <v>70</v>
      </c>
      <c r="D1239" t="s">
        <v>208</v>
      </c>
      <c r="E1239" t="s">
        <v>867</v>
      </c>
      <c r="F1239" s="230">
        <v>34311</v>
      </c>
      <c r="G1239" t="s">
        <v>884</v>
      </c>
      <c r="H1239" t="s">
        <v>364</v>
      </c>
      <c r="I1239" t="s">
        <v>1144</v>
      </c>
      <c r="K1239" t="s">
        <v>881</v>
      </c>
      <c r="L1239">
        <v>2011</v>
      </c>
      <c r="M1239" t="s">
        <v>347</v>
      </c>
      <c r="O1239"/>
      <c r="AI1239">
        <v>0</v>
      </c>
      <c r="AP1239">
        <v>0</v>
      </c>
    </row>
    <row r="1240" spans="1:42" x14ac:dyDescent="0.2">
      <c r="A1240">
        <v>121670</v>
      </c>
      <c r="B1240" t="s">
        <v>2720</v>
      </c>
      <c r="C1240" t="s">
        <v>2721</v>
      </c>
      <c r="D1240" t="s">
        <v>243</v>
      </c>
      <c r="E1240" t="s">
        <v>867</v>
      </c>
      <c r="F1240" s="230">
        <v>34574</v>
      </c>
      <c r="G1240" t="s">
        <v>345</v>
      </c>
      <c r="H1240" t="s">
        <v>364</v>
      </c>
      <c r="I1240" t="s">
        <v>1141</v>
      </c>
      <c r="K1240" t="s">
        <v>881</v>
      </c>
      <c r="L1240">
        <v>2013</v>
      </c>
      <c r="M1240" t="s">
        <v>345</v>
      </c>
      <c r="N1240" t="s">
        <v>345</v>
      </c>
      <c r="O1240"/>
      <c r="AI1240">
        <v>0</v>
      </c>
      <c r="AP1240">
        <v>0</v>
      </c>
    </row>
    <row r="1241" spans="1:42" ht="18" x14ac:dyDescent="0.2">
      <c r="A1241" s="266">
        <v>121680</v>
      </c>
      <c r="B1241" s="266" t="s">
        <v>1106</v>
      </c>
      <c r="C1241" s="266" t="s">
        <v>687</v>
      </c>
      <c r="D1241" s="266" t="s">
        <v>228</v>
      </c>
      <c r="E1241" s="266"/>
      <c r="F1241" s="264"/>
      <c r="G1241" s="266"/>
      <c r="H1241" s="266"/>
      <c r="I1241" t="s">
        <v>1140</v>
      </c>
      <c r="O1241"/>
      <c r="AI1241" t="s">
        <v>1140</v>
      </c>
      <c r="AO1241" t="s">
        <v>928</v>
      </c>
      <c r="AP1241" t="s">
        <v>1137</v>
      </c>
    </row>
    <row r="1242" spans="1:42" x14ac:dyDescent="0.2">
      <c r="A1242">
        <v>121682</v>
      </c>
      <c r="B1242" t="s">
        <v>2722</v>
      </c>
      <c r="C1242" t="s">
        <v>126</v>
      </c>
      <c r="D1242" t="s">
        <v>2723</v>
      </c>
      <c r="E1242" t="s">
        <v>363</v>
      </c>
      <c r="F1242" s="230">
        <v>36192</v>
      </c>
      <c r="G1242" t="s">
        <v>345</v>
      </c>
      <c r="H1242" t="s">
        <v>364</v>
      </c>
      <c r="I1242" t="s">
        <v>1141</v>
      </c>
      <c r="K1242" t="s">
        <v>346</v>
      </c>
      <c r="L1242">
        <v>2016</v>
      </c>
      <c r="M1242" t="s">
        <v>345</v>
      </c>
      <c r="N1242" t="s">
        <v>345</v>
      </c>
      <c r="O1242"/>
      <c r="AI1242">
        <v>0</v>
      </c>
      <c r="AP1242">
        <v>0</v>
      </c>
    </row>
    <row r="1243" spans="1:42" x14ac:dyDescent="0.2">
      <c r="A1243">
        <v>121692</v>
      </c>
      <c r="B1243" t="s">
        <v>2724</v>
      </c>
      <c r="C1243" t="s">
        <v>2725</v>
      </c>
      <c r="D1243" t="s">
        <v>733</v>
      </c>
      <c r="E1243" t="s">
        <v>363</v>
      </c>
      <c r="F1243" s="230">
        <v>35263</v>
      </c>
      <c r="G1243" t="s">
        <v>2726</v>
      </c>
      <c r="H1243" t="s">
        <v>364</v>
      </c>
      <c r="I1243" t="s">
        <v>1144</v>
      </c>
      <c r="K1243" t="s">
        <v>346</v>
      </c>
      <c r="L1243">
        <v>2014</v>
      </c>
      <c r="M1243" t="s">
        <v>356</v>
      </c>
      <c r="N1243" t="s">
        <v>356</v>
      </c>
      <c r="O1243"/>
      <c r="AI1243">
        <v>0</v>
      </c>
      <c r="AP1243">
        <v>0</v>
      </c>
    </row>
    <row r="1244" spans="1:42" x14ac:dyDescent="0.2">
      <c r="A1244">
        <v>121710</v>
      </c>
      <c r="B1244" t="s">
        <v>2727</v>
      </c>
      <c r="C1244" t="s">
        <v>677</v>
      </c>
      <c r="D1244" t="s">
        <v>295</v>
      </c>
      <c r="E1244" t="s">
        <v>363</v>
      </c>
      <c r="F1244" s="230">
        <v>33604</v>
      </c>
      <c r="G1244" t="s">
        <v>2728</v>
      </c>
      <c r="H1244" t="s">
        <v>364</v>
      </c>
      <c r="I1244" t="s">
        <v>1144</v>
      </c>
      <c r="K1244" t="s">
        <v>365</v>
      </c>
      <c r="L1244">
        <v>2010</v>
      </c>
      <c r="M1244" t="s">
        <v>347</v>
      </c>
      <c r="N1244" t="s">
        <v>347</v>
      </c>
      <c r="O1244"/>
      <c r="AI1244">
        <v>0</v>
      </c>
      <c r="AP1244">
        <v>0</v>
      </c>
    </row>
    <row r="1245" spans="1:42" x14ac:dyDescent="0.2">
      <c r="A1245">
        <v>121715</v>
      </c>
      <c r="B1245" t="s">
        <v>2729</v>
      </c>
      <c r="C1245" t="s">
        <v>63</v>
      </c>
      <c r="D1245" t="s">
        <v>468</v>
      </c>
      <c r="E1245" t="s">
        <v>867</v>
      </c>
      <c r="F1245" s="230">
        <v>34335</v>
      </c>
      <c r="G1245" t="s">
        <v>893</v>
      </c>
      <c r="H1245" t="s">
        <v>364</v>
      </c>
      <c r="I1245" t="s">
        <v>1141</v>
      </c>
      <c r="K1245" t="s">
        <v>346</v>
      </c>
      <c r="L1245">
        <v>2013</v>
      </c>
      <c r="M1245" t="s">
        <v>347</v>
      </c>
      <c r="N1245" t="s">
        <v>347</v>
      </c>
      <c r="O1245"/>
      <c r="AI1245">
        <v>0</v>
      </c>
      <c r="AP1245">
        <v>0</v>
      </c>
    </row>
    <row r="1246" spans="1:42" x14ac:dyDescent="0.2">
      <c r="A1246">
        <v>121722</v>
      </c>
      <c r="B1246" t="s">
        <v>2730</v>
      </c>
      <c r="C1246" t="s">
        <v>66</v>
      </c>
      <c r="D1246" t="s">
        <v>418</v>
      </c>
      <c r="E1246" t="s">
        <v>363</v>
      </c>
      <c r="F1246" s="230">
        <v>35079</v>
      </c>
      <c r="G1246" t="s">
        <v>1950</v>
      </c>
      <c r="H1246" t="s">
        <v>364</v>
      </c>
      <c r="I1246" t="s">
        <v>59</v>
      </c>
      <c r="K1246" t="s">
        <v>346</v>
      </c>
      <c r="L1246">
        <v>2013</v>
      </c>
      <c r="M1246" t="s">
        <v>347</v>
      </c>
      <c r="N1246" t="s">
        <v>347</v>
      </c>
      <c r="O1246"/>
      <c r="AI1246">
        <v>0</v>
      </c>
      <c r="AP1246">
        <v>0</v>
      </c>
    </row>
    <row r="1247" spans="1:42" x14ac:dyDescent="0.2">
      <c r="A1247">
        <v>121724</v>
      </c>
      <c r="B1247" t="s">
        <v>2731</v>
      </c>
      <c r="C1247" t="s">
        <v>2686</v>
      </c>
      <c r="D1247" t="s">
        <v>185</v>
      </c>
      <c r="E1247" t="s">
        <v>867</v>
      </c>
      <c r="F1247" s="230">
        <v>34646</v>
      </c>
      <c r="G1247" t="s">
        <v>2732</v>
      </c>
      <c r="H1247" t="s">
        <v>364</v>
      </c>
      <c r="I1247" t="s">
        <v>1144</v>
      </c>
      <c r="K1247" t="s">
        <v>881</v>
      </c>
      <c r="L1247">
        <v>2012</v>
      </c>
      <c r="M1247" t="s">
        <v>347</v>
      </c>
      <c r="N1247" t="s">
        <v>347</v>
      </c>
      <c r="O1247"/>
      <c r="AI1247">
        <v>0</v>
      </c>
      <c r="AP1247">
        <v>0</v>
      </c>
    </row>
    <row r="1248" spans="1:42" x14ac:dyDescent="0.2">
      <c r="A1248">
        <v>121735</v>
      </c>
      <c r="B1248" t="s">
        <v>2733</v>
      </c>
      <c r="C1248" t="s">
        <v>2734</v>
      </c>
      <c r="D1248" t="s">
        <v>279</v>
      </c>
      <c r="I1248" t="s">
        <v>59</v>
      </c>
      <c r="O1248"/>
      <c r="AI1248">
        <v>0</v>
      </c>
      <c r="AO1248" t="s">
        <v>928</v>
      </c>
      <c r="AP1248">
        <v>0</v>
      </c>
    </row>
    <row r="1249" spans="1:42" x14ac:dyDescent="0.2">
      <c r="A1249">
        <v>121744</v>
      </c>
      <c r="B1249" t="s">
        <v>2735</v>
      </c>
      <c r="C1249" t="s">
        <v>86</v>
      </c>
      <c r="D1249" t="s">
        <v>1431</v>
      </c>
      <c r="E1249" t="s">
        <v>867</v>
      </c>
      <c r="F1249" s="230">
        <v>34731</v>
      </c>
      <c r="G1249" t="s">
        <v>345</v>
      </c>
      <c r="H1249" t="s">
        <v>364</v>
      </c>
      <c r="I1249" t="s">
        <v>1144</v>
      </c>
      <c r="K1249" t="s">
        <v>881</v>
      </c>
      <c r="L1249">
        <v>2016</v>
      </c>
      <c r="M1249" t="s">
        <v>345</v>
      </c>
      <c r="N1249" t="s">
        <v>345</v>
      </c>
      <c r="O1249"/>
      <c r="AI1249">
        <v>0</v>
      </c>
      <c r="AP1249">
        <v>0</v>
      </c>
    </row>
    <row r="1250" spans="1:42" x14ac:dyDescent="0.2">
      <c r="A1250">
        <v>121747</v>
      </c>
      <c r="B1250" t="s">
        <v>2736</v>
      </c>
      <c r="C1250" t="s">
        <v>492</v>
      </c>
      <c r="D1250" t="s">
        <v>2737</v>
      </c>
      <c r="I1250" t="s">
        <v>59</v>
      </c>
      <c r="O1250"/>
      <c r="AI1250">
        <v>0</v>
      </c>
      <c r="AP1250">
        <v>0</v>
      </c>
    </row>
    <row r="1251" spans="1:42" x14ac:dyDescent="0.2">
      <c r="A1251">
        <v>121748</v>
      </c>
      <c r="B1251" t="s">
        <v>2738</v>
      </c>
      <c r="C1251" t="s">
        <v>104</v>
      </c>
      <c r="D1251" t="s">
        <v>210</v>
      </c>
      <c r="E1251" t="s">
        <v>867</v>
      </c>
      <c r="F1251" s="253">
        <v>0</v>
      </c>
      <c r="G1251" t="s">
        <v>901</v>
      </c>
      <c r="H1251" t="s">
        <v>364</v>
      </c>
      <c r="I1251" t="s">
        <v>1141</v>
      </c>
      <c r="K1251" t="s">
        <v>346</v>
      </c>
      <c r="L1251">
        <v>2015</v>
      </c>
      <c r="M1251" t="s">
        <v>347</v>
      </c>
      <c r="O1251"/>
      <c r="AI1251">
        <v>0</v>
      </c>
      <c r="AP1251">
        <v>0</v>
      </c>
    </row>
    <row r="1252" spans="1:42" x14ac:dyDescent="0.2">
      <c r="A1252">
        <v>121754</v>
      </c>
      <c r="B1252" t="s">
        <v>2739</v>
      </c>
      <c r="C1252" t="s">
        <v>1821</v>
      </c>
      <c r="D1252" t="s">
        <v>220</v>
      </c>
      <c r="I1252" t="s">
        <v>59</v>
      </c>
      <c r="O1252"/>
      <c r="AI1252">
        <v>0</v>
      </c>
      <c r="AP1252">
        <v>0</v>
      </c>
    </row>
    <row r="1253" spans="1:42" x14ac:dyDescent="0.2">
      <c r="A1253">
        <v>121759</v>
      </c>
      <c r="B1253" t="s">
        <v>2740</v>
      </c>
      <c r="C1253" t="s">
        <v>118</v>
      </c>
      <c r="D1253" t="s">
        <v>2741</v>
      </c>
      <c r="E1253" t="s">
        <v>867</v>
      </c>
      <c r="F1253" s="230">
        <v>35127</v>
      </c>
      <c r="G1253" t="s">
        <v>345</v>
      </c>
      <c r="H1253" t="s">
        <v>364</v>
      </c>
      <c r="I1253" t="s">
        <v>1141</v>
      </c>
      <c r="K1253" t="s">
        <v>881</v>
      </c>
      <c r="L1253">
        <v>2014</v>
      </c>
      <c r="M1253" t="s">
        <v>345</v>
      </c>
      <c r="N1253" t="s">
        <v>347</v>
      </c>
      <c r="O1253"/>
      <c r="AI1253">
        <v>0</v>
      </c>
      <c r="AP1253">
        <v>0</v>
      </c>
    </row>
    <row r="1254" spans="1:42" x14ac:dyDescent="0.2">
      <c r="A1254">
        <v>121761</v>
      </c>
      <c r="B1254" t="s">
        <v>2742</v>
      </c>
      <c r="C1254" t="s">
        <v>104</v>
      </c>
      <c r="D1254" t="s">
        <v>269</v>
      </c>
      <c r="E1254" t="s">
        <v>363</v>
      </c>
      <c r="F1254" s="253">
        <v>0</v>
      </c>
      <c r="G1254" t="s">
        <v>361</v>
      </c>
      <c r="H1254" t="s">
        <v>364</v>
      </c>
      <c r="I1254" t="s">
        <v>1144</v>
      </c>
      <c r="K1254" t="s">
        <v>346</v>
      </c>
      <c r="L1254">
        <v>2003</v>
      </c>
      <c r="M1254" t="s">
        <v>361</v>
      </c>
      <c r="N1254" t="s">
        <v>361</v>
      </c>
      <c r="O1254"/>
      <c r="AI1254">
        <v>0</v>
      </c>
      <c r="AP1254">
        <v>0</v>
      </c>
    </row>
    <row r="1255" spans="1:42" x14ac:dyDescent="0.2">
      <c r="A1255">
        <v>121773</v>
      </c>
      <c r="B1255" t="s">
        <v>2743</v>
      </c>
      <c r="C1255" t="s">
        <v>2744</v>
      </c>
      <c r="D1255" t="s">
        <v>2745</v>
      </c>
      <c r="E1255" t="s">
        <v>867</v>
      </c>
      <c r="F1255" s="230">
        <v>35921</v>
      </c>
      <c r="G1255" t="s">
        <v>2746</v>
      </c>
      <c r="H1255" t="s">
        <v>364</v>
      </c>
      <c r="I1255" t="s">
        <v>59</v>
      </c>
      <c r="K1255" t="s">
        <v>346</v>
      </c>
      <c r="L1255">
        <v>2016</v>
      </c>
      <c r="M1255" t="s">
        <v>347</v>
      </c>
      <c r="N1255" t="s">
        <v>347</v>
      </c>
      <c r="O1255"/>
      <c r="AI1255">
        <v>0</v>
      </c>
      <c r="AP1255">
        <v>0</v>
      </c>
    </row>
    <row r="1256" spans="1:42" x14ac:dyDescent="0.2">
      <c r="A1256">
        <v>121777</v>
      </c>
      <c r="B1256" t="s">
        <v>2747</v>
      </c>
      <c r="C1256" t="s">
        <v>115</v>
      </c>
      <c r="D1256" t="s">
        <v>472</v>
      </c>
      <c r="E1256" t="s">
        <v>867</v>
      </c>
      <c r="F1256" s="230">
        <v>35817</v>
      </c>
      <c r="G1256" t="s">
        <v>345</v>
      </c>
      <c r="H1256" t="s">
        <v>364</v>
      </c>
      <c r="I1256" t="s">
        <v>1141</v>
      </c>
      <c r="K1256" t="s">
        <v>881</v>
      </c>
      <c r="L1256">
        <v>2015</v>
      </c>
      <c r="M1256" t="s">
        <v>345</v>
      </c>
      <c r="N1256" t="s">
        <v>345</v>
      </c>
      <c r="O1256">
        <v>431</v>
      </c>
      <c r="P1256" s="230">
        <v>45722</v>
      </c>
      <c r="Q1256">
        <v>135000</v>
      </c>
      <c r="AI1256">
        <v>0</v>
      </c>
      <c r="AP1256">
        <v>0</v>
      </c>
    </row>
    <row r="1257" spans="1:42" x14ac:dyDescent="0.2">
      <c r="A1257">
        <v>121787</v>
      </c>
      <c r="B1257" t="s">
        <v>2748</v>
      </c>
      <c r="C1257" t="s">
        <v>86</v>
      </c>
      <c r="D1257" t="s">
        <v>1535</v>
      </c>
      <c r="E1257" t="s">
        <v>363</v>
      </c>
      <c r="F1257" s="253">
        <v>0</v>
      </c>
      <c r="G1257" t="s">
        <v>345</v>
      </c>
      <c r="H1257" t="s">
        <v>364</v>
      </c>
      <c r="I1257" t="s">
        <v>59</v>
      </c>
      <c r="K1257">
        <v>0</v>
      </c>
      <c r="L1257">
        <v>0</v>
      </c>
      <c r="M1257">
        <v>0</v>
      </c>
      <c r="N1257" t="s">
        <v>345</v>
      </c>
      <c r="O1257"/>
      <c r="AI1257">
        <v>0</v>
      </c>
      <c r="AO1257" t="s">
        <v>928</v>
      </c>
      <c r="AP1257">
        <v>0</v>
      </c>
    </row>
    <row r="1258" spans="1:42" x14ac:dyDescent="0.2">
      <c r="A1258">
        <v>121790</v>
      </c>
      <c r="B1258" t="s">
        <v>2749</v>
      </c>
      <c r="C1258" t="s">
        <v>547</v>
      </c>
      <c r="D1258" t="s">
        <v>227</v>
      </c>
      <c r="I1258" t="s">
        <v>59</v>
      </c>
      <c r="O1258"/>
      <c r="AI1258">
        <v>0</v>
      </c>
      <c r="AO1258" t="s">
        <v>928</v>
      </c>
      <c r="AP1258">
        <v>0</v>
      </c>
    </row>
    <row r="1259" spans="1:42" x14ac:dyDescent="0.2">
      <c r="A1259">
        <v>121801</v>
      </c>
      <c r="B1259" t="s">
        <v>2750</v>
      </c>
      <c r="C1259" t="s">
        <v>111</v>
      </c>
      <c r="D1259" t="s">
        <v>315</v>
      </c>
      <c r="I1259" t="s">
        <v>59</v>
      </c>
      <c r="O1259"/>
      <c r="AI1259">
        <v>0</v>
      </c>
      <c r="AO1259" t="s">
        <v>928</v>
      </c>
      <c r="AP1259">
        <v>0</v>
      </c>
    </row>
    <row r="1260" spans="1:42" x14ac:dyDescent="0.2">
      <c r="A1260">
        <v>121806</v>
      </c>
      <c r="B1260" t="s">
        <v>2751</v>
      </c>
      <c r="C1260" t="s">
        <v>104</v>
      </c>
      <c r="D1260" t="s">
        <v>307</v>
      </c>
      <c r="E1260" t="s">
        <v>363</v>
      </c>
      <c r="F1260" s="253">
        <v>0</v>
      </c>
      <c r="G1260" t="s">
        <v>888</v>
      </c>
      <c r="H1260" t="s">
        <v>364</v>
      </c>
      <c r="I1260" t="s">
        <v>59</v>
      </c>
      <c r="K1260" t="s">
        <v>881</v>
      </c>
      <c r="L1260">
        <v>2008</v>
      </c>
      <c r="M1260" t="s">
        <v>347</v>
      </c>
      <c r="N1260" t="s">
        <v>353</v>
      </c>
      <c r="O1260"/>
      <c r="AI1260">
        <v>0</v>
      </c>
      <c r="AM1260" t="str">
        <f>IFERROR(VLOOKUP(A1261,[1]Sheet2!A$2:C$3613,3,0),"")</f>
        <v/>
      </c>
      <c r="AN1260" t="s">
        <v>928</v>
      </c>
      <c r="AO1260" t="s">
        <v>928</v>
      </c>
      <c r="AP1260">
        <v>0</v>
      </c>
    </row>
    <row r="1261" spans="1:42" x14ac:dyDescent="0.2">
      <c r="A1261">
        <v>121822</v>
      </c>
      <c r="B1261" t="s">
        <v>2752</v>
      </c>
      <c r="C1261" t="s">
        <v>2753</v>
      </c>
      <c r="D1261" t="s">
        <v>210</v>
      </c>
      <c r="E1261" t="s">
        <v>867</v>
      </c>
      <c r="F1261" s="230">
        <v>34806</v>
      </c>
      <c r="G1261" t="s">
        <v>2754</v>
      </c>
      <c r="H1261" t="s">
        <v>364</v>
      </c>
      <c r="I1261" t="s">
        <v>1141</v>
      </c>
      <c r="K1261" t="s">
        <v>346</v>
      </c>
      <c r="L1261">
        <v>2015</v>
      </c>
      <c r="M1261" t="s">
        <v>572</v>
      </c>
      <c r="N1261" t="s">
        <v>347</v>
      </c>
      <c r="O1261"/>
      <c r="AI1261">
        <v>0</v>
      </c>
      <c r="AP1261">
        <v>0</v>
      </c>
    </row>
    <row r="1262" spans="1:42" x14ac:dyDescent="0.2">
      <c r="A1262">
        <v>121836</v>
      </c>
      <c r="B1262" t="s">
        <v>2755</v>
      </c>
      <c r="C1262" t="s">
        <v>159</v>
      </c>
      <c r="D1262" t="s">
        <v>243</v>
      </c>
      <c r="I1262" t="s">
        <v>59</v>
      </c>
      <c r="O1262"/>
      <c r="AE1262" t="str">
        <f>IFERROR(VLOOKUP(#REF!,[1]Sheet2!#REF!,2,0),"")</f>
        <v/>
      </c>
      <c r="AI1262">
        <v>0</v>
      </c>
      <c r="AL1262" t="str">
        <f>IFERROR(VLOOKUP(A1262,[1]Sheet2!A$2:C$3613,2,0),"")</f>
        <v>م</v>
      </c>
      <c r="AM1262" t="str">
        <f>IFERROR(VLOOKUP(A1263,[1]Sheet2!A$2:C$3613,3,0),"")</f>
        <v>م</v>
      </c>
      <c r="AN1262" t="s">
        <v>928</v>
      </c>
      <c r="AO1262" t="s">
        <v>928</v>
      </c>
      <c r="AP1262">
        <v>0</v>
      </c>
    </row>
    <row r="1263" spans="1:42" x14ac:dyDescent="0.2">
      <c r="A1263">
        <v>121840</v>
      </c>
      <c r="B1263" t="s">
        <v>2757</v>
      </c>
      <c r="C1263" t="s">
        <v>548</v>
      </c>
      <c r="D1263" t="s">
        <v>2758</v>
      </c>
      <c r="I1263" t="s">
        <v>59</v>
      </c>
      <c r="O1263"/>
      <c r="AG1263" t="s">
        <v>944</v>
      </c>
      <c r="AI1263" t="s">
        <v>944</v>
      </c>
      <c r="AO1263" t="s">
        <v>928</v>
      </c>
      <c r="AP1263">
        <v>0</v>
      </c>
    </row>
    <row r="1264" spans="1:42" x14ac:dyDescent="0.2">
      <c r="A1264">
        <v>121843</v>
      </c>
      <c r="B1264" t="s">
        <v>2759</v>
      </c>
      <c r="C1264" t="s">
        <v>101</v>
      </c>
      <c r="D1264" t="s">
        <v>214</v>
      </c>
      <c r="E1264" t="s">
        <v>363</v>
      </c>
      <c r="F1264" s="254">
        <v>33970</v>
      </c>
      <c r="G1264" t="s">
        <v>345</v>
      </c>
      <c r="H1264" t="s">
        <v>364</v>
      </c>
      <c r="I1264" t="s">
        <v>59</v>
      </c>
      <c r="K1264" t="s">
        <v>365</v>
      </c>
      <c r="L1264">
        <v>2010</v>
      </c>
      <c r="M1264" t="s">
        <v>347</v>
      </c>
      <c r="N1264" t="s">
        <v>345</v>
      </c>
      <c r="O1264"/>
      <c r="AI1264">
        <v>0</v>
      </c>
      <c r="AN1264" t="s">
        <v>928</v>
      </c>
      <c r="AO1264" t="s">
        <v>928</v>
      </c>
      <c r="AP1264">
        <v>0</v>
      </c>
    </row>
    <row r="1265" spans="1:42" x14ac:dyDescent="0.2">
      <c r="A1265">
        <v>121845</v>
      </c>
      <c r="B1265" t="s">
        <v>1384</v>
      </c>
      <c r="C1265" t="s">
        <v>499</v>
      </c>
      <c r="D1265" t="s">
        <v>302</v>
      </c>
      <c r="E1265" t="s">
        <v>363</v>
      </c>
      <c r="F1265" s="253">
        <v>0</v>
      </c>
      <c r="G1265" t="s">
        <v>2402</v>
      </c>
      <c r="H1265" t="s">
        <v>364</v>
      </c>
      <c r="I1265" t="s">
        <v>1141</v>
      </c>
      <c r="K1265" t="s">
        <v>346</v>
      </c>
      <c r="L1265">
        <v>0</v>
      </c>
      <c r="M1265" t="s">
        <v>345</v>
      </c>
      <c r="O1265"/>
      <c r="AI1265">
        <v>0</v>
      </c>
      <c r="AP1265">
        <v>0</v>
      </c>
    </row>
    <row r="1266" spans="1:42" x14ac:dyDescent="0.2">
      <c r="A1266">
        <v>121851</v>
      </c>
      <c r="B1266" t="s">
        <v>2760</v>
      </c>
      <c r="C1266" t="s">
        <v>99</v>
      </c>
      <c r="D1266" t="s">
        <v>323</v>
      </c>
      <c r="E1266" t="s">
        <v>867</v>
      </c>
      <c r="F1266" s="230">
        <v>32843</v>
      </c>
      <c r="G1266" t="s">
        <v>893</v>
      </c>
      <c r="H1266" t="s">
        <v>364</v>
      </c>
      <c r="I1266" t="s">
        <v>1144</v>
      </c>
      <c r="K1266" t="s">
        <v>346</v>
      </c>
      <c r="L1266">
        <v>2006</v>
      </c>
      <c r="M1266" t="s">
        <v>572</v>
      </c>
      <c r="N1266" t="s">
        <v>347</v>
      </c>
      <c r="O1266"/>
      <c r="AI1266">
        <v>0</v>
      </c>
      <c r="AP1266">
        <v>0</v>
      </c>
    </row>
    <row r="1267" spans="1:42" x14ac:dyDescent="0.2">
      <c r="A1267">
        <v>121858</v>
      </c>
      <c r="B1267" t="s">
        <v>2761</v>
      </c>
      <c r="C1267" t="s">
        <v>70</v>
      </c>
      <c r="D1267" t="s">
        <v>330</v>
      </c>
      <c r="E1267" t="s">
        <v>363</v>
      </c>
      <c r="F1267" s="230">
        <v>34884</v>
      </c>
      <c r="G1267" t="s">
        <v>2762</v>
      </c>
      <c r="H1267" t="s">
        <v>364</v>
      </c>
      <c r="I1267" t="s">
        <v>1141</v>
      </c>
      <c r="K1267" t="s">
        <v>346</v>
      </c>
      <c r="L1267">
        <v>2013</v>
      </c>
      <c r="M1267" t="s">
        <v>347</v>
      </c>
      <c r="N1267" t="s">
        <v>351</v>
      </c>
      <c r="O1267"/>
      <c r="AI1267">
        <v>0</v>
      </c>
      <c r="AP1267">
        <v>0</v>
      </c>
    </row>
    <row r="1268" spans="1:42" x14ac:dyDescent="0.2">
      <c r="A1268">
        <v>121873</v>
      </c>
      <c r="B1268" t="s">
        <v>2763</v>
      </c>
      <c r="C1268" t="s">
        <v>705</v>
      </c>
      <c r="D1268" t="s">
        <v>112</v>
      </c>
      <c r="E1268" t="s">
        <v>362</v>
      </c>
      <c r="F1268" s="230">
        <v>33244</v>
      </c>
      <c r="G1268" t="s">
        <v>348</v>
      </c>
      <c r="H1268" t="s">
        <v>364</v>
      </c>
      <c r="I1268" t="s">
        <v>1144</v>
      </c>
      <c r="K1268" t="s">
        <v>881</v>
      </c>
      <c r="L1268">
        <v>2011</v>
      </c>
      <c r="M1268" t="s">
        <v>348</v>
      </c>
      <c r="N1268" t="s">
        <v>348</v>
      </c>
      <c r="O1268"/>
      <c r="AI1268">
        <v>0</v>
      </c>
      <c r="AP1268">
        <v>0</v>
      </c>
    </row>
    <row r="1269" spans="1:42" x14ac:dyDescent="0.2">
      <c r="A1269">
        <v>121898</v>
      </c>
      <c r="B1269" t="s">
        <v>2764</v>
      </c>
      <c r="C1269" t="s">
        <v>68</v>
      </c>
      <c r="D1269" t="s">
        <v>2765</v>
      </c>
      <c r="E1269" t="s">
        <v>867</v>
      </c>
      <c r="F1269" s="230">
        <v>34978</v>
      </c>
      <c r="G1269" t="s">
        <v>2656</v>
      </c>
      <c r="H1269" t="s">
        <v>364</v>
      </c>
      <c r="I1269" t="s">
        <v>59</v>
      </c>
      <c r="K1269" t="s">
        <v>346</v>
      </c>
      <c r="L1269">
        <v>2014</v>
      </c>
      <c r="M1269" t="s">
        <v>351</v>
      </c>
      <c r="N1269" t="s">
        <v>351</v>
      </c>
      <c r="O1269"/>
      <c r="AI1269">
        <v>0</v>
      </c>
      <c r="AP1269">
        <v>0</v>
      </c>
    </row>
    <row r="1270" spans="1:42" x14ac:dyDescent="0.2">
      <c r="A1270">
        <v>121901</v>
      </c>
      <c r="B1270" t="s">
        <v>2766</v>
      </c>
      <c r="C1270" t="s">
        <v>110</v>
      </c>
      <c r="D1270" t="s">
        <v>789</v>
      </c>
      <c r="E1270" t="s">
        <v>867</v>
      </c>
      <c r="F1270" s="230">
        <v>34044</v>
      </c>
      <c r="G1270" t="s">
        <v>893</v>
      </c>
      <c r="H1270" t="s">
        <v>364</v>
      </c>
      <c r="I1270" t="s">
        <v>1141</v>
      </c>
      <c r="K1270" t="s">
        <v>881</v>
      </c>
      <c r="L1270">
        <v>2009</v>
      </c>
      <c r="M1270" t="s">
        <v>347</v>
      </c>
      <c r="N1270" t="s">
        <v>347</v>
      </c>
      <c r="O1270"/>
      <c r="AI1270">
        <v>0</v>
      </c>
      <c r="AP1270">
        <v>0</v>
      </c>
    </row>
    <row r="1271" spans="1:42" x14ac:dyDescent="0.2">
      <c r="A1271">
        <v>121905</v>
      </c>
      <c r="B1271" t="s">
        <v>2767</v>
      </c>
      <c r="C1271" t="s">
        <v>691</v>
      </c>
      <c r="D1271" t="s">
        <v>290</v>
      </c>
      <c r="E1271" t="s">
        <v>363</v>
      </c>
      <c r="F1271" s="230">
        <v>32562</v>
      </c>
      <c r="G1271" t="s">
        <v>345</v>
      </c>
      <c r="H1271" t="s">
        <v>364</v>
      </c>
      <c r="I1271" t="s">
        <v>59</v>
      </c>
      <c r="K1271" t="s">
        <v>365</v>
      </c>
      <c r="L1271">
        <v>2013</v>
      </c>
      <c r="M1271" t="s">
        <v>345</v>
      </c>
      <c r="N1271" t="s">
        <v>345</v>
      </c>
      <c r="O1271"/>
      <c r="AI1271">
        <v>0</v>
      </c>
      <c r="AP1271">
        <v>0</v>
      </c>
    </row>
    <row r="1272" spans="1:42" x14ac:dyDescent="0.2">
      <c r="A1272">
        <v>121910</v>
      </c>
      <c r="B1272" t="s">
        <v>2768</v>
      </c>
      <c r="C1272" t="s">
        <v>497</v>
      </c>
      <c r="D1272" t="s">
        <v>213</v>
      </c>
      <c r="E1272" t="s">
        <v>867</v>
      </c>
      <c r="F1272" s="230">
        <v>35797</v>
      </c>
      <c r="G1272" t="s">
        <v>360</v>
      </c>
      <c r="H1272" t="s">
        <v>364</v>
      </c>
      <c r="I1272" t="s">
        <v>1144</v>
      </c>
      <c r="K1272" t="s">
        <v>346</v>
      </c>
      <c r="L1272">
        <v>2015</v>
      </c>
      <c r="M1272" t="s">
        <v>360</v>
      </c>
      <c r="N1272" t="s">
        <v>360</v>
      </c>
      <c r="O1272"/>
      <c r="AI1272">
        <v>0</v>
      </c>
      <c r="AP1272">
        <v>0</v>
      </c>
    </row>
    <row r="1273" spans="1:42" x14ac:dyDescent="0.2">
      <c r="A1273">
        <v>121917</v>
      </c>
      <c r="B1273" t="s">
        <v>2769</v>
      </c>
      <c r="C1273" t="s">
        <v>129</v>
      </c>
      <c r="D1273" t="s">
        <v>318</v>
      </c>
      <c r="E1273" t="s">
        <v>867</v>
      </c>
      <c r="F1273" s="230">
        <v>34060</v>
      </c>
      <c r="G1273" t="s">
        <v>2770</v>
      </c>
      <c r="H1273" t="s">
        <v>364</v>
      </c>
      <c r="I1273" t="s">
        <v>1141</v>
      </c>
      <c r="K1273" t="s">
        <v>881</v>
      </c>
      <c r="L1273">
        <v>2008</v>
      </c>
      <c r="M1273" t="s">
        <v>345</v>
      </c>
      <c r="N1273" t="s">
        <v>358</v>
      </c>
      <c r="O1273"/>
      <c r="AI1273">
        <v>0</v>
      </c>
      <c r="AP1273">
        <v>0</v>
      </c>
    </row>
    <row r="1274" spans="1:42" x14ac:dyDescent="0.2">
      <c r="A1274">
        <v>121923</v>
      </c>
      <c r="B1274" t="s">
        <v>2771</v>
      </c>
      <c r="C1274" t="s">
        <v>763</v>
      </c>
      <c r="D1274" t="s">
        <v>114</v>
      </c>
      <c r="E1274" t="s">
        <v>363</v>
      </c>
      <c r="F1274" s="230">
        <v>34924</v>
      </c>
      <c r="G1274" t="s">
        <v>2772</v>
      </c>
      <c r="H1274" t="s">
        <v>366</v>
      </c>
      <c r="I1274" t="s">
        <v>1144</v>
      </c>
      <c r="K1274" t="s">
        <v>346</v>
      </c>
      <c r="L1274">
        <v>2013</v>
      </c>
      <c r="M1274" t="s">
        <v>348</v>
      </c>
      <c r="N1274" t="s">
        <v>605</v>
      </c>
      <c r="O1274"/>
      <c r="AI1274">
        <v>0</v>
      </c>
      <c r="AP1274">
        <v>0</v>
      </c>
    </row>
    <row r="1275" spans="1:42" x14ac:dyDescent="0.2">
      <c r="A1275">
        <v>121927</v>
      </c>
      <c r="B1275" t="s">
        <v>2773</v>
      </c>
      <c r="C1275" t="s">
        <v>74</v>
      </c>
      <c r="D1275" t="s">
        <v>730</v>
      </c>
      <c r="E1275" t="s">
        <v>867</v>
      </c>
      <c r="F1275" s="230">
        <v>35961</v>
      </c>
      <c r="G1275" t="s">
        <v>2774</v>
      </c>
      <c r="H1275" t="s">
        <v>364</v>
      </c>
      <c r="I1275" t="s">
        <v>65</v>
      </c>
      <c r="K1275" t="s">
        <v>881</v>
      </c>
      <c r="L1275">
        <v>2016</v>
      </c>
      <c r="M1275" t="s">
        <v>347</v>
      </c>
      <c r="N1275" t="s">
        <v>358</v>
      </c>
      <c r="O1275"/>
      <c r="AI1275">
        <v>0</v>
      </c>
      <c r="AP1275">
        <v>0</v>
      </c>
    </row>
    <row r="1276" spans="1:42" x14ac:dyDescent="0.2">
      <c r="A1276">
        <v>121933</v>
      </c>
      <c r="B1276" t="s">
        <v>2775</v>
      </c>
      <c r="C1276" t="s">
        <v>642</v>
      </c>
      <c r="D1276" t="s">
        <v>247</v>
      </c>
      <c r="E1276" t="s">
        <v>363</v>
      </c>
      <c r="F1276" s="230">
        <v>34466</v>
      </c>
      <c r="G1276" t="s">
        <v>345</v>
      </c>
      <c r="H1276" t="s">
        <v>364</v>
      </c>
      <c r="I1276" t="s">
        <v>59</v>
      </c>
      <c r="K1276" t="s">
        <v>346</v>
      </c>
      <c r="L1276">
        <v>2012</v>
      </c>
      <c r="M1276" t="s">
        <v>347</v>
      </c>
      <c r="N1276" t="s">
        <v>345</v>
      </c>
      <c r="O1276"/>
      <c r="AG1276" t="s">
        <v>944</v>
      </c>
      <c r="AI1276" t="s">
        <v>944</v>
      </c>
      <c r="AP1276">
        <v>0</v>
      </c>
    </row>
    <row r="1277" spans="1:42" x14ac:dyDescent="0.2">
      <c r="A1277">
        <v>121938</v>
      </c>
      <c r="B1277" t="s">
        <v>2776</v>
      </c>
      <c r="C1277" t="s">
        <v>95</v>
      </c>
      <c r="D1277" t="s">
        <v>290</v>
      </c>
      <c r="E1277" t="s">
        <v>363</v>
      </c>
      <c r="F1277" s="254">
        <v>35297</v>
      </c>
      <c r="G1277" t="s">
        <v>2283</v>
      </c>
      <c r="H1277" t="s">
        <v>364</v>
      </c>
      <c r="I1277" t="s">
        <v>59</v>
      </c>
      <c r="K1277" t="s">
        <v>346</v>
      </c>
      <c r="L1277">
        <v>2014</v>
      </c>
      <c r="M1277" t="s">
        <v>347</v>
      </c>
      <c r="N1277" t="s">
        <v>347</v>
      </c>
      <c r="O1277"/>
      <c r="AI1277">
        <v>0</v>
      </c>
      <c r="AO1277" t="s">
        <v>928</v>
      </c>
      <c r="AP1277">
        <v>0</v>
      </c>
    </row>
    <row r="1278" spans="1:42" x14ac:dyDescent="0.2">
      <c r="A1278">
        <v>121949</v>
      </c>
      <c r="B1278" t="s">
        <v>2777</v>
      </c>
      <c r="C1278" t="s">
        <v>66</v>
      </c>
      <c r="D1278" t="s">
        <v>114</v>
      </c>
      <c r="E1278" t="s">
        <v>867</v>
      </c>
      <c r="F1278" s="230">
        <v>34799</v>
      </c>
      <c r="G1278" t="s">
        <v>2778</v>
      </c>
      <c r="H1278" t="s">
        <v>364</v>
      </c>
      <c r="I1278" t="s">
        <v>59</v>
      </c>
      <c r="K1278" t="s">
        <v>881</v>
      </c>
      <c r="L1278">
        <v>2013</v>
      </c>
      <c r="M1278" t="s">
        <v>357</v>
      </c>
      <c r="N1278" t="s">
        <v>357</v>
      </c>
      <c r="O1278"/>
      <c r="AI1278">
        <v>0</v>
      </c>
      <c r="AO1278" t="s">
        <v>928</v>
      </c>
      <c r="AP1278">
        <v>0</v>
      </c>
    </row>
    <row r="1279" spans="1:42" x14ac:dyDescent="0.2">
      <c r="A1279">
        <v>121950</v>
      </c>
      <c r="B1279" t="s">
        <v>2779</v>
      </c>
      <c r="C1279" t="s">
        <v>69</v>
      </c>
      <c r="D1279" t="s">
        <v>243</v>
      </c>
      <c r="E1279" t="s">
        <v>867</v>
      </c>
      <c r="F1279" s="230">
        <v>35552</v>
      </c>
      <c r="G1279" t="s">
        <v>2780</v>
      </c>
      <c r="H1279" t="s">
        <v>364</v>
      </c>
      <c r="I1279" t="s">
        <v>1144</v>
      </c>
      <c r="K1279" t="s">
        <v>881</v>
      </c>
      <c r="L1279">
        <v>2015</v>
      </c>
      <c r="M1279" t="s">
        <v>350</v>
      </c>
      <c r="N1279" t="s">
        <v>350</v>
      </c>
      <c r="O1279"/>
      <c r="AI1279">
        <v>0</v>
      </c>
      <c r="AP1279">
        <v>0</v>
      </c>
    </row>
    <row r="1280" spans="1:42" x14ac:dyDescent="0.2">
      <c r="A1280">
        <v>121957</v>
      </c>
      <c r="B1280" t="s">
        <v>2781</v>
      </c>
      <c r="C1280" t="s">
        <v>129</v>
      </c>
      <c r="D1280" t="s">
        <v>2782</v>
      </c>
      <c r="E1280" t="s">
        <v>363</v>
      </c>
      <c r="F1280" s="230">
        <v>33379</v>
      </c>
      <c r="G1280" t="s">
        <v>345</v>
      </c>
      <c r="H1280" t="s">
        <v>364</v>
      </c>
      <c r="I1280" t="s">
        <v>1141</v>
      </c>
      <c r="K1280" t="s">
        <v>346</v>
      </c>
      <c r="L1280">
        <v>2010</v>
      </c>
      <c r="M1280" t="s">
        <v>347</v>
      </c>
      <c r="O1280"/>
      <c r="AG1280" t="s">
        <v>933</v>
      </c>
      <c r="AI1280" t="s">
        <v>933</v>
      </c>
      <c r="AP1280">
        <v>0</v>
      </c>
    </row>
    <row r="1281" spans="1:42" x14ac:dyDescent="0.2">
      <c r="A1281">
        <v>121960</v>
      </c>
      <c r="B1281" t="s">
        <v>2783</v>
      </c>
      <c r="C1281" t="s">
        <v>66</v>
      </c>
      <c r="D1281" t="s">
        <v>227</v>
      </c>
      <c r="I1281" t="s">
        <v>59</v>
      </c>
      <c r="O1281"/>
      <c r="AI1281">
        <v>0</v>
      </c>
      <c r="AN1281" t="s">
        <v>928</v>
      </c>
      <c r="AO1281" t="s">
        <v>928</v>
      </c>
      <c r="AP1281">
        <v>0</v>
      </c>
    </row>
    <row r="1282" spans="1:42" x14ac:dyDescent="0.2">
      <c r="A1282">
        <v>121962</v>
      </c>
      <c r="B1282" t="s">
        <v>2784</v>
      </c>
      <c r="C1282" t="s">
        <v>474</v>
      </c>
      <c r="D1282" t="s">
        <v>2785</v>
      </c>
      <c r="E1282" t="s">
        <v>362</v>
      </c>
      <c r="F1282" s="230">
        <v>31527</v>
      </c>
      <c r="G1282" t="s">
        <v>360</v>
      </c>
      <c r="H1282" t="s">
        <v>364</v>
      </c>
      <c r="I1282" t="s">
        <v>1141</v>
      </c>
      <c r="K1282" t="s">
        <v>346</v>
      </c>
      <c r="L1282">
        <v>2004</v>
      </c>
      <c r="M1282" t="s">
        <v>360</v>
      </c>
      <c r="N1282" t="s">
        <v>360</v>
      </c>
      <c r="O1282"/>
      <c r="AI1282">
        <v>0</v>
      </c>
      <c r="AP1282">
        <v>0</v>
      </c>
    </row>
    <row r="1283" spans="1:42" x14ac:dyDescent="0.2">
      <c r="A1283">
        <v>121968</v>
      </c>
      <c r="B1283" t="s">
        <v>2786</v>
      </c>
      <c r="C1283" t="s">
        <v>2787</v>
      </c>
      <c r="D1283" t="s">
        <v>228</v>
      </c>
      <c r="E1283" t="s">
        <v>363</v>
      </c>
      <c r="F1283" s="230">
        <v>33447</v>
      </c>
      <c r="G1283" t="s">
        <v>885</v>
      </c>
      <c r="H1283" t="s">
        <v>364</v>
      </c>
      <c r="I1283" t="s">
        <v>59</v>
      </c>
      <c r="K1283" t="s">
        <v>346</v>
      </c>
      <c r="L1283">
        <v>2010</v>
      </c>
      <c r="M1283" t="s">
        <v>345</v>
      </c>
      <c r="N1283" t="s">
        <v>345</v>
      </c>
      <c r="O1283"/>
      <c r="AI1283">
        <v>0</v>
      </c>
      <c r="AP1283">
        <v>0</v>
      </c>
    </row>
    <row r="1284" spans="1:42" x14ac:dyDescent="0.2">
      <c r="A1284">
        <v>121972</v>
      </c>
      <c r="B1284" t="s">
        <v>2788</v>
      </c>
      <c r="C1284" t="s">
        <v>2787</v>
      </c>
      <c r="D1284" t="s">
        <v>228</v>
      </c>
      <c r="E1284" t="s">
        <v>363</v>
      </c>
      <c r="F1284" s="230">
        <v>34876</v>
      </c>
      <c r="G1284" t="s">
        <v>885</v>
      </c>
      <c r="H1284" t="s">
        <v>364</v>
      </c>
      <c r="I1284" t="s">
        <v>59</v>
      </c>
      <c r="K1284" t="s">
        <v>346</v>
      </c>
      <c r="L1284">
        <v>2013</v>
      </c>
      <c r="M1284" t="s">
        <v>345</v>
      </c>
      <c r="N1284" t="s">
        <v>345</v>
      </c>
      <c r="O1284"/>
      <c r="AI1284">
        <v>0</v>
      </c>
      <c r="AP1284">
        <v>0</v>
      </c>
    </row>
    <row r="1285" spans="1:42" x14ac:dyDescent="0.2">
      <c r="A1285">
        <v>121982</v>
      </c>
      <c r="B1285" t="s">
        <v>2789</v>
      </c>
      <c r="C1285" t="s">
        <v>144</v>
      </c>
      <c r="D1285" t="s">
        <v>1255</v>
      </c>
      <c r="E1285" t="s">
        <v>363</v>
      </c>
      <c r="F1285" t="s">
        <v>2790</v>
      </c>
      <c r="G1285" t="s">
        <v>884</v>
      </c>
      <c r="H1285" t="s">
        <v>364</v>
      </c>
      <c r="I1285" t="s">
        <v>59</v>
      </c>
      <c r="K1285" t="s">
        <v>346</v>
      </c>
      <c r="L1285">
        <v>2012</v>
      </c>
      <c r="M1285" t="s">
        <v>358</v>
      </c>
      <c r="N1285" t="s">
        <v>358</v>
      </c>
      <c r="O1285"/>
      <c r="AI1285">
        <v>0</v>
      </c>
      <c r="AP1285">
        <v>0</v>
      </c>
    </row>
    <row r="1286" spans="1:42" x14ac:dyDescent="0.2">
      <c r="A1286">
        <v>121983</v>
      </c>
      <c r="B1286" t="s">
        <v>2791</v>
      </c>
      <c r="C1286" t="s">
        <v>498</v>
      </c>
      <c r="D1286" t="s">
        <v>295</v>
      </c>
      <c r="E1286" t="s">
        <v>867</v>
      </c>
      <c r="F1286" s="230">
        <v>32588</v>
      </c>
      <c r="G1286" t="s">
        <v>2792</v>
      </c>
      <c r="H1286" t="s">
        <v>366</v>
      </c>
      <c r="I1286" t="s">
        <v>59</v>
      </c>
      <c r="K1286" t="s">
        <v>346</v>
      </c>
      <c r="L1286">
        <v>2007</v>
      </c>
      <c r="M1286" t="s">
        <v>347</v>
      </c>
      <c r="N1286" t="s">
        <v>605</v>
      </c>
      <c r="O1286"/>
      <c r="AI1286">
        <v>0</v>
      </c>
      <c r="AP1286">
        <v>0</v>
      </c>
    </row>
    <row r="1287" spans="1:42" x14ac:dyDescent="0.2">
      <c r="A1287">
        <v>121985</v>
      </c>
      <c r="B1287" t="s">
        <v>2793</v>
      </c>
      <c r="C1287" t="s">
        <v>2794</v>
      </c>
      <c r="D1287" t="s">
        <v>710</v>
      </c>
      <c r="E1287" t="s">
        <v>867</v>
      </c>
      <c r="F1287" s="230">
        <v>35431</v>
      </c>
      <c r="G1287" t="s">
        <v>348</v>
      </c>
      <c r="H1287" t="s">
        <v>364</v>
      </c>
      <c r="I1287" t="s">
        <v>1144</v>
      </c>
      <c r="K1287" t="s">
        <v>346</v>
      </c>
      <c r="L1287">
        <v>2014</v>
      </c>
      <c r="M1287" t="s">
        <v>347</v>
      </c>
      <c r="N1287" t="s">
        <v>348</v>
      </c>
      <c r="O1287"/>
      <c r="AI1287">
        <v>0</v>
      </c>
      <c r="AM1287" t="str">
        <f>IFERROR(VLOOKUP(A1288,[1]Sheet2!A$2:C$3613,3,0),"")</f>
        <v/>
      </c>
      <c r="AN1287" t="s">
        <v>928</v>
      </c>
      <c r="AO1287" t="s">
        <v>928</v>
      </c>
      <c r="AP1287">
        <v>0</v>
      </c>
    </row>
    <row r="1288" spans="1:42" x14ac:dyDescent="0.2">
      <c r="A1288">
        <v>121989</v>
      </c>
      <c r="B1288" t="s">
        <v>2795</v>
      </c>
      <c r="C1288" t="s">
        <v>62</v>
      </c>
      <c r="D1288" t="s">
        <v>699</v>
      </c>
      <c r="E1288" t="s">
        <v>363</v>
      </c>
      <c r="F1288" s="253">
        <v>0</v>
      </c>
      <c r="G1288" t="s">
        <v>1393</v>
      </c>
      <c r="H1288" t="s">
        <v>364</v>
      </c>
      <c r="I1288" t="s">
        <v>59</v>
      </c>
      <c r="K1288" t="s">
        <v>346</v>
      </c>
      <c r="L1288">
        <v>0</v>
      </c>
      <c r="M1288" t="s">
        <v>345</v>
      </c>
      <c r="O1288"/>
      <c r="AG1288" t="s">
        <v>944</v>
      </c>
      <c r="AI1288" t="s">
        <v>944</v>
      </c>
      <c r="AP1288">
        <v>0</v>
      </c>
    </row>
    <row r="1289" spans="1:42" x14ac:dyDescent="0.2">
      <c r="A1289">
        <v>122017</v>
      </c>
      <c r="B1289" t="s">
        <v>2797</v>
      </c>
      <c r="C1289" t="s">
        <v>94</v>
      </c>
      <c r="D1289" t="s">
        <v>2798</v>
      </c>
      <c r="I1289" t="s">
        <v>1144</v>
      </c>
      <c r="O1289"/>
      <c r="AI1289">
        <v>0</v>
      </c>
      <c r="AP1289">
        <v>0</v>
      </c>
    </row>
    <row r="1290" spans="1:42" x14ac:dyDescent="0.2">
      <c r="A1290">
        <v>122018</v>
      </c>
      <c r="B1290" t="s">
        <v>2799</v>
      </c>
      <c r="C1290" t="s">
        <v>79</v>
      </c>
      <c r="D1290" t="s">
        <v>1937</v>
      </c>
      <c r="E1290" t="s">
        <v>363</v>
      </c>
      <c r="F1290" s="230">
        <v>34860</v>
      </c>
      <c r="G1290" t="s">
        <v>1950</v>
      </c>
      <c r="H1290" t="s">
        <v>364</v>
      </c>
      <c r="I1290" t="s">
        <v>59</v>
      </c>
      <c r="K1290" t="s">
        <v>346</v>
      </c>
      <c r="L1290">
        <v>2014</v>
      </c>
      <c r="M1290" t="s">
        <v>347</v>
      </c>
      <c r="N1290" t="s">
        <v>347</v>
      </c>
      <c r="O1290"/>
      <c r="AI1290">
        <v>0</v>
      </c>
      <c r="AP1290">
        <v>0</v>
      </c>
    </row>
    <row r="1291" spans="1:42" x14ac:dyDescent="0.2">
      <c r="A1291">
        <v>122037</v>
      </c>
      <c r="B1291" t="s">
        <v>2800</v>
      </c>
      <c r="C1291" t="s">
        <v>1971</v>
      </c>
      <c r="D1291" t="s">
        <v>472</v>
      </c>
      <c r="I1291" t="s">
        <v>59</v>
      </c>
      <c r="O1291"/>
      <c r="AI1291">
        <v>0</v>
      </c>
      <c r="AO1291" t="s">
        <v>928</v>
      </c>
      <c r="AP1291">
        <v>0</v>
      </c>
    </row>
    <row r="1292" spans="1:42" x14ac:dyDescent="0.2">
      <c r="A1292">
        <v>122042</v>
      </c>
      <c r="B1292" t="s">
        <v>2801</v>
      </c>
      <c r="C1292" t="s">
        <v>78</v>
      </c>
      <c r="D1292" t="s">
        <v>243</v>
      </c>
      <c r="I1292" t="s">
        <v>65</v>
      </c>
      <c r="O1292"/>
      <c r="AG1292" t="s">
        <v>944</v>
      </c>
      <c r="AI1292" t="s">
        <v>944</v>
      </c>
      <c r="AP1292">
        <v>0</v>
      </c>
    </row>
    <row r="1293" spans="1:42" x14ac:dyDescent="0.2">
      <c r="A1293">
        <v>122046</v>
      </c>
      <c r="B1293" t="s">
        <v>2802</v>
      </c>
      <c r="C1293" t="s">
        <v>104</v>
      </c>
      <c r="D1293" t="s">
        <v>236</v>
      </c>
      <c r="E1293" t="s">
        <v>362</v>
      </c>
      <c r="F1293" s="253">
        <v>0</v>
      </c>
      <c r="G1293" t="s">
        <v>348</v>
      </c>
      <c r="H1293" t="s">
        <v>364</v>
      </c>
      <c r="I1293" t="s">
        <v>59</v>
      </c>
      <c r="K1293" t="s">
        <v>346</v>
      </c>
      <c r="L1293">
        <v>0</v>
      </c>
      <c r="M1293" t="s">
        <v>345</v>
      </c>
      <c r="N1293" t="s">
        <v>348</v>
      </c>
      <c r="O1293"/>
      <c r="AI1293">
        <v>0</v>
      </c>
      <c r="AP1293">
        <v>0</v>
      </c>
    </row>
    <row r="1294" spans="1:42" x14ac:dyDescent="0.2">
      <c r="A1294">
        <v>122048</v>
      </c>
      <c r="B1294" t="s">
        <v>2803</v>
      </c>
      <c r="C1294" t="s">
        <v>81</v>
      </c>
      <c r="D1294" t="s">
        <v>466</v>
      </c>
      <c r="E1294" t="s">
        <v>867</v>
      </c>
      <c r="F1294" s="230">
        <v>32623</v>
      </c>
      <c r="G1294" t="s">
        <v>1162</v>
      </c>
      <c r="H1294" t="s">
        <v>364</v>
      </c>
      <c r="I1294" t="s">
        <v>65</v>
      </c>
      <c r="K1294" t="s">
        <v>881</v>
      </c>
      <c r="L1294">
        <v>2008</v>
      </c>
      <c r="M1294" t="s">
        <v>345</v>
      </c>
      <c r="O1294"/>
      <c r="AI1294">
        <v>0</v>
      </c>
      <c r="AP1294">
        <v>0</v>
      </c>
    </row>
    <row r="1295" spans="1:42" x14ac:dyDescent="0.2">
      <c r="A1295">
        <v>122054</v>
      </c>
      <c r="B1295" t="s">
        <v>2804</v>
      </c>
      <c r="C1295" t="s">
        <v>1484</v>
      </c>
      <c r="D1295" t="s">
        <v>208</v>
      </c>
      <c r="E1295" t="s">
        <v>362</v>
      </c>
      <c r="F1295" s="230">
        <v>35444</v>
      </c>
      <c r="G1295" t="s">
        <v>899</v>
      </c>
      <c r="H1295" t="s">
        <v>366</v>
      </c>
      <c r="I1295" t="s">
        <v>59</v>
      </c>
      <c r="K1295" t="s">
        <v>346</v>
      </c>
      <c r="L1295">
        <v>2014</v>
      </c>
      <c r="M1295" t="s">
        <v>347</v>
      </c>
      <c r="N1295" t="s">
        <v>605</v>
      </c>
      <c r="O1295"/>
      <c r="AI1295">
        <v>0</v>
      </c>
      <c r="AP1295">
        <v>0</v>
      </c>
    </row>
    <row r="1296" spans="1:42" x14ac:dyDescent="0.2">
      <c r="A1296">
        <v>122061</v>
      </c>
      <c r="B1296" t="s">
        <v>2805</v>
      </c>
      <c r="C1296" t="s">
        <v>69</v>
      </c>
      <c r="D1296" t="s">
        <v>2806</v>
      </c>
      <c r="E1296" t="s">
        <v>363</v>
      </c>
      <c r="F1296" s="230">
        <v>33428</v>
      </c>
      <c r="G1296" t="s">
        <v>345</v>
      </c>
      <c r="H1296" t="s">
        <v>364</v>
      </c>
      <c r="I1296" t="s">
        <v>1141</v>
      </c>
      <c r="K1296" t="s">
        <v>365</v>
      </c>
      <c r="L1296">
        <v>2009</v>
      </c>
      <c r="M1296" t="s">
        <v>345</v>
      </c>
      <c r="N1296" t="s">
        <v>354</v>
      </c>
      <c r="O1296"/>
      <c r="AI1296">
        <v>0</v>
      </c>
      <c r="AP1296">
        <v>0</v>
      </c>
    </row>
    <row r="1297" spans="1:42" x14ac:dyDescent="0.2">
      <c r="A1297">
        <v>122062</v>
      </c>
      <c r="B1297" t="s">
        <v>2807</v>
      </c>
      <c r="C1297" t="s">
        <v>1260</v>
      </c>
      <c r="D1297" t="s">
        <v>2808</v>
      </c>
      <c r="E1297" t="s">
        <v>363</v>
      </c>
      <c r="F1297" s="253">
        <v>0</v>
      </c>
      <c r="G1297" t="s">
        <v>882</v>
      </c>
      <c r="H1297" t="s">
        <v>364</v>
      </c>
      <c r="I1297" t="s">
        <v>1144</v>
      </c>
      <c r="K1297" t="s">
        <v>365</v>
      </c>
      <c r="L1297">
        <v>0</v>
      </c>
      <c r="M1297" t="s">
        <v>349</v>
      </c>
      <c r="N1297" t="s">
        <v>347</v>
      </c>
      <c r="O1297"/>
      <c r="AI1297">
        <v>0</v>
      </c>
      <c r="AP1297">
        <v>0</v>
      </c>
    </row>
    <row r="1298" spans="1:42" x14ac:dyDescent="0.2">
      <c r="A1298">
        <v>122064</v>
      </c>
      <c r="B1298" t="s">
        <v>2809</v>
      </c>
      <c r="C1298" t="s">
        <v>689</v>
      </c>
      <c r="D1298" t="s">
        <v>2810</v>
      </c>
      <c r="E1298" t="s">
        <v>363</v>
      </c>
      <c r="F1298" s="230">
        <v>35980</v>
      </c>
      <c r="G1298" t="s">
        <v>356</v>
      </c>
      <c r="H1298" t="s">
        <v>364</v>
      </c>
      <c r="I1298" t="s">
        <v>65</v>
      </c>
      <c r="K1298" t="s">
        <v>365</v>
      </c>
      <c r="L1298">
        <v>2016</v>
      </c>
      <c r="M1298" t="s">
        <v>356</v>
      </c>
      <c r="N1298" t="s">
        <v>356</v>
      </c>
      <c r="O1298"/>
      <c r="AI1298">
        <v>0</v>
      </c>
      <c r="AP1298">
        <v>0</v>
      </c>
    </row>
    <row r="1299" spans="1:42" x14ac:dyDescent="0.2">
      <c r="A1299">
        <v>122066</v>
      </c>
      <c r="B1299" t="s">
        <v>2811</v>
      </c>
      <c r="C1299" t="s">
        <v>470</v>
      </c>
      <c r="D1299" t="s">
        <v>241</v>
      </c>
      <c r="I1299" t="s">
        <v>59</v>
      </c>
      <c r="O1299"/>
      <c r="AE1299" t="str">
        <f>IFERROR(VLOOKUP(#REF!,[1]Sheet2!#REF!,2,0),"")</f>
        <v/>
      </c>
      <c r="AI1299">
        <v>0</v>
      </c>
      <c r="AL1299" t="str">
        <f>IFERROR(VLOOKUP(A1299,[1]Sheet2!A$2:C$3613,2,0),"")</f>
        <v>م</v>
      </c>
      <c r="AN1299" t="s">
        <v>928</v>
      </c>
      <c r="AO1299" t="s">
        <v>928</v>
      </c>
      <c r="AP1299">
        <v>0</v>
      </c>
    </row>
    <row r="1300" spans="1:42" x14ac:dyDescent="0.2">
      <c r="A1300">
        <v>122070</v>
      </c>
      <c r="B1300" t="s">
        <v>2812</v>
      </c>
      <c r="C1300" t="s">
        <v>100</v>
      </c>
      <c r="D1300" t="s">
        <v>215</v>
      </c>
      <c r="E1300" t="s">
        <v>867</v>
      </c>
      <c r="F1300" s="230">
        <v>35431</v>
      </c>
      <c r="G1300" t="s">
        <v>888</v>
      </c>
      <c r="H1300" t="s">
        <v>364</v>
      </c>
      <c r="I1300" t="s">
        <v>1141</v>
      </c>
      <c r="K1300" t="s">
        <v>881</v>
      </c>
      <c r="L1300">
        <v>2014</v>
      </c>
      <c r="M1300" t="s">
        <v>347</v>
      </c>
      <c r="N1300" t="s">
        <v>347</v>
      </c>
      <c r="O1300"/>
      <c r="AI1300">
        <v>0</v>
      </c>
      <c r="AP1300">
        <v>0</v>
      </c>
    </row>
    <row r="1301" spans="1:42" x14ac:dyDescent="0.2">
      <c r="A1301">
        <v>122071</v>
      </c>
      <c r="B1301" t="s">
        <v>2813</v>
      </c>
      <c r="C1301" t="s">
        <v>1234</v>
      </c>
      <c r="D1301" t="s">
        <v>209</v>
      </c>
      <c r="E1301" t="s">
        <v>363</v>
      </c>
      <c r="F1301" s="253">
        <v>0</v>
      </c>
      <c r="G1301" t="s">
        <v>345</v>
      </c>
      <c r="H1301" t="s">
        <v>364</v>
      </c>
      <c r="I1301" t="s">
        <v>1141</v>
      </c>
      <c r="K1301" t="s">
        <v>346</v>
      </c>
      <c r="L1301">
        <v>2015</v>
      </c>
      <c r="M1301" t="s">
        <v>345</v>
      </c>
      <c r="N1301" t="s">
        <v>347</v>
      </c>
      <c r="O1301"/>
      <c r="AG1301" t="s">
        <v>935</v>
      </c>
      <c r="AI1301" t="s">
        <v>935</v>
      </c>
      <c r="AP1301">
        <v>0</v>
      </c>
    </row>
    <row r="1302" spans="1:42" x14ac:dyDescent="0.2">
      <c r="A1302">
        <v>122079</v>
      </c>
      <c r="B1302" t="s">
        <v>2814</v>
      </c>
      <c r="C1302" t="s">
        <v>69</v>
      </c>
      <c r="D1302" t="s">
        <v>2815</v>
      </c>
      <c r="E1302" t="s">
        <v>867</v>
      </c>
      <c r="F1302" s="230">
        <v>35895</v>
      </c>
      <c r="G1302" t="s">
        <v>894</v>
      </c>
      <c r="H1302" t="s">
        <v>364</v>
      </c>
      <c r="I1302" t="s">
        <v>1141</v>
      </c>
      <c r="K1302" t="s">
        <v>346</v>
      </c>
      <c r="L1302">
        <v>2019</v>
      </c>
      <c r="M1302" t="s">
        <v>347</v>
      </c>
      <c r="N1302" t="s">
        <v>347</v>
      </c>
      <c r="O1302"/>
      <c r="AI1302">
        <v>0</v>
      </c>
      <c r="AP1302">
        <v>0</v>
      </c>
    </row>
    <row r="1303" spans="1:42" ht="18" x14ac:dyDescent="0.2">
      <c r="A1303" s="266">
        <v>122088</v>
      </c>
      <c r="B1303" s="266" t="s">
        <v>1107</v>
      </c>
      <c r="C1303" s="266" t="s">
        <v>103</v>
      </c>
      <c r="D1303" s="266" t="s">
        <v>233</v>
      </c>
      <c r="E1303" s="266"/>
      <c r="F1303" s="264"/>
      <c r="G1303" s="266"/>
      <c r="H1303" s="266"/>
      <c r="I1303" t="s">
        <v>1140</v>
      </c>
      <c r="O1303"/>
      <c r="AI1303" t="s">
        <v>1140</v>
      </c>
      <c r="AO1303" t="s">
        <v>928</v>
      </c>
      <c r="AP1303" t="s">
        <v>1137</v>
      </c>
    </row>
    <row r="1304" spans="1:42" ht="18" x14ac:dyDescent="0.2">
      <c r="A1304" s="266">
        <v>122116</v>
      </c>
      <c r="B1304" s="266" t="s">
        <v>1108</v>
      </c>
      <c r="C1304" s="266" t="s">
        <v>644</v>
      </c>
      <c r="D1304" s="266" t="s">
        <v>510</v>
      </c>
      <c r="E1304" s="266"/>
      <c r="F1304" s="264"/>
      <c r="G1304" s="266"/>
      <c r="H1304" s="266"/>
      <c r="I1304" t="s">
        <v>1140</v>
      </c>
      <c r="O1304"/>
      <c r="AI1304" t="s">
        <v>1140</v>
      </c>
      <c r="AO1304" t="s">
        <v>928</v>
      </c>
      <c r="AP1304" t="s">
        <v>1137</v>
      </c>
    </row>
    <row r="1305" spans="1:42" x14ac:dyDescent="0.2">
      <c r="A1305">
        <v>122120</v>
      </c>
      <c r="B1305" t="s">
        <v>2816</v>
      </c>
      <c r="C1305" t="s">
        <v>158</v>
      </c>
      <c r="D1305" t="s">
        <v>308</v>
      </c>
      <c r="E1305" t="s">
        <v>867</v>
      </c>
      <c r="F1305" s="230">
        <v>35534</v>
      </c>
      <c r="G1305" t="s">
        <v>345</v>
      </c>
      <c r="H1305" t="s">
        <v>364</v>
      </c>
      <c r="I1305" t="s">
        <v>1144</v>
      </c>
      <c r="K1305" t="s">
        <v>346</v>
      </c>
      <c r="L1305">
        <v>2017</v>
      </c>
      <c r="M1305" t="s">
        <v>347</v>
      </c>
      <c r="N1305" t="s">
        <v>345</v>
      </c>
      <c r="O1305"/>
      <c r="AI1305">
        <v>0</v>
      </c>
      <c r="AP1305">
        <v>0</v>
      </c>
    </row>
    <row r="1306" spans="1:42" x14ac:dyDescent="0.2">
      <c r="A1306">
        <v>122126</v>
      </c>
      <c r="B1306" t="s">
        <v>2817</v>
      </c>
      <c r="C1306" t="s">
        <v>486</v>
      </c>
      <c r="D1306" t="s">
        <v>298</v>
      </c>
      <c r="E1306" t="s">
        <v>363</v>
      </c>
      <c r="F1306" s="230">
        <v>35557</v>
      </c>
      <c r="G1306" t="s">
        <v>884</v>
      </c>
      <c r="H1306" t="s">
        <v>366</v>
      </c>
      <c r="I1306" t="s">
        <v>1141</v>
      </c>
      <c r="K1306" t="s">
        <v>346</v>
      </c>
      <c r="L1306">
        <v>2014</v>
      </c>
      <c r="M1306" t="s">
        <v>345</v>
      </c>
      <c r="N1306" t="s">
        <v>605</v>
      </c>
      <c r="O1306"/>
      <c r="AI1306">
        <v>0</v>
      </c>
      <c r="AP1306">
        <v>0</v>
      </c>
    </row>
    <row r="1307" spans="1:42" x14ac:dyDescent="0.2">
      <c r="A1307">
        <v>122129</v>
      </c>
      <c r="B1307" t="s">
        <v>2818</v>
      </c>
      <c r="C1307" t="s">
        <v>104</v>
      </c>
      <c r="D1307" t="s">
        <v>1500</v>
      </c>
      <c r="E1307" t="s">
        <v>867</v>
      </c>
      <c r="F1307" s="253">
        <v>0</v>
      </c>
      <c r="G1307" t="s">
        <v>907</v>
      </c>
      <c r="H1307" t="s">
        <v>364</v>
      </c>
      <c r="I1307" t="s">
        <v>65</v>
      </c>
      <c r="K1307" t="s">
        <v>881</v>
      </c>
      <c r="L1307">
        <v>2011</v>
      </c>
      <c r="M1307" t="s">
        <v>347</v>
      </c>
      <c r="N1307" t="s">
        <v>347</v>
      </c>
      <c r="O1307"/>
      <c r="AI1307">
        <v>0</v>
      </c>
      <c r="AP1307">
        <v>0</v>
      </c>
    </row>
    <row r="1308" spans="1:42" x14ac:dyDescent="0.2">
      <c r="A1308">
        <v>122135</v>
      </c>
      <c r="B1308" t="s">
        <v>2819</v>
      </c>
      <c r="C1308" t="s">
        <v>70</v>
      </c>
      <c r="D1308" t="s">
        <v>238</v>
      </c>
      <c r="E1308" t="s">
        <v>363</v>
      </c>
      <c r="F1308" s="254">
        <v>33454</v>
      </c>
      <c r="G1308" t="s">
        <v>345</v>
      </c>
      <c r="H1308" t="s">
        <v>364</v>
      </c>
      <c r="I1308" t="s">
        <v>1144</v>
      </c>
      <c r="K1308" t="s">
        <v>365</v>
      </c>
      <c r="L1308">
        <v>2010</v>
      </c>
      <c r="M1308" t="s">
        <v>345</v>
      </c>
      <c r="N1308" t="s">
        <v>345</v>
      </c>
      <c r="O1308"/>
      <c r="AI1308">
        <v>0</v>
      </c>
      <c r="AP1308">
        <v>0</v>
      </c>
    </row>
    <row r="1309" spans="1:42" x14ac:dyDescent="0.2">
      <c r="A1309">
        <v>122137</v>
      </c>
      <c r="B1309" t="s">
        <v>2820</v>
      </c>
      <c r="C1309" t="s">
        <v>89</v>
      </c>
      <c r="D1309" t="s">
        <v>553</v>
      </c>
      <c r="E1309" t="s">
        <v>363</v>
      </c>
      <c r="F1309" s="253">
        <v>0</v>
      </c>
      <c r="G1309" t="s">
        <v>2821</v>
      </c>
      <c r="H1309" t="s">
        <v>364</v>
      </c>
      <c r="I1309" t="s">
        <v>59</v>
      </c>
      <c r="K1309">
        <v>0</v>
      </c>
      <c r="L1309">
        <v>0</v>
      </c>
      <c r="M1309">
        <v>0</v>
      </c>
      <c r="N1309" t="s">
        <v>350</v>
      </c>
      <c r="O1309"/>
      <c r="AI1309">
        <v>0</v>
      </c>
      <c r="AO1309" t="s">
        <v>928</v>
      </c>
      <c r="AP1309">
        <v>0</v>
      </c>
    </row>
    <row r="1310" spans="1:42" x14ac:dyDescent="0.2">
      <c r="A1310">
        <v>122140</v>
      </c>
      <c r="B1310" t="s">
        <v>2822</v>
      </c>
      <c r="C1310" t="s">
        <v>142</v>
      </c>
      <c r="D1310" t="s">
        <v>324</v>
      </c>
      <c r="E1310" t="s">
        <v>867</v>
      </c>
      <c r="F1310" s="230">
        <v>34335</v>
      </c>
      <c r="G1310" t="s">
        <v>2364</v>
      </c>
      <c r="H1310" t="s">
        <v>364</v>
      </c>
      <c r="I1310" t="s">
        <v>59</v>
      </c>
      <c r="K1310" t="s">
        <v>881</v>
      </c>
      <c r="L1310">
        <v>2011</v>
      </c>
      <c r="M1310" t="s">
        <v>347</v>
      </c>
      <c r="N1310" t="s">
        <v>347</v>
      </c>
      <c r="O1310"/>
      <c r="AI1310" t="s">
        <v>1135</v>
      </c>
      <c r="AP1310">
        <v>0</v>
      </c>
    </row>
    <row r="1311" spans="1:42" x14ac:dyDescent="0.2">
      <c r="A1311">
        <v>122149</v>
      </c>
      <c r="B1311" t="s">
        <v>2823</v>
      </c>
      <c r="C1311" t="s">
        <v>127</v>
      </c>
      <c r="D1311" t="s">
        <v>2824</v>
      </c>
      <c r="E1311" t="s">
        <v>867</v>
      </c>
      <c r="F1311" s="230">
        <v>32983</v>
      </c>
      <c r="G1311" t="s">
        <v>345</v>
      </c>
      <c r="H1311" t="s">
        <v>364</v>
      </c>
      <c r="I1311" t="s">
        <v>65</v>
      </c>
      <c r="K1311" t="s">
        <v>346</v>
      </c>
      <c r="L1311">
        <v>2008</v>
      </c>
      <c r="M1311" t="s">
        <v>345</v>
      </c>
      <c r="N1311" t="s">
        <v>345</v>
      </c>
      <c r="O1311"/>
      <c r="AG1311" t="s">
        <v>935</v>
      </c>
      <c r="AI1311" t="s">
        <v>935</v>
      </c>
      <c r="AP1311">
        <v>0</v>
      </c>
    </row>
    <row r="1312" spans="1:42" x14ac:dyDescent="0.2">
      <c r="A1312">
        <v>122150</v>
      </c>
      <c r="B1312" t="s">
        <v>2825</v>
      </c>
      <c r="C1312" t="s">
        <v>129</v>
      </c>
      <c r="D1312" t="s">
        <v>315</v>
      </c>
      <c r="E1312" t="s">
        <v>867</v>
      </c>
      <c r="F1312" s="230">
        <v>34700</v>
      </c>
      <c r="G1312" t="s">
        <v>345</v>
      </c>
      <c r="H1312" t="s">
        <v>364</v>
      </c>
      <c r="I1312" t="s">
        <v>59</v>
      </c>
      <c r="K1312" t="s">
        <v>346</v>
      </c>
      <c r="L1312">
        <v>2012</v>
      </c>
      <c r="M1312" t="s">
        <v>345</v>
      </c>
      <c r="N1312" t="s">
        <v>345</v>
      </c>
      <c r="O1312">
        <v>470</v>
      </c>
      <c r="P1312" s="230">
        <v>45722</v>
      </c>
      <c r="Q1312">
        <v>225000</v>
      </c>
      <c r="AI1312">
        <v>0</v>
      </c>
      <c r="AP1312">
        <v>0</v>
      </c>
    </row>
    <row r="1313" spans="1:42" x14ac:dyDescent="0.2">
      <c r="A1313">
        <v>122151</v>
      </c>
      <c r="B1313" t="s">
        <v>2826</v>
      </c>
      <c r="C1313" t="s">
        <v>66</v>
      </c>
      <c r="D1313" t="s">
        <v>317</v>
      </c>
      <c r="E1313" t="s">
        <v>363</v>
      </c>
      <c r="F1313" s="253">
        <v>0</v>
      </c>
      <c r="G1313" t="s">
        <v>2827</v>
      </c>
      <c r="H1313" t="s">
        <v>364</v>
      </c>
      <c r="I1313" t="s">
        <v>1144</v>
      </c>
      <c r="K1313" t="s">
        <v>365</v>
      </c>
      <c r="L1313">
        <v>2016</v>
      </c>
      <c r="M1313" t="s">
        <v>345</v>
      </c>
      <c r="O1313"/>
      <c r="AI1313">
        <v>0</v>
      </c>
      <c r="AO1313" t="s">
        <v>928</v>
      </c>
      <c r="AP1313">
        <v>0</v>
      </c>
    </row>
    <row r="1314" spans="1:42" x14ac:dyDescent="0.2">
      <c r="A1314">
        <v>122166</v>
      </c>
      <c r="B1314" t="s">
        <v>2828</v>
      </c>
      <c r="C1314" t="s">
        <v>66</v>
      </c>
      <c r="D1314" t="s">
        <v>211</v>
      </c>
      <c r="E1314" t="s">
        <v>867</v>
      </c>
      <c r="F1314" s="230">
        <v>34827</v>
      </c>
      <c r="G1314" t="s">
        <v>361</v>
      </c>
      <c r="H1314" t="s">
        <v>364</v>
      </c>
      <c r="I1314" t="s">
        <v>59</v>
      </c>
      <c r="K1314">
        <v>0</v>
      </c>
      <c r="L1314">
        <v>0</v>
      </c>
      <c r="M1314">
        <v>0</v>
      </c>
      <c r="N1314" t="s">
        <v>348</v>
      </c>
      <c r="O1314"/>
      <c r="AE1314" t="str">
        <f>IFERROR(VLOOKUP(#REF!,[1]Sheet2!#REF!,2,0),"")</f>
        <v/>
      </c>
      <c r="AG1314" t="s">
        <v>944</v>
      </c>
      <c r="AI1314" t="s">
        <v>944</v>
      </c>
      <c r="AP1314">
        <v>0</v>
      </c>
    </row>
    <row r="1315" spans="1:42" x14ac:dyDescent="0.2">
      <c r="A1315">
        <v>122167</v>
      </c>
      <c r="B1315" t="s">
        <v>2829</v>
      </c>
      <c r="C1315" t="s">
        <v>470</v>
      </c>
      <c r="D1315" t="s">
        <v>241</v>
      </c>
      <c r="E1315" t="s">
        <v>867</v>
      </c>
      <c r="F1315" s="230">
        <v>34538</v>
      </c>
      <c r="G1315" t="s">
        <v>890</v>
      </c>
      <c r="H1315" t="s">
        <v>364</v>
      </c>
      <c r="I1315" t="s">
        <v>1141</v>
      </c>
      <c r="K1315" t="s">
        <v>881</v>
      </c>
      <c r="L1315">
        <v>2012</v>
      </c>
      <c r="M1315" t="s">
        <v>348</v>
      </c>
      <c r="N1315" t="s">
        <v>356</v>
      </c>
      <c r="O1315"/>
      <c r="AI1315">
        <v>0</v>
      </c>
      <c r="AP1315">
        <v>0</v>
      </c>
    </row>
    <row r="1316" spans="1:42" x14ac:dyDescent="0.2">
      <c r="A1316">
        <v>122179</v>
      </c>
      <c r="B1316" t="s">
        <v>2830</v>
      </c>
      <c r="C1316" t="s">
        <v>1290</v>
      </c>
      <c r="D1316" t="s">
        <v>242</v>
      </c>
      <c r="I1316" t="s">
        <v>59</v>
      </c>
      <c r="O1316"/>
      <c r="AI1316">
        <v>0</v>
      </c>
      <c r="AO1316" t="s">
        <v>928</v>
      </c>
      <c r="AP1316">
        <v>0</v>
      </c>
    </row>
    <row r="1317" spans="1:42" x14ac:dyDescent="0.2">
      <c r="A1317">
        <v>122181</v>
      </c>
      <c r="B1317" t="s">
        <v>2831</v>
      </c>
      <c r="C1317" t="s">
        <v>176</v>
      </c>
      <c r="D1317" t="s">
        <v>315</v>
      </c>
      <c r="E1317" t="s">
        <v>362</v>
      </c>
      <c r="F1317" s="230">
        <v>35431</v>
      </c>
      <c r="G1317" t="s">
        <v>345</v>
      </c>
      <c r="H1317" t="s">
        <v>364</v>
      </c>
      <c r="I1317" t="s">
        <v>1144</v>
      </c>
      <c r="K1317" t="s">
        <v>365</v>
      </c>
      <c r="L1317">
        <v>2014</v>
      </c>
      <c r="M1317" t="s">
        <v>347</v>
      </c>
      <c r="N1317" t="s">
        <v>345</v>
      </c>
      <c r="O1317"/>
      <c r="AI1317">
        <v>0</v>
      </c>
      <c r="AO1317" t="s">
        <v>928</v>
      </c>
      <c r="AP1317">
        <v>0</v>
      </c>
    </row>
    <row r="1318" spans="1:42" x14ac:dyDescent="0.2">
      <c r="A1318">
        <v>122188</v>
      </c>
      <c r="B1318" t="s">
        <v>2832</v>
      </c>
      <c r="C1318" t="s">
        <v>2643</v>
      </c>
      <c r="D1318" t="s">
        <v>253</v>
      </c>
      <c r="E1318" t="s">
        <v>362</v>
      </c>
      <c r="F1318" s="253">
        <v>0</v>
      </c>
      <c r="G1318" t="s">
        <v>345</v>
      </c>
      <c r="H1318" t="s">
        <v>364</v>
      </c>
      <c r="I1318" t="s">
        <v>59</v>
      </c>
      <c r="K1318" t="s">
        <v>346</v>
      </c>
      <c r="L1318">
        <v>2003</v>
      </c>
      <c r="M1318" t="s">
        <v>345</v>
      </c>
      <c r="O1318"/>
      <c r="AI1318">
        <v>0</v>
      </c>
      <c r="AO1318" t="s">
        <v>928</v>
      </c>
      <c r="AP1318">
        <v>0</v>
      </c>
    </row>
    <row r="1319" spans="1:42" x14ac:dyDescent="0.2">
      <c r="A1319">
        <v>122207</v>
      </c>
      <c r="B1319" t="s">
        <v>2833</v>
      </c>
      <c r="C1319" t="s">
        <v>115</v>
      </c>
      <c r="D1319" t="s">
        <v>279</v>
      </c>
      <c r="E1319" t="s">
        <v>363</v>
      </c>
      <c r="F1319" s="230">
        <v>32352</v>
      </c>
      <c r="G1319" t="s">
        <v>2834</v>
      </c>
      <c r="H1319" t="s">
        <v>364</v>
      </c>
      <c r="I1319" t="s">
        <v>59</v>
      </c>
      <c r="K1319" t="s">
        <v>346</v>
      </c>
      <c r="L1319">
        <v>2017</v>
      </c>
      <c r="M1319" t="s">
        <v>347</v>
      </c>
      <c r="N1319" t="s">
        <v>347</v>
      </c>
      <c r="O1319"/>
      <c r="AI1319">
        <v>0</v>
      </c>
      <c r="AP1319">
        <v>0</v>
      </c>
    </row>
    <row r="1320" spans="1:42" x14ac:dyDescent="0.2">
      <c r="A1320">
        <v>122211</v>
      </c>
      <c r="B1320" t="s">
        <v>2835</v>
      </c>
      <c r="C1320" t="s">
        <v>669</v>
      </c>
      <c r="D1320" t="s">
        <v>245</v>
      </c>
      <c r="E1320" t="s">
        <v>867</v>
      </c>
      <c r="F1320" s="230">
        <v>35277</v>
      </c>
      <c r="G1320" t="s">
        <v>345</v>
      </c>
      <c r="H1320" t="s">
        <v>364</v>
      </c>
      <c r="I1320" t="s">
        <v>59</v>
      </c>
      <c r="K1320" t="s">
        <v>365</v>
      </c>
      <c r="L1320">
        <v>2014</v>
      </c>
      <c r="M1320" t="s">
        <v>358</v>
      </c>
      <c r="N1320" t="s">
        <v>357</v>
      </c>
      <c r="O1320"/>
      <c r="AI1320">
        <v>0</v>
      </c>
      <c r="AP1320">
        <v>0</v>
      </c>
    </row>
    <row r="1321" spans="1:42" x14ac:dyDescent="0.2">
      <c r="A1321">
        <v>122213</v>
      </c>
      <c r="B1321" t="s">
        <v>2836</v>
      </c>
      <c r="C1321" t="s">
        <v>434</v>
      </c>
      <c r="D1321" t="s">
        <v>227</v>
      </c>
      <c r="E1321" t="s">
        <v>363</v>
      </c>
      <c r="F1321" s="253">
        <v>0</v>
      </c>
      <c r="G1321" t="s">
        <v>345</v>
      </c>
      <c r="H1321" t="s">
        <v>364</v>
      </c>
      <c r="I1321" t="s">
        <v>65</v>
      </c>
      <c r="K1321" t="s">
        <v>365</v>
      </c>
      <c r="L1321">
        <v>0</v>
      </c>
      <c r="M1321" t="s">
        <v>345</v>
      </c>
      <c r="O1321"/>
      <c r="AI1321">
        <v>0</v>
      </c>
      <c r="AP1321">
        <v>0</v>
      </c>
    </row>
    <row r="1322" spans="1:42" x14ac:dyDescent="0.2">
      <c r="A1322">
        <v>122219</v>
      </c>
      <c r="B1322" t="s">
        <v>2837</v>
      </c>
      <c r="C1322" t="s">
        <v>135</v>
      </c>
      <c r="D1322" t="s">
        <v>330</v>
      </c>
      <c r="E1322" t="s">
        <v>867</v>
      </c>
      <c r="F1322" s="230">
        <v>33412</v>
      </c>
      <c r="G1322" t="s">
        <v>2838</v>
      </c>
      <c r="H1322" t="s">
        <v>364</v>
      </c>
      <c r="I1322" t="s">
        <v>59</v>
      </c>
      <c r="K1322" t="s">
        <v>346</v>
      </c>
      <c r="L1322">
        <v>2009</v>
      </c>
      <c r="M1322" t="s">
        <v>358</v>
      </c>
      <c r="N1322" t="s">
        <v>358</v>
      </c>
      <c r="O1322"/>
      <c r="AI1322" t="s">
        <v>1135</v>
      </c>
      <c r="AP1322">
        <v>0</v>
      </c>
    </row>
    <row r="1323" spans="1:42" x14ac:dyDescent="0.2">
      <c r="A1323">
        <v>122224</v>
      </c>
      <c r="B1323" t="s">
        <v>2839</v>
      </c>
      <c r="C1323" t="s">
        <v>2840</v>
      </c>
      <c r="D1323" t="s">
        <v>2841</v>
      </c>
      <c r="E1323" t="s">
        <v>867</v>
      </c>
      <c r="F1323" s="253">
        <v>0</v>
      </c>
      <c r="G1323" t="s">
        <v>2842</v>
      </c>
      <c r="H1323" t="s">
        <v>364</v>
      </c>
      <c r="I1323" t="s">
        <v>1141</v>
      </c>
      <c r="K1323" t="s">
        <v>346</v>
      </c>
      <c r="L1323">
        <v>2016</v>
      </c>
      <c r="M1323" t="s">
        <v>350</v>
      </c>
      <c r="N1323" t="s">
        <v>350</v>
      </c>
      <c r="O1323"/>
      <c r="AI1323">
        <v>0</v>
      </c>
      <c r="AP1323">
        <v>0</v>
      </c>
    </row>
    <row r="1324" spans="1:42" x14ac:dyDescent="0.2">
      <c r="A1324">
        <v>122230</v>
      </c>
      <c r="B1324" t="s">
        <v>2843</v>
      </c>
      <c r="C1324" t="s">
        <v>142</v>
      </c>
      <c r="D1324" t="s">
        <v>215</v>
      </c>
      <c r="E1324" t="s">
        <v>363</v>
      </c>
      <c r="F1324" s="230">
        <v>33616</v>
      </c>
      <c r="G1324" t="s">
        <v>345</v>
      </c>
      <c r="H1324" t="s">
        <v>364</v>
      </c>
      <c r="I1324" t="s">
        <v>1144</v>
      </c>
      <c r="K1324" t="s">
        <v>365</v>
      </c>
      <c r="L1324">
        <v>2009</v>
      </c>
      <c r="M1324" t="s">
        <v>345</v>
      </c>
      <c r="N1324" t="s">
        <v>345</v>
      </c>
      <c r="O1324">
        <v>368</v>
      </c>
      <c r="P1324" s="230">
        <v>45714</v>
      </c>
      <c r="Q1324">
        <v>75000</v>
      </c>
      <c r="AI1324">
        <v>0</v>
      </c>
      <c r="AP1324">
        <v>0</v>
      </c>
    </row>
    <row r="1325" spans="1:42" x14ac:dyDescent="0.2">
      <c r="A1325">
        <v>122231</v>
      </c>
      <c r="B1325" t="s">
        <v>2844</v>
      </c>
      <c r="C1325" t="s">
        <v>422</v>
      </c>
      <c r="D1325" t="s">
        <v>2845</v>
      </c>
      <c r="I1325" t="s">
        <v>59</v>
      </c>
      <c r="O1325"/>
      <c r="AE1325" t="str">
        <f>IFERROR(VLOOKUP(#REF!,[1]Sheet2!#REF!,2,0),"")</f>
        <v/>
      </c>
      <c r="AG1325" t="s">
        <v>944</v>
      </c>
      <c r="AI1325" t="s">
        <v>944</v>
      </c>
      <c r="AL1325" t="str">
        <f>IFERROR(VLOOKUP(A1325,[1]Sheet2!A$2:C$3613,2,0),"")</f>
        <v>م</v>
      </c>
      <c r="AN1325" t="s">
        <v>928</v>
      </c>
      <c r="AO1325" t="s">
        <v>928</v>
      </c>
      <c r="AP1325">
        <v>0</v>
      </c>
    </row>
    <row r="1326" spans="1:42" x14ac:dyDescent="0.2">
      <c r="A1326">
        <v>122233</v>
      </c>
      <c r="B1326" t="s">
        <v>2846</v>
      </c>
      <c r="C1326" t="s">
        <v>74</v>
      </c>
      <c r="D1326" t="s">
        <v>2847</v>
      </c>
      <c r="E1326" t="s">
        <v>867</v>
      </c>
      <c r="F1326" s="230">
        <v>36037</v>
      </c>
      <c r="G1326" t="s">
        <v>345</v>
      </c>
      <c r="H1326" t="s">
        <v>364</v>
      </c>
      <c r="I1326" t="s">
        <v>1141</v>
      </c>
      <c r="K1326" t="s">
        <v>346</v>
      </c>
      <c r="L1326">
        <v>2017</v>
      </c>
      <c r="M1326" t="s">
        <v>345</v>
      </c>
      <c r="N1326" t="s">
        <v>345</v>
      </c>
      <c r="O1326"/>
      <c r="AI1326">
        <v>0</v>
      </c>
      <c r="AP1326">
        <v>0</v>
      </c>
    </row>
    <row r="1327" spans="1:42" x14ac:dyDescent="0.2">
      <c r="A1327">
        <v>122241</v>
      </c>
      <c r="B1327" t="s">
        <v>2848</v>
      </c>
      <c r="C1327" t="s">
        <v>2686</v>
      </c>
      <c r="D1327" t="s">
        <v>270</v>
      </c>
      <c r="I1327" t="s">
        <v>59</v>
      </c>
      <c r="O1327"/>
      <c r="AI1327">
        <v>0</v>
      </c>
      <c r="AO1327" t="s">
        <v>928</v>
      </c>
      <c r="AP1327">
        <v>0</v>
      </c>
    </row>
    <row r="1328" spans="1:42" x14ac:dyDescent="0.2">
      <c r="A1328">
        <v>122260</v>
      </c>
      <c r="B1328" t="s">
        <v>2849</v>
      </c>
      <c r="C1328" t="s">
        <v>2850</v>
      </c>
      <c r="D1328" t="s">
        <v>482</v>
      </c>
      <c r="E1328" t="s">
        <v>363</v>
      </c>
      <c r="F1328" s="230">
        <v>31506</v>
      </c>
      <c r="G1328" t="s">
        <v>345</v>
      </c>
      <c r="H1328" t="s">
        <v>364</v>
      </c>
      <c r="I1328" t="s">
        <v>65</v>
      </c>
      <c r="K1328" t="s">
        <v>365</v>
      </c>
      <c r="L1328">
        <v>2003</v>
      </c>
      <c r="M1328" t="s">
        <v>345</v>
      </c>
      <c r="N1328" t="s">
        <v>357</v>
      </c>
      <c r="O1328"/>
      <c r="AI1328">
        <v>0</v>
      </c>
      <c r="AP1328">
        <v>0</v>
      </c>
    </row>
    <row r="1329" spans="1:42" x14ac:dyDescent="0.2">
      <c r="A1329">
        <v>122270</v>
      </c>
      <c r="B1329" t="s">
        <v>2851</v>
      </c>
      <c r="C1329" t="s">
        <v>156</v>
      </c>
      <c r="D1329" t="s">
        <v>217</v>
      </c>
      <c r="E1329" t="s">
        <v>867</v>
      </c>
      <c r="F1329" s="230">
        <v>29323</v>
      </c>
      <c r="G1329" t="s">
        <v>2852</v>
      </c>
      <c r="H1329" t="s">
        <v>364</v>
      </c>
      <c r="I1329" t="s">
        <v>1141</v>
      </c>
      <c r="K1329" t="s">
        <v>365</v>
      </c>
      <c r="L1329">
        <v>2013</v>
      </c>
      <c r="M1329" t="s">
        <v>358</v>
      </c>
      <c r="N1329" t="s">
        <v>358</v>
      </c>
      <c r="O1329"/>
      <c r="AI1329">
        <v>0</v>
      </c>
      <c r="AP1329">
        <v>0</v>
      </c>
    </row>
    <row r="1330" spans="1:42" x14ac:dyDescent="0.2">
      <c r="A1330">
        <v>122273</v>
      </c>
      <c r="B1330" t="s">
        <v>2853</v>
      </c>
      <c r="C1330" t="s">
        <v>66</v>
      </c>
      <c r="D1330" t="s">
        <v>241</v>
      </c>
      <c r="I1330" t="s">
        <v>59</v>
      </c>
      <c r="O1330">
        <v>398</v>
      </c>
      <c r="P1330" s="230">
        <v>45718</v>
      </c>
      <c r="Q1330">
        <v>35000</v>
      </c>
      <c r="AI1330">
        <v>0</v>
      </c>
      <c r="AP1330">
        <v>0</v>
      </c>
    </row>
    <row r="1331" spans="1:42" x14ac:dyDescent="0.2">
      <c r="A1331">
        <v>122282</v>
      </c>
      <c r="B1331" t="s">
        <v>2854</v>
      </c>
      <c r="C1331" t="s">
        <v>714</v>
      </c>
      <c r="D1331" t="s">
        <v>209</v>
      </c>
      <c r="E1331" t="s">
        <v>363</v>
      </c>
      <c r="F1331" s="230">
        <v>31903</v>
      </c>
      <c r="G1331" t="s">
        <v>345</v>
      </c>
      <c r="H1331" t="s">
        <v>364</v>
      </c>
      <c r="I1331" t="s">
        <v>1141</v>
      </c>
      <c r="K1331" t="s">
        <v>346</v>
      </c>
      <c r="L1331">
        <v>2006</v>
      </c>
      <c r="M1331" t="s">
        <v>356</v>
      </c>
      <c r="N1331" t="s">
        <v>356</v>
      </c>
      <c r="O1331"/>
      <c r="AI1331">
        <v>0</v>
      </c>
      <c r="AP1331">
        <v>0</v>
      </c>
    </row>
    <row r="1332" spans="1:42" x14ac:dyDescent="0.2">
      <c r="A1332">
        <v>122286</v>
      </c>
      <c r="B1332" t="s">
        <v>2855</v>
      </c>
      <c r="C1332" t="s">
        <v>117</v>
      </c>
      <c r="D1332" t="s">
        <v>2856</v>
      </c>
      <c r="I1332" t="s">
        <v>59</v>
      </c>
      <c r="O1332"/>
      <c r="AG1332" t="s">
        <v>944</v>
      </c>
      <c r="AI1332" t="s">
        <v>944</v>
      </c>
      <c r="AO1332" t="s">
        <v>928</v>
      </c>
      <c r="AP1332">
        <v>0</v>
      </c>
    </row>
    <row r="1333" spans="1:42" x14ac:dyDescent="0.2">
      <c r="A1333">
        <v>122301</v>
      </c>
      <c r="B1333" t="s">
        <v>2857</v>
      </c>
      <c r="C1333" t="s">
        <v>104</v>
      </c>
      <c r="D1333" t="s">
        <v>407</v>
      </c>
      <c r="E1333" t="s">
        <v>867</v>
      </c>
      <c r="F1333" s="230">
        <v>34132</v>
      </c>
      <c r="G1333" t="s">
        <v>345</v>
      </c>
      <c r="H1333" t="s">
        <v>364</v>
      </c>
      <c r="I1333" t="s">
        <v>59</v>
      </c>
      <c r="K1333" t="s">
        <v>346</v>
      </c>
      <c r="L1333">
        <v>2001</v>
      </c>
      <c r="M1333" t="s">
        <v>345</v>
      </c>
      <c r="N1333" t="s">
        <v>345</v>
      </c>
      <c r="O1333"/>
      <c r="AI1333">
        <v>0</v>
      </c>
      <c r="AP1333">
        <v>0</v>
      </c>
    </row>
    <row r="1334" spans="1:42" x14ac:dyDescent="0.2">
      <c r="A1334">
        <v>122316</v>
      </c>
      <c r="B1334" t="s">
        <v>522</v>
      </c>
      <c r="C1334" t="s">
        <v>69</v>
      </c>
      <c r="D1334" t="s">
        <v>255</v>
      </c>
      <c r="E1334" t="s">
        <v>363</v>
      </c>
      <c r="F1334" s="230">
        <v>34335</v>
      </c>
      <c r="G1334" t="s">
        <v>345</v>
      </c>
      <c r="H1334" t="s">
        <v>364</v>
      </c>
      <c r="I1334" t="s">
        <v>1144</v>
      </c>
      <c r="K1334" t="s">
        <v>346</v>
      </c>
      <c r="L1334">
        <v>2011</v>
      </c>
      <c r="M1334" t="s">
        <v>345</v>
      </c>
      <c r="N1334" t="s">
        <v>351</v>
      </c>
      <c r="O1334"/>
      <c r="AI1334">
        <v>0</v>
      </c>
      <c r="AP1334">
        <v>0</v>
      </c>
    </row>
    <row r="1335" spans="1:42" x14ac:dyDescent="0.2">
      <c r="A1335">
        <v>122317</v>
      </c>
      <c r="B1335" t="s">
        <v>2859</v>
      </c>
      <c r="C1335" t="s">
        <v>69</v>
      </c>
      <c r="D1335" t="s">
        <v>425</v>
      </c>
      <c r="E1335" t="s">
        <v>867</v>
      </c>
      <c r="F1335" s="230">
        <v>33851</v>
      </c>
      <c r="G1335" t="s">
        <v>912</v>
      </c>
      <c r="H1335" t="s">
        <v>364</v>
      </c>
      <c r="I1335" t="s">
        <v>59</v>
      </c>
      <c r="K1335" t="s">
        <v>881</v>
      </c>
      <c r="L1335">
        <v>2016</v>
      </c>
      <c r="M1335" t="s">
        <v>347</v>
      </c>
      <c r="N1335" t="s">
        <v>347</v>
      </c>
      <c r="O1335"/>
      <c r="AG1335" t="s">
        <v>944</v>
      </c>
      <c r="AI1335" t="s">
        <v>944</v>
      </c>
      <c r="AN1335" t="s">
        <v>928</v>
      </c>
      <c r="AO1335" t="s">
        <v>928</v>
      </c>
      <c r="AP1335">
        <v>0</v>
      </c>
    </row>
    <row r="1336" spans="1:42" x14ac:dyDescent="0.2">
      <c r="A1336">
        <v>122320</v>
      </c>
      <c r="B1336" t="s">
        <v>2860</v>
      </c>
      <c r="C1336" t="s">
        <v>555</v>
      </c>
      <c r="D1336" t="s">
        <v>2756</v>
      </c>
      <c r="E1336" t="s">
        <v>363</v>
      </c>
      <c r="F1336" s="253">
        <v>0</v>
      </c>
      <c r="G1336" t="s">
        <v>345</v>
      </c>
      <c r="H1336" t="s">
        <v>364</v>
      </c>
      <c r="I1336" t="s">
        <v>1141</v>
      </c>
      <c r="K1336" t="s">
        <v>365</v>
      </c>
      <c r="L1336">
        <v>2011</v>
      </c>
      <c r="M1336" t="s">
        <v>345</v>
      </c>
      <c r="N1336" t="s">
        <v>345</v>
      </c>
      <c r="O1336"/>
      <c r="AI1336">
        <v>0</v>
      </c>
      <c r="AP1336">
        <v>0</v>
      </c>
    </row>
    <row r="1337" spans="1:42" x14ac:dyDescent="0.2">
      <c r="A1337">
        <v>122343</v>
      </c>
      <c r="B1337" t="s">
        <v>2861</v>
      </c>
      <c r="C1337" t="s">
        <v>91</v>
      </c>
      <c r="D1337" t="s">
        <v>682</v>
      </c>
      <c r="E1337" t="s">
        <v>867</v>
      </c>
      <c r="F1337" s="230">
        <v>29770</v>
      </c>
      <c r="G1337" t="s">
        <v>345</v>
      </c>
      <c r="H1337" t="s">
        <v>364</v>
      </c>
      <c r="I1337" t="s">
        <v>59</v>
      </c>
      <c r="K1337" t="s">
        <v>346</v>
      </c>
      <c r="L1337">
        <v>2000</v>
      </c>
      <c r="M1337" t="s">
        <v>345</v>
      </c>
      <c r="N1337" t="s">
        <v>345</v>
      </c>
      <c r="O1337"/>
      <c r="AI1337">
        <v>0</v>
      </c>
      <c r="AO1337" t="s">
        <v>928</v>
      </c>
      <c r="AP1337">
        <v>0</v>
      </c>
    </row>
    <row r="1338" spans="1:42" x14ac:dyDescent="0.2">
      <c r="A1338">
        <v>122346</v>
      </c>
      <c r="B1338" t="s">
        <v>2862</v>
      </c>
      <c r="C1338" t="s">
        <v>666</v>
      </c>
      <c r="D1338" t="s">
        <v>265</v>
      </c>
      <c r="E1338" t="s">
        <v>363</v>
      </c>
      <c r="F1338" s="230">
        <v>35288</v>
      </c>
      <c r="G1338" t="s">
        <v>345</v>
      </c>
      <c r="H1338" t="s">
        <v>364</v>
      </c>
      <c r="I1338" t="s">
        <v>1141</v>
      </c>
      <c r="K1338" t="s">
        <v>346</v>
      </c>
      <c r="L1338">
        <v>2014</v>
      </c>
      <c r="M1338" t="s">
        <v>347</v>
      </c>
      <c r="N1338" t="s">
        <v>347</v>
      </c>
      <c r="O1338"/>
      <c r="AI1338">
        <v>0</v>
      </c>
      <c r="AP1338">
        <v>0</v>
      </c>
    </row>
    <row r="1339" spans="1:42" x14ac:dyDescent="0.2">
      <c r="A1339">
        <v>122347</v>
      </c>
      <c r="B1339" t="s">
        <v>2863</v>
      </c>
      <c r="C1339" t="s">
        <v>136</v>
      </c>
      <c r="D1339" t="s">
        <v>2864</v>
      </c>
      <c r="I1339" t="s">
        <v>59</v>
      </c>
      <c r="O1339"/>
      <c r="AI1339" t="s">
        <v>1135</v>
      </c>
      <c r="AO1339" t="s">
        <v>928</v>
      </c>
      <c r="AP1339">
        <v>0</v>
      </c>
    </row>
    <row r="1340" spans="1:42" x14ac:dyDescent="0.2">
      <c r="A1340">
        <v>122351</v>
      </c>
      <c r="B1340" t="s">
        <v>2865</v>
      </c>
      <c r="C1340" t="s">
        <v>121</v>
      </c>
      <c r="D1340" t="s">
        <v>238</v>
      </c>
      <c r="E1340" t="s">
        <v>363</v>
      </c>
      <c r="F1340" s="253">
        <v>0</v>
      </c>
      <c r="G1340" t="s">
        <v>2866</v>
      </c>
      <c r="H1340" t="s">
        <v>364</v>
      </c>
      <c r="I1340" t="s">
        <v>59</v>
      </c>
      <c r="K1340" t="s">
        <v>346</v>
      </c>
      <c r="L1340">
        <v>0</v>
      </c>
      <c r="M1340">
        <v>0</v>
      </c>
      <c r="O1340"/>
      <c r="AI1340" t="s">
        <v>1135</v>
      </c>
      <c r="AP1340">
        <v>0</v>
      </c>
    </row>
    <row r="1341" spans="1:42" x14ac:dyDescent="0.2">
      <c r="A1341">
        <v>122357</v>
      </c>
      <c r="B1341" t="s">
        <v>2867</v>
      </c>
      <c r="C1341" t="s">
        <v>2868</v>
      </c>
      <c r="D1341" t="s">
        <v>235</v>
      </c>
      <c r="I1341" t="s">
        <v>59</v>
      </c>
      <c r="O1341"/>
      <c r="AG1341" t="s">
        <v>932</v>
      </c>
      <c r="AI1341" t="s">
        <v>932</v>
      </c>
      <c r="AO1341" t="s">
        <v>928</v>
      </c>
      <c r="AP1341">
        <v>0</v>
      </c>
    </row>
    <row r="1342" spans="1:42" x14ac:dyDescent="0.2">
      <c r="A1342">
        <v>122358</v>
      </c>
      <c r="B1342" t="s">
        <v>2869</v>
      </c>
      <c r="C1342" t="s">
        <v>83</v>
      </c>
      <c r="D1342" t="s">
        <v>1191</v>
      </c>
      <c r="E1342" t="s">
        <v>363</v>
      </c>
      <c r="F1342" s="230">
        <v>33998</v>
      </c>
      <c r="G1342" t="s">
        <v>345</v>
      </c>
      <c r="H1342" t="s">
        <v>364</v>
      </c>
      <c r="I1342" t="s">
        <v>1144</v>
      </c>
      <c r="K1342" t="s">
        <v>346</v>
      </c>
      <c r="L1342">
        <v>2010</v>
      </c>
      <c r="M1342" t="s">
        <v>345</v>
      </c>
      <c r="N1342" t="s">
        <v>351</v>
      </c>
      <c r="O1342"/>
      <c r="AI1342">
        <v>0</v>
      </c>
      <c r="AO1342" t="s">
        <v>928</v>
      </c>
      <c r="AP1342">
        <v>0</v>
      </c>
    </row>
    <row r="1343" spans="1:42" x14ac:dyDescent="0.2">
      <c r="A1343">
        <v>122364</v>
      </c>
      <c r="B1343" t="s">
        <v>2870</v>
      </c>
      <c r="C1343" t="s">
        <v>1386</v>
      </c>
      <c r="D1343" t="s">
        <v>235</v>
      </c>
      <c r="E1343" t="s">
        <v>363</v>
      </c>
      <c r="F1343" s="230">
        <v>35267</v>
      </c>
      <c r="G1343" t="s">
        <v>345</v>
      </c>
      <c r="H1343" t="s">
        <v>938</v>
      </c>
      <c r="I1343" t="s">
        <v>1141</v>
      </c>
      <c r="K1343" t="s">
        <v>346</v>
      </c>
      <c r="L1343">
        <v>2014</v>
      </c>
      <c r="M1343" t="s">
        <v>345</v>
      </c>
      <c r="N1343" t="s">
        <v>605</v>
      </c>
      <c r="O1343"/>
      <c r="AI1343">
        <v>0</v>
      </c>
      <c r="AP1343">
        <v>0</v>
      </c>
    </row>
    <row r="1344" spans="1:42" x14ac:dyDescent="0.2">
      <c r="A1344">
        <v>122365</v>
      </c>
      <c r="B1344" t="s">
        <v>2871</v>
      </c>
      <c r="C1344" t="s">
        <v>102</v>
      </c>
      <c r="D1344" t="s">
        <v>243</v>
      </c>
      <c r="E1344" t="s">
        <v>867</v>
      </c>
      <c r="F1344" s="230">
        <v>34727</v>
      </c>
      <c r="G1344" t="s">
        <v>2872</v>
      </c>
      <c r="H1344" t="s">
        <v>364</v>
      </c>
      <c r="I1344" t="s">
        <v>1144</v>
      </c>
      <c r="K1344" t="s">
        <v>346</v>
      </c>
      <c r="L1344">
        <v>2012</v>
      </c>
      <c r="M1344" t="s">
        <v>347</v>
      </c>
      <c r="N1344" t="s">
        <v>347</v>
      </c>
      <c r="O1344"/>
      <c r="AI1344">
        <v>0</v>
      </c>
      <c r="AP1344">
        <v>0</v>
      </c>
    </row>
    <row r="1345" spans="1:42" x14ac:dyDescent="0.2">
      <c r="A1345">
        <v>122369</v>
      </c>
      <c r="B1345" t="s">
        <v>2873</v>
      </c>
      <c r="C1345" t="s">
        <v>663</v>
      </c>
      <c r="D1345" t="s">
        <v>2796</v>
      </c>
      <c r="E1345" t="s">
        <v>867</v>
      </c>
      <c r="F1345" s="230">
        <v>28922</v>
      </c>
      <c r="G1345" t="s">
        <v>893</v>
      </c>
      <c r="H1345" t="s">
        <v>364</v>
      </c>
      <c r="I1345" t="s">
        <v>1141</v>
      </c>
      <c r="K1345" t="s">
        <v>346</v>
      </c>
      <c r="L1345">
        <v>1997</v>
      </c>
      <c r="M1345" t="s">
        <v>572</v>
      </c>
      <c r="N1345" t="s">
        <v>347</v>
      </c>
      <c r="O1345"/>
      <c r="AI1345">
        <v>0</v>
      </c>
      <c r="AP1345">
        <v>0</v>
      </c>
    </row>
    <row r="1346" spans="1:42" x14ac:dyDescent="0.2">
      <c r="A1346">
        <v>122376</v>
      </c>
      <c r="B1346" t="s">
        <v>2874</v>
      </c>
      <c r="C1346" t="s">
        <v>2875</v>
      </c>
      <c r="D1346" t="s">
        <v>472</v>
      </c>
      <c r="E1346" t="s">
        <v>363</v>
      </c>
      <c r="F1346" s="253">
        <v>0</v>
      </c>
      <c r="G1346" t="s">
        <v>345</v>
      </c>
      <c r="H1346" t="s">
        <v>364</v>
      </c>
      <c r="I1346" t="s">
        <v>59</v>
      </c>
      <c r="K1346" t="s">
        <v>365</v>
      </c>
      <c r="L1346">
        <v>2011</v>
      </c>
      <c r="M1346" t="s">
        <v>345</v>
      </c>
      <c r="O1346"/>
      <c r="AI1346">
        <v>0</v>
      </c>
      <c r="AO1346" t="s">
        <v>928</v>
      </c>
      <c r="AP1346">
        <v>0</v>
      </c>
    </row>
    <row r="1347" spans="1:42" x14ac:dyDescent="0.2">
      <c r="A1347">
        <v>122384</v>
      </c>
      <c r="B1347" t="s">
        <v>2876</v>
      </c>
      <c r="C1347" t="s">
        <v>123</v>
      </c>
      <c r="D1347" t="s">
        <v>2877</v>
      </c>
      <c r="E1347" t="s">
        <v>363</v>
      </c>
      <c r="F1347" s="230">
        <v>35603</v>
      </c>
      <c r="G1347" t="s">
        <v>345</v>
      </c>
      <c r="H1347" t="s">
        <v>364</v>
      </c>
      <c r="I1347" t="s">
        <v>59</v>
      </c>
      <c r="K1347" t="s">
        <v>346</v>
      </c>
      <c r="L1347">
        <v>2015</v>
      </c>
      <c r="M1347" t="s">
        <v>347</v>
      </c>
      <c r="N1347" t="s">
        <v>350</v>
      </c>
      <c r="O1347"/>
      <c r="AI1347">
        <v>0</v>
      </c>
      <c r="AP1347">
        <v>0</v>
      </c>
    </row>
    <row r="1348" spans="1:42" x14ac:dyDescent="0.2">
      <c r="A1348">
        <v>122385</v>
      </c>
      <c r="B1348" t="s">
        <v>2878</v>
      </c>
      <c r="C1348" t="s">
        <v>104</v>
      </c>
      <c r="D1348" t="s">
        <v>698</v>
      </c>
      <c r="E1348" t="s">
        <v>363</v>
      </c>
      <c r="F1348" s="253">
        <v>0</v>
      </c>
      <c r="G1348" t="s">
        <v>2879</v>
      </c>
      <c r="H1348" t="s">
        <v>364</v>
      </c>
      <c r="I1348" t="s">
        <v>1141</v>
      </c>
      <c r="K1348" t="s">
        <v>346</v>
      </c>
      <c r="L1348">
        <v>2008</v>
      </c>
      <c r="M1348" t="s">
        <v>345</v>
      </c>
      <c r="O1348"/>
      <c r="AI1348">
        <v>0</v>
      </c>
      <c r="AP1348">
        <v>0</v>
      </c>
    </row>
    <row r="1349" spans="1:42" x14ac:dyDescent="0.2">
      <c r="A1349">
        <v>122391</v>
      </c>
      <c r="B1349" t="s">
        <v>2880</v>
      </c>
      <c r="C1349" t="s">
        <v>151</v>
      </c>
      <c r="D1349" t="s">
        <v>270</v>
      </c>
      <c r="I1349" t="s">
        <v>1141</v>
      </c>
      <c r="O1349"/>
      <c r="AI1349">
        <v>0</v>
      </c>
      <c r="AM1349" t="str">
        <f>IFERROR(VLOOKUP(A1350,[1]Sheet2!A$2:C$3613,3,0),"")</f>
        <v/>
      </c>
      <c r="AN1349" t="s">
        <v>928</v>
      </c>
      <c r="AO1349" t="s">
        <v>928</v>
      </c>
      <c r="AP1349">
        <v>0</v>
      </c>
    </row>
    <row r="1350" spans="1:42" x14ac:dyDescent="0.2">
      <c r="A1350">
        <v>122398</v>
      </c>
      <c r="B1350" t="s">
        <v>2881</v>
      </c>
      <c r="C1350" t="s">
        <v>135</v>
      </c>
      <c r="D1350" t="s">
        <v>215</v>
      </c>
      <c r="E1350" t="s">
        <v>867</v>
      </c>
      <c r="F1350" s="230">
        <v>32903</v>
      </c>
      <c r="G1350" t="s">
        <v>349</v>
      </c>
      <c r="H1350" t="s">
        <v>364</v>
      </c>
      <c r="I1350" t="s">
        <v>59</v>
      </c>
      <c r="K1350" t="s">
        <v>881</v>
      </c>
      <c r="L1350">
        <v>2009</v>
      </c>
      <c r="M1350" t="s">
        <v>2230</v>
      </c>
      <c r="N1350" t="s">
        <v>354</v>
      </c>
      <c r="O1350"/>
      <c r="AG1350" t="s">
        <v>931</v>
      </c>
      <c r="AI1350" t="s">
        <v>931</v>
      </c>
      <c r="AP1350">
        <v>0</v>
      </c>
    </row>
    <row r="1351" spans="1:42" x14ac:dyDescent="0.2">
      <c r="A1351">
        <v>122410</v>
      </c>
      <c r="B1351" t="s">
        <v>2882</v>
      </c>
      <c r="C1351" t="s">
        <v>60</v>
      </c>
      <c r="D1351" t="s">
        <v>443</v>
      </c>
      <c r="E1351" t="s">
        <v>362</v>
      </c>
      <c r="F1351" s="230">
        <v>31351</v>
      </c>
      <c r="G1351" t="s">
        <v>345</v>
      </c>
      <c r="H1351" t="s">
        <v>2883</v>
      </c>
      <c r="I1351" t="s">
        <v>1144</v>
      </c>
      <c r="K1351" t="s">
        <v>346</v>
      </c>
      <c r="L1351">
        <v>2005</v>
      </c>
      <c r="M1351" t="s">
        <v>345</v>
      </c>
      <c r="N1351" t="s">
        <v>605</v>
      </c>
      <c r="O1351"/>
      <c r="AI1351">
        <v>0</v>
      </c>
      <c r="AP1351">
        <v>0</v>
      </c>
    </row>
    <row r="1352" spans="1:42" x14ac:dyDescent="0.2">
      <c r="A1352">
        <v>122416</v>
      </c>
      <c r="B1352" t="s">
        <v>2884</v>
      </c>
      <c r="C1352" t="s">
        <v>172</v>
      </c>
      <c r="D1352" t="s">
        <v>210</v>
      </c>
      <c r="I1352" t="s">
        <v>59</v>
      </c>
      <c r="O1352"/>
      <c r="AG1352" t="s">
        <v>944</v>
      </c>
      <c r="AI1352" t="s">
        <v>944</v>
      </c>
      <c r="AO1352" t="s">
        <v>928</v>
      </c>
      <c r="AP1352">
        <v>0</v>
      </c>
    </row>
    <row r="1353" spans="1:42" x14ac:dyDescent="0.2">
      <c r="A1353">
        <v>122418</v>
      </c>
      <c r="B1353" t="s">
        <v>2885</v>
      </c>
      <c r="C1353" t="s">
        <v>518</v>
      </c>
      <c r="D1353" t="s">
        <v>249</v>
      </c>
      <c r="E1353" t="s">
        <v>363</v>
      </c>
      <c r="F1353" s="230">
        <v>35092</v>
      </c>
      <c r="G1353" t="s">
        <v>345</v>
      </c>
      <c r="H1353" t="s">
        <v>364</v>
      </c>
      <c r="I1353" t="s">
        <v>1144</v>
      </c>
      <c r="K1353" t="s">
        <v>346</v>
      </c>
      <c r="L1353">
        <v>2014</v>
      </c>
      <c r="M1353" t="s">
        <v>345</v>
      </c>
      <c r="N1353" t="s">
        <v>351</v>
      </c>
      <c r="O1353"/>
      <c r="AI1353">
        <v>0</v>
      </c>
      <c r="AP1353">
        <v>0</v>
      </c>
    </row>
    <row r="1354" spans="1:42" x14ac:dyDescent="0.2">
      <c r="A1354">
        <v>122429</v>
      </c>
      <c r="B1354" t="s">
        <v>2886</v>
      </c>
      <c r="C1354" t="s">
        <v>62</v>
      </c>
      <c r="D1354" t="s">
        <v>481</v>
      </c>
      <c r="I1354" t="s">
        <v>59</v>
      </c>
      <c r="O1354">
        <v>315</v>
      </c>
      <c r="P1354" s="230" t="s">
        <v>2887</v>
      </c>
      <c r="Q1354">
        <v>50000</v>
      </c>
      <c r="AI1354">
        <v>0</v>
      </c>
      <c r="AP1354">
        <v>0</v>
      </c>
    </row>
    <row r="1355" spans="1:42" x14ac:dyDescent="0.2">
      <c r="A1355">
        <v>122431</v>
      </c>
      <c r="B1355" t="s">
        <v>2888</v>
      </c>
      <c r="C1355" t="s">
        <v>555</v>
      </c>
      <c r="D1355" t="s">
        <v>236</v>
      </c>
      <c r="E1355" t="s">
        <v>867</v>
      </c>
      <c r="F1355" s="253">
        <v>0</v>
      </c>
      <c r="G1355" t="s">
        <v>899</v>
      </c>
      <c r="H1355" t="s">
        <v>366</v>
      </c>
      <c r="I1355" t="s">
        <v>65</v>
      </c>
      <c r="K1355" t="s">
        <v>365</v>
      </c>
      <c r="L1355">
        <v>2009</v>
      </c>
      <c r="M1355" t="s">
        <v>345</v>
      </c>
      <c r="N1355" t="s">
        <v>605</v>
      </c>
      <c r="O1355"/>
      <c r="AI1355">
        <v>0</v>
      </c>
      <c r="AP1355">
        <v>0</v>
      </c>
    </row>
    <row r="1356" spans="1:42" x14ac:dyDescent="0.2">
      <c r="A1356">
        <v>122432</v>
      </c>
      <c r="B1356" t="s">
        <v>2889</v>
      </c>
      <c r="C1356" t="s">
        <v>104</v>
      </c>
      <c r="D1356" t="s">
        <v>209</v>
      </c>
      <c r="E1356" t="s">
        <v>867</v>
      </c>
      <c r="F1356" s="230">
        <v>30533</v>
      </c>
      <c r="G1356" t="s">
        <v>1897</v>
      </c>
      <c r="H1356" t="s">
        <v>364</v>
      </c>
      <c r="I1356" t="s">
        <v>1141</v>
      </c>
      <c r="K1356" t="s">
        <v>346</v>
      </c>
      <c r="L1356">
        <v>2002</v>
      </c>
      <c r="M1356" t="s">
        <v>345</v>
      </c>
      <c r="N1356" t="s">
        <v>358</v>
      </c>
      <c r="O1356"/>
      <c r="AI1356">
        <v>0</v>
      </c>
      <c r="AP1356">
        <v>0</v>
      </c>
    </row>
    <row r="1357" spans="1:42" x14ac:dyDescent="0.2">
      <c r="A1357">
        <v>122439</v>
      </c>
      <c r="B1357" t="s">
        <v>2891</v>
      </c>
      <c r="C1357" t="s">
        <v>2892</v>
      </c>
      <c r="D1357" t="s">
        <v>2893</v>
      </c>
      <c r="I1357" t="s">
        <v>59</v>
      </c>
      <c r="O1357"/>
      <c r="AI1357" t="s">
        <v>1135</v>
      </c>
      <c r="AO1357" t="s">
        <v>928</v>
      </c>
      <c r="AP1357">
        <v>0</v>
      </c>
    </row>
    <row r="1358" spans="1:42" x14ac:dyDescent="0.2">
      <c r="A1358">
        <v>122440</v>
      </c>
      <c r="B1358" t="s">
        <v>2894</v>
      </c>
      <c r="C1358" t="s">
        <v>117</v>
      </c>
      <c r="D1358" t="s">
        <v>218</v>
      </c>
      <c r="E1358" t="s">
        <v>867</v>
      </c>
      <c r="F1358" s="230">
        <v>33321</v>
      </c>
      <c r="G1358" t="s">
        <v>2002</v>
      </c>
      <c r="H1358" t="s">
        <v>364</v>
      </c>
      <c r="I1358" t="s">
        <v>1144</v>
      </c>
      <c r="K1358" t="s">
        <v>346</v>
      </c>
      <c r="L1358">
        <v>2009</v>
      </c>
      <c r="M1358" t="s">
        <v>345</v>
      </c>
      <c r="N1358" t="s">
        <v>358</v>
      </c>
      <c r="O1358"/>
      <c r="AI1358">
        <v>0</v>
      </c>
      <c r="AO1358" t="s">
        <v>928</v>
      </c>
      <c r="AP1358">
        <v>0</v>
      </c>
    </row>
    <row r="1359" spans="1:42" x14ac:dyDescent="0.2">
      <c r="A1359">
        <v>122441</v>
      </c>
      <c r="B1359" t="s">
        <v>2895</v>
      </c>
      <c r="C1359" t="s">
        <v>2499</v>
      </c>
      <c r="D1359" t="s">
        <v>232</v>
      </c>
      <c r="E1359" t="s">
        <v>867</v>
      </c>
      <c r="F1359" s="230">
        <v>32026</v>
      </c>
      <c r="G1359" t="s">
        <v>885</v>
      </c>
      <c r="H1359" t="s">
        <v>364</v>
      </c>
      <c r="I1359" t="s">
        <v>1144</v>
      </c>
      <c r="K1359" t="s">
        <v>346</v>
      </c>
      <c r="L1359">
        <v>2005</v>
      </c>
      <c r="M1359" t="s">
        <v>572</v>
      </c>
      <c r="N1359" t="s">
        <v>347</v>
      </c>
      <c r="O1359"/>
      <c r="AI1359">
        <v>0</v>
      </c>
      <c r="AP1359">
        <v>0</v>
      </c>
    </row>
    <row r="1360" spans="1:42" ht="18" x14ac:dyDescent="0.2">
      <c r="A1360" s="264">
        <v>122445</v>
      </c>
      <c r="B1360" s="264" t="s">
        <v>1055</v>
      </c>
      <c r="C1360" s="264" t="s">
        <v>85</v>
      </c>
      <c r="D1360" s="264" t="s">
        <v>223</v>
      </c>
      <c r="E1360" s="264"/>
      <c r="F1360" s="264"/>
      <c r="G1360" s="266"/>
      <c r="H1360" s="266"/>
      <c r="I1360" t="s">
        <v>59</v>
      </c>
      <c r="O1360"/>
      <c r="AI1360" t="s">
        <v>932</v>
      </c>
      <c r="AO1360" t="s">
        <v>928</v>
      </c>
      <c r="AP1360">
        <v>0</v>
      </c>
    </row>
    <row r="1361" spans="1:42" x14ac:dyDescent="0.2">
      <c r="A1361">
        <v>122449</v>
      </c>
      <c r="B1361" t="s">
        <v>2896</v>
      </c>
      <c r="C1361" t="s">
        <v>66</v>
      </c>
      <c r="D1361" t="s">
        <v>265</v>
      </c>
      <c r="E1361" t="s">
        <v>867</v>
      </c>
      <c r="F1361" s="230">
        <v>30042</v>
      </c>
      <c r="G1361" t="s">
        <v>345</v>
      </c>
      <c r="H1361" t="s">
        <v>364</v>
      </c>
      <c r="I1361" t="s">
        <v>1141</v>
      </c>
      <c r="K1361" t="s">
        <v>346</v>
      </c>
      <c r="L1361">
        <v>2000</v>
      </c>
      <c r="M1361" t="s">
        <v>345</v>
      </c>
      <c r="O1361"/>
      <c r="AI1361">
        <v>0</v>
      </c>
      <c r="AP1361">
        <v>0</v>
      </c>
    </row>
    <row r="1362" spans="1:42" x14ac:dyDescent="0.2">
      <c r="A1362">
        <v>122460</v>
      </c>
      <c r="B1362" t="s">
        <v>2897</v>
      </c>
      <c r="C1362" t="s">
        <v>66</v>
      </c>
      <c r="D1362" t="s">
        <v>221</v>
      </c>
      <c r="E1362" t="s">
        <v>362</v>
      </c>
      <c r="F1362" s="230">
        <v>35796</v>
      </c>
      <c r="G1362" t="s">
        <v>2898</v>
      </c>
      <c r="H1362" t="s">
        <v>364</v>
      </c>
      <c r="I1362" t="s">
        <v>1141</v>
      </c>
      <c r="K1362" t="s">
        <v>346</v>
      </c>
      <c r="L1362">
        <v>2016</v>
      </c>
      <c r="M1362" t="s">
        <v>921</v>
      </c>
      <c r="N1362" t="s">
        <v>360</v>
      </c>
      <c r="O1362"/>
      <c r="AI1362">
        <v>0</v>
      </c>
      <c r="AP1362">
        <v>0</v>
      </c>
    </row>
    <row r="1363" spans="1:42" ht="18" x14ac:dyDescent="0.2">
      <c r="A1363" s="266">
        <v>122464</v>
      </c>
      <c r="B1363" s="266" t="s">
        <v>1109</v>
      </c>
      <c r="C1363" s="266" t="s">
        <v>60</v>
      </c>
      <c r="D1363" s="266" t="s">
        <v>264</v>
      </c>
      <c r="E1363" s="266"/>
      <c r="F1363" s="264"/>
      <c r="G1363" s="266"/>
      <c r="H1363" s="266"/>
      <c r="I1363" t="s">
        <v>1140</v>
      </c>
      <c r="O1363"/>
      <c r="AI1363" t="s">
        <v>1140</v>
      </c>
      <c r="AO1363" t="s">
        <v>928</v>
      </c>
      <c r="AP1363" t="s">
        <v>1137</v>
      </c>
    </row>
    <row r="1364" spans="1:42" x14ac:dyDescent="0.2">
      <c r="A1364">
        <v>122465</v>
      </c>
      <c r="B1364" t="s">
        <v>2900</v>
      </c>
      <c r="C1364" t="s">
        <v>69</v>
      </c>
      <c r="D1364" t="s">
        <v>788</v>
      </c>
      <c r="E1364" t="s">
        <v>362</v>
      </c>
      <c r="F1364" s="230">
        <v>31973</v>
      </c>
      <c r="G1364" t="s">
        <v>345</v>
      </c>
      <c r="H1364" t="s">
        <v>364</v>
      </c>
      <c r="I1364" t="s">
        <v>59</v>
      </c>
      <c r="K1364" t="s">
        <v>881</v>
      </c>
      <c r="L1364">
        <v>2006</v>
      </c>
      <c r="M1364" t="s">
        <v>347</v>
      </c>
      <c r="N1364" t="s">
        <v>351</v>
      </c>
      <c r="O1364"/>
      <c r="AI1364">
        <v>0</v>
      </c>
      <c r="AO1364" t="s">
        <v>928</v>
      </c>
      <c r="AP1364">
        <v>0</v>
      </c>
    </row>
    <row r="1365" spans="1:42" x14ac:dyDescent="0.2">
      <c r="A1365">
        <v>122466</v>
      </c>
      <c r="B1365" t="s">
        <v>2901</v>
      </c>
      <c r="C1365" t="s">
        <v>69</v>
      </c>
      <c r="D1365" t="s">
        <v>211</v>
      </c>
      <c r="E1365" t="s">
        <v>362</v>
      </c>
      <c r="F1365" s="230">
        <v>36477</v>
      </c>
      <c r="G1365" t="s">
        <v>2902</v>
      </c>
      <c r="H1365" t="s">
        <v>364</v>
      </c>
      <c r="I1365" t="s">
        <v>1144</v>
      </c>
      <c r="K1365" t="s">
        <v>346</v>
      </c>
      <c r="L1365">
        <v>2017</v>
      </c>
      <c r="M1365" t="s">
        <v>357</v>
      </c>
      <c r="N1365" t="s">
        <v>357</v>
      </c>
      <c r="O1365"/>
      <c r="AI1365">
        <v>0</v>
      </c>
      <c r="AP1365">
        <v>0</v>
      </c>
    </row>
    <row r="1366" spans="1:42" x14ac:dyDescent="0.2">
      <c r="A1366">
        <v>122470</v>
      </c>
      <c r="B1366" t="s">
        <v>2903</v>
      </c>
      <c r="C1366" t="s">
        <v>2593</v>
      </c>
      <c r="D1366" t="s">
        <v>2904</v>
      </c>
      <c r="I1366" t="s">
        <v>59</v>
      </c>
      <c r="O1366"/>
      <c r="AI1366">
        <v>0</v>
      </c>
      <c r="AO1366" t="s">
        <v>928</v>
      </c>
      <c r="AP1366">
        <v>0</v>
      </c>
    </row>
    <row r="1367" spans="1:42" x14ac:dyDescent="0.2">
      <c r="A1367">
        <v>122472</v>
      </c>
      <c r="B1367" t="s">
        <v>2905</v>
      </c>
      <c r="C1367" t="s">
        <v>543</v>
      </c>
      <c r="D1367" t="s">
        <v>227</v>
      </c>
      <c r="E1367" t="s">
        <v>867</v>
      </c>
      <c r="F1367" s="230">
        <v>35880</v>
      </c>
      <c r="G1367" t="s">
        <v>345</v>
      </c>
      <c r="H1367" t="s">
        <v>364</v>
      </c>
      <c r="I1367" t="s">
        <v>1141</v>
      </c>
      <c r="K1367" t="s">
        <v>346</v>
      </c>
      <c r="L1367">
        <v>2016</v>
      </c>
      <c r="M1367" t="s">
        <v>345</v>
      </c>
      <c r="O1367"/>
      <c r="AI1367">
        <v>0</v>
      </c>
      <c r="AN1367" t="s">
        <v>928</v>
      </c>
      <c r="AO1367" t="s">
        <v>928</v>
      </c>
      <c r="AP1367">
        <v>0</v>
      </c>
    </row>
    <row r="1368" spans="1:42" x14ac:dyDescent="0.2">
      <c r="A1368">
        <v>122476</v>
      </c>
      <c r="B1368" t="s">
        <v>2906</v>
      </c>
      <c r="C1368" t="s">
        <v>493</v>
      </c>
      <c r="D1368" t="s">
        <v>304</v>
      </c>
      <c r="E1368" t="s">
        <v>362</v>
      </c>
      <c r="F1368" s="253">
        <v>0</v>
      </c>
      <c r="G1368" t="s">
        <v>2907</v>
      </c>
      <c r="H1368" t="s">
        <v>364</v>
      </c>
      <c r="I1368" t="s">
        <v>1144</v>
      </c>
      <c r="K1368" t="s">
        <v>346</v>
      </c>
      <c r="L1368">
        <v>2015</v>
      </c>
      <c r="M1368" t="s">
        <v>345</v>
      </c>
      <c r="O1368"/>
      <c r="AI1368">
        <v>0</v>
      </c>
      <c r="AO1368" t="s">
        <v>928</v>
      </c>
      <c r="AP1368">
        <v>0</v>
      </c>
    </row>
    <row r="1369" spans="1:42" x14ac:dyDescent="0.2">
      <c r="A1369">
        <v>122484</v>
      </c>
      <c r="B1369" t="s">
        <v>2908</v>
      </c>
      <c r="C1369" t="s">
        <v>645</v>
      </c>
      <c r="D1369" t="s">
        <v>227</v>
      </c>
      <c r="E1369" t="s">
        <v>867</v>
      </c>
      <c r="F1369" s="230">
        <v>32728</v>
      </c>
      <c r="G1369" t="s">
        <v>2909</v>
      </c>
      <c r="H1369" t="s">
        <v>364</v>
      </c>
      <c r="I1369" t="s">
        <v>1144</v>
      </c>
      <c r="K1369" t="s">
        <v>881</v>
      </c>
      <c r="L1369">
        <v>2008</v>
      </c>
      <c r="M1369" t="s">
        <v>347</v>
      </c>
      <c r="N1369" t="s">
        <v>345</v>
      </c>
      <c r="O1369"/>
      <c r="AI1369">
        <v>0</v>
      </c>
      <c r="AP1369">
        <v>0</v>
      </c>
    </row>
    <row r="1370" spans="1:42" x14ac:dyDescent="0.2">
      <c r="A1370">
        <v>122487</v>
      </c>
      <c r="B1370" t="s">
        <v>2910</v>
      </c>
      <c r="C1370" t="s">
        <v>2911</v>
      </c>
      <c r="D1370" t="s">
        <v>2051</v>
      </c>
      <c r="E1370" t="s">
        <v>867</v>
      </c>
      <c r="F1370" s="253">
        <v>0</v>
      </c>
      <c r="G1370" t="s">
        <v>2912</v>
      </c>
      <c r="H1370" t="s">
        <v>364</v>
      </c>
      <c r="I1370" t="s">
        <v>1141</v>
      </c>
      <c r="K1370" t="s">
        <v>573</v>
      </c>
      <c r="L1370">
        <v>2012</v>
      </c>
      <c r="M1370" t="s">
        <v>360</v>
      </c>
      <c r="O1370"/>
      <c r="AI1370">
        <v>0</v>
      </c>
      <c r="AM1370" t="str">
        <f>IFERROR(VLOOKUP(A1371,[1]Sheet2!A$2:C$3613,3,0),"")</f>
        <v/>
      </c>
      <c r="AN1370" t="s">
        <v>928</v>
      </c>
      <c r="AO1370" t="s">
        <v>928</v>
      </c>
      <c r="AP1370">
        <v>0</v>
      </c>
    </row>
    <row r="1371" spans="1:42" x14ac:dyDescent="0.2">
      <c r="A1371">
        <v>122489</v>
      </c>
      <c r="B1371" t="s">
        <v>2913</v>
      </c>
      <c r="C1371" t="s">
        <v>66</v>
      </c>
      <c r="D1371" t="s">
        <v>264</v>
      </c>
      <c r="E1371" t="s">
        <v>867</v>
      </c>
      <c r="F1371" s="230">
        <v>34675</v>
      </c>
      <c r="G1371" t="s">
        <v>2914</v>
      </c>
      <c r="H1371" t="s">
        <v>364</v>
      </c>
      <c r="I1371" t="s">
        <v>59</v>
      </c>
      <c r="K1371" t="s">
        <v>346</v>
      </c>
      <c r="L1371">
        <v>2013</v>
      </c>
      <c r="M1371" t="s">
        <v>347</v>
      </c>
      <c r="N1371" t="s">
        <v>347</v>
      </c>
      <c r="O1371">
        <v>529</v>
      </c>
      <c r="P1371" s="230">
        <v>45722</v>
      </c>
      <c r="Q1371">
        <v>220000</v>
      </c>
      <c r="AI1371">
        <v>0</v>
      </c>
      <c r="AP1371">
        <v>0</v>
      </c>
    </row>
    <row r="1372" spans="1:42" x14ac:dyDescent="0.2">
      <c r="A1372">
        <v>122494</v>
      </c>
      <c r="B1372" t="s">
        <v>2915</v>
      </c>
      <c r="C1372" t="s">
        <v>182</v>
      </c>
      <c r="D1372" t="s">
        <v>2583</v>
      </c>
      <c r="E1372" t="s">
        <v>867</v>
      </c>
      <c r="F1372" s="230">
        <v>35578</v>
      </c>
      <c r="G1372" t="s">
        <v>893</v>
      </c>
      <c r="H1372" t="s">
        <v>364</v>
      </c>
      <c r="I1372" t="s">
        <v>65</v>
      </c>
      <c r="K1372" t="s">
        <v>346</v>
      </c>
      <c r="L1372">
        <v>2015</v>
      </c>
      <c r="M1372" t="s">
        <v>572</v>
      </c>
      <c r="N1372" t="s">
        <v>347</v>
      </c>
      <c r="O1372"/>
      <c r="AI1372">
        <v>0</v>
      </c>
      <c r="AP1372">
        <v>0</v>
      </c>
    </row>
    <row r="1373" spans="1:42" x14ac:dyDescent="0.2">
      <c r="A1373">
        <v>122499</v>
      </c>
      <c r="B1373" t="s">
        <v>2916</v>
      </c>
      <c r="C1373" t="s">
        <v>786</v>
      </c>
      <c r="D1373" t="s">
        <v>2917</v>
      </c>
      <c r="E1373" t="s">
        <v>867</v>
      </c>
      <c r="F1373" s="230">
        <v>34934</v>
      </c>
      <c r="G1373" t="s">
        <v>2324</v>
      </c>
      <c r="H1373" t="s">
        <v>364</v>
      </c>
      <c r="I1373" t="s">
        <v>59</v>
      </c>
      <c r="K1373" t="s">
        <v>346</v>
      </c>
      <c r="L1373">
        <v>2013</v>
      </c>
      <c r="M1373" t="s">
        <v>347</v>
      </c>
      <c r="N1373" t="s">
        <v>347</v>
      </c>
      <c r="O1373"/>
      <c r="AI1373">
        <v>0</v>
      </c>
      <c r="AN1373" t="s">
        <v>928</v>
      </c>
      <c r="AO1373" t="s">
        <v>928</v>
      </c>
      <c r="AP1373">
        <v>0</v>
      </c>
    </row>
    <row r="1374" spans="1:42" x14ac:dyDescent="0.2">
      <c r="A1374">
        <v>122500</v>
      </c>
      <c r="B1374" t="s">
        <v>2918</v>
      </c>
      <c r="C1374" t="s">
        <v>68</v>
      </c>
      <c r="D1374" t="s">
        <v>244</v>
      </c>
      <c r="E1374" t="s">
        <v>363</v>
      </c>
      <c r="F1374" s="230">
        <v>35230</v>
      </c>
      <c r="G1374" t="s">
        <v>345</v>
      </c>
      <c r="H1374" t="s">
        <v>364</v>
      </c>
      <c r="I1374" t="s">
        <v>1141</v>
      </c>
      <c r="K1374" t="s">
        <v>346</v>
      </c>
      <c r="L1374">
        <v>2017</v>
      </c>
      <c r="M1374" t="s">
        <v>347</v>
      </c>
      <c r="N1374" t="s">
        <v>347</v>
      </c>
      <c r="O1374"/>
      <c r="AI1374">
        <v>0</v>
      </c>
      <c r="AP1374">
        <v>0</v>
      </c>
    </row>
    <row r="1375" spans="1:42" x14ac:dyDescent="0.2">
      <c r="A1375">
        <v>122501</v>
      </c>
      <c r="B1375" t="s">
        <v>2919</v>
      </c>
      <c r="C1375" t="s">
        <v>129</v>
      </c>
      <c r="D1375" t="s">
        <v>2087</v>
      </c>
      <c r="E1375" t="s">
        <v>363</v>
      </c>
      <c r="F1375" s="230">
        <v>36337</v>
      </c>
      <c r="G1375" t="s">
        <v>356</v>
      </c>
      <c r="H1375" t="s">
        <v>364</v>
      </c>
      <c r="I1375" t="s">
        <v>1144</v>
      </c>
      <c r="K1375" t="s">
        <v>346</v>
      </c>
      <c r="L1375">
        <v>2017</v>
      </c>
      <c r="M1375" t="s">
        <v>356</v>
      </c>
      <c r="N1375" t="s">
        <v>356</v>
      </c>
      <c r="O1375"/>
      <c r="AI1375">
        <v>0</v>
      </c>
      <c r="AP1375">
        <v>0</v>
      </c>
    </row>
    <row r="1376" spans="1:42" x14ac:dyDescent="0.2">
      <c r="A1376">
        <v>122504</v>
      </c>
      <c r="B1376" t="s">
        <v>2920</v>
      </c>
      <c r="C1376" t="s">
        <v>98</v>
      </c>
      <c r="D1376" t="s">
        <v>333</v>
      </c>
      <c r="E1376" t="s">
        <v>867</v>
      </c>
      <c r="F1376" s="230">
        <v>36462</v>
      </c>
      <c r="G1376" t="s">
        <v>885</v>
      </c>
      <c r="H1376" t="s">
        <v>364</v>
      </c>
      <c r="I1376" t="s">
        <v>59</v>
      </c>
      <c r="K1376" t="s">
        <v>346</v>
      </c>
      <c r="L1376">
        <v>2017</v>
      </c>
      <c r="M1376" t="s">
        <v>572</v>
      </c>
      <c r="N1376" t="s">
        <v>347</v>
      </c>
      <c r="O1376"/>
      <c r="AI1376">
        <v>0</v>
      </c>
      <c r="AN1376" t="s">
        <v>928</v>
      </c>
      <c r="AO1376" t="s">
        <v>928</v>
      </c>
      <c r="AP1376">
        <v>0</v>
      </c>
    </row>
    <row r="1377" spans="1:42" x14ac:dyDescent="0.2">
      <c r="A1377">
        <v>122506</v>
      </c>
      <c r="B1377" t="s">
        <v>2921</v>
      </c>
      <c r="C1377" t="s">
        <v>1484</v>
      </c>
      <c r="D1377" t="s">
        <v>2922</v>
      </c>
      <c r="E1377" t="s">
        <v>363</v>
      </c>
      <c r="F1377" s="230">
        <v>36161</v>
      </c>
      <c r="G1377" t="s">
        <v>2923</v>
      </c>
      <c r="H1377" t="s">
        <v>364</v>
      </c>
      <c r="I1377" t="s">
        <v>1144</v>
      </c>
      <c r="K1377" t="s">
        <v>346</v>
      </c>
      <c r="L1377">
        <v>2017</v>
      </c>
      <c r="M1377" t="s">
        <v>356</v>
      </c>
      <c r="N1377" t="s">
        <v>356</v>
      </c>
      <c r="O1377"/>
      <c r="AI1377">
        <v>0</v>
      </c>
      <c r="AO1377" t="s">
        <v>928</v>
      </c>
      <c r="AP1377">
        <v>0</v>
      </c>
    </row>
    <row r="1378" spans="1:42" x14ac:dyDescent="0.2">
      <c r="A1378">
        <v>122508</v>
      </c>
      <c r="B1378" t="s">
        <v>2924</v>
      </c>
      <c r="C1378" t="s">
        <v>69</v>
      </c>
      <c r="D1378" t="s">
        <v>2925</v>
      </c>
      <c r="E1378" t="s">
        <v>363</v>
      </c>
      <c r="F1378" s="230">
        <v>35421</v>
      </c>
      <c r="G1378" t="s">
        <v>2926</v>
      </c>
      <c r="H1378" t="s">
        <v>364</v>
      </c>
      <c r="I1378" t="s">
        <v>1141</v>
      </c>
      <c r="K1378" t="s">
        <v>346</v>
      </c>
      <c r="L1378">
        <v>2015</v>
      </c>
      <c r="M1378" t="s">
        <v>347</v>
      </c>
      <c r="O1378"/>
      <c r="AI1378">
        <v>0</v>
      </c>
      <c r="AP1378">
        <v>0</v>
      </c>
    </row>
    <row r="1379" spans="1:42" x14ac:dyDescent="0.2">
      <c r="A1379">
        <v>122510</v>
      </c>
      <c r="B1379" t="s">
        <v>2927</v>
      </c>
      <c r="C1379" t="s">
        <v>66</v>
      </c>
      <c r="D1379" t="s">
        <v>2928</v>
      </c>
      <c r="I1379" t="s">
        <v>59</v>
      </c>
      <c r="O1379"/>
      <c r="AI1379">
        <v>0</v>
      </c>
      <c r="AN1379" t="s">
        <v>928</v>
      </c>
      <c r="AO1379" t="s">
        <v>928</v>
      </c>
      <c r="AP1379">
        <v>0</v>
      </c>
    </row>
    <row r="1380" spans="1:42" x14ac:dyDescent="0.2">
      <c r="A1380">
        <v>122511</v>
      </c>
      <c r="B1380" t="s">
        <v>2929</v>
      </c>
      <c r="C1380" t="s">
        <v>167</v>
      </c>
      <c r="D1380" t="s">
        <v>310</v>
      </c>
      <c r="E1380" t="s">
        <v>867</v>
      </c>
      <c r="F1380" s="230">
        <v>35719</v>
      </c>
      <c r="G1380" t="s">
        <v>913</v>
      </c>
      <c r="H1380" t="s">
        <v>364</v>
      </c>
      <c r="I1380" t="s">
        <v>1144</v>
      </c>
      <c r="K1380" t="s">
        <v>346</v>
      </c>
      <c r="L1380">
        <v>2015</v>
      </c>
      <c r="M1380" t="s">
        <v>572</v>
      </c>
      <c r="N1380" t="s">
        <v>357</v>
      </c>
      <c r="O1380">
        <v>463</v>
      </c>
      <c r="P1380" s="230">
        <v>45722</v>
      </c>
      <c r="Q1380">
        <v>80000</v>
      </c>
      <c r="AI1380">
        <v>0</v>
      </c>
      <c r="AP1380">
        <v>0</v>
      </c>
    </row>
    <row r="1381" spans="1:42" x14ac:dyDescent="0.2">
      <c r="A1381">
        <v>122512</v>
      </c>
      <c r="B1381" t="s">
        <v>2930</v>
      </c>
      <c r="C1381" t="s">
        <v>61</v>
      </c>
      <c r="D1381" t="s">
        <v>1231</v>
      </c>
      <c r="E1381" t="s">
        <v>363</v>
      </c>
      <c r="F1381" s="230">
        <v>34095</v>
      </c>
      <c r="G1381" t="s">
        <v>2931</v>
      </c>
      <c r="H1381" t="s">
        <v>364</v>
      </c>
      <c r="I1381" t="s">
        <v>1141</v>
      </c>
      <c r="K1381" t="s">
        <v>365</v>
      </c>
      <c r="L1381">
        <v>2015</v>
      </c>
      <c r="M1381" t="s">
        <v>348</v>
      </c>
      <c r="N1381" t="s">
        <v>348</v>
      </c>
      <c r="O1381"/>
      <c r="AI1381">
        <v>0</v>
      </c>
      <c r="AP1381">
        <v>0</v>
      </c>
    </row>
    <row r="1382" spans="1:42" x14ac:dyDescent="0.2">
      <c r="A1382">
        <v>122514</v>
      </c>
      <c r="B1382" t="s">
        <v>2932</v>
      </c>
      <c r="C1382" t="s">
        <v>64</v>
      </c>
      <c r="D1382" t="s">
        <v>482</v>
      </c>
      <c r="E1382" t="s">
        <v>867</v>
      </c>
      <c r="F1382" s="253">
        <v>0</v>
      </c>
      <c r="G1382" t="s">
        <v>893</v>
      </c>
      <c r="H1382" t="s">
        <v>364</v>
      </c>
      <c r="I1382" t="s">
        <v>59</v>
      </c>
      <c r="K1382" t="s">
        <v>881</v>
      </c>
      <c r="L1382">
        <v>2013</v>
      </c>
      <c r="M1382" t="s">
        <v>347</v>
      </c>
      <c r="O1382"/>
      <c r="AI1382">
        <v>0</v>
      </c>
      <c r="AN1382" t="s">
        <v>928</v>
      </c>
      <c r="AO1382" t="s">
        <v>928</v>
      </c>
      <c r="AP1382">
        <v>0</v>
      </c>
    </row>
    <row r="1383" spans="1:42" x14ac:dyDescent="0.2">
      <c r="A1383">
        <v>122515</v>
      </c>
      <c r="B1383" t="s">
        <v>2933</v>
      </c>
      <c r="C1383" t="s">
        <v>177</v>
      </c>
      <c r="D1383" t="s">
        <v>280</v>
      </c>
      <c r="E1383" t="s">
        <v>867</v>
      </c>
      <c r="F1383" s="230">
        <v>34486</v>
      </c>
      <c r="G1383" t="s">
        <v>345</v>
      </c>
      <c r="H1383" t="s">
        <v>364</v>
      </c>
      <c r="I1383" t="s">
        <v>1144</v>
      </c>
      <c r="K1383" t="s">
        <v>346</v>
      </c>
      <c r="L1383">
        <v>2013</v>
      </c>
      <c r="M1383" t="s">
        <v>345</v>
      </c>
      <c r="N1383" t="s">
        <v>345</v>
      </c>
      <c r="O1383"/>
      <c r="AI1383">
        <v>0</v>
      </c>
      <c r="AP1383">
        <v>0</v>
      </c>
    </row>
    <row r="1384" spans="1:42" x14ac:dyDescent="0.2">
      <c r="A1384">
        <v>122517</v>
      </c>
      <c r="B1384" t="s">
        <v>2934</v>
      </c>
      <c r="C1384" t="s">
        <v>155</v>
      </c>
      <c r="D1384" t="s">
        <v>213</v>
      </c>
      <c r="E1384" t="s">
        <v>363</v>
      </c>
      <c r="F1384" s="254">
        <v>35813</v>
      </c>
      <c r="G1384" t="s">
        <v>356</v>
      </c>
      <c r="H1384" t="s">
        <v>364</v>
      </c>
      <c r="I1384" t="s">
        <v>59</v>
      </c>
      <c r="K1384" t="s">
        <v>346</v>
      </c>
      <c r="L1384">
        <v>2015</v>
      </c>
      <c r="M1384" t="s">
        <v>356</v>
      </c>
      <c r="N1384" t="s">
        <v>356</v>
      </c>
      <c r="O1384"/>
      <c r="AI1384">
        <v>0</v>
      </c>
      <c r="AN1384" t="s">
        <v>928</v>
      </c>
      <c r="AO1384" t="s">
        <v>928</v>
      </c>
      <c r="AP1384">
        <v>0</v>
      </c>
    </row>
    <row r="1385" spans="1:42" x14ac:dyDescent="0.2">
      <c r="A1385">
        <v>122521</v>
      </c>
      <c r="B1385" t="s">
        <v>2935</v>
      </c>
      <c r="C1385" t="s">
        <v>70</v>
      </c>
      <c r="D1385" t="s">
        <v>212</v>
      </c>
      <c r="E1385" t="s">
        <v>867</v>
      </c>
      <c r="F1385" s="230">
        <v>35796</v>
      </c>
      <c r="G1385" t="s">
        <v>2936</v>
      </c>
      <c r="H1385" t="s">
        <v>364</v>
      </c>
      <c r="I1385" t="s">
        <v>1141</v>
      </c>
      <c r="K1385" t="s">
        <v>346</v>
      </c>
      <c r="L1385">
        <v>2017</v>
      </c>
      <c r="M1385" t="s">
        <v>347</v>
      </c>
      <c r="N1385" t="s">
        <v>357</v>
      </c>
      <c r="O1385"/>
      <c r="AI1385">
        <v>0</v>
      </c>
      <c r="AN1385" t="s">
        <v>928</v>
      </c>
      <c r="AO1385" t="s">
        <v>928</v>
      </c>
      <c r="AP1385">
        <v>0</v>
      </c>
    </row>
    <row r="1386" spans="1:42" x14ac:dyDescent="0.2">
      <c r="A1386">
        <v>122530</v>
      </c>
      <c r="B1386" t="s">
        <v>2937</v>
      </c>
      <c r="C1386" t="s">
        <v>123</v>
      </c>
      <c r="D1386" t="s">
        <v>546</v>
      </c>
      <c r="E1386" t="s">
        <v>867</v>
      </c>
      <c r="F1386" s="230">
        <v>36168</v>
      </c>
      <c r="G1386" t="s">
        <v>894</v>
      </c>
      <c r="H1386" t="s">
        <v>364</v>
      </c>
      <c r="I1386" t="s">
        <v>59</v>
      </c>
      <c r="K1386" t="s">
        <v>346</v>
      </c>
      <c r="L1386">
        <v>2018</v>
      </c>
      <c r="M1386" t="s">
        <v>347</v>
      </c>
      <c r="O1386"/>
      <c r="AI1386">
        <v>0</v>
      </c>
      <c r="AN1386" t="s">
        <v>928</v>
      </c>
      <c r="AO1386" t="s">
        <v>928</v>
      </c>
      <c r="AP1386">
        <v>0</v>
      </c>
    </row>
    <row r="1387" spans="1:42" x14ac:dyDescent="0.2">
      <c r="A1387">
        <v>122533</v>
      </c>
      <c r="B1387" t="s">
        <v>2938</v>
      </c>
      <c r="C1387" t="s">
        <v>137</v>
      </c>
      <c r="D1387" t="s">
        <v>1523</v>
      </c>
      <c r="E1387" t="s">
        <v>867</v>
      </c>
      <c r="F1387" s="230">
        <v>35074</v>
      </c>
      <c r="G1387" t="s">
        <v>345</v>
      </c>
      <c r="H1387" t="s">
        <v>364</v>
      </c>
      <c r="I1387" t="s">
        <v>1141</v>
      </c>
      <c r="K1387" t="s">
        <v>346</v>
      </c>
      <c r="L1387">
        <v>2014</v>
      </c>
      <c r="M1387" t="s">
        <v>345</v>
      </c>
      <c r="N1387" t="s">
        <v>345</v>
      </c>
      <c r="O1387"/>
      <c r="AI1387">
        <v>0</v>
      </c>
      <c r="AP1387">
        <v>0</v>
      </c>
    </row>
    <row r="1388" spans="1:42" x14ac:dyDescent="0.2">
      <c r="A1388">
        <v>122535</v>
      </c>
      <c r="B1388" t="s">
        <v>2939</v>
      </c>
      <c r="C1388" t="s">
        <v>492</v>
      </c>
      <c r="D1388" t="s">
        <v>2940</v>
      </c>
      <c r="E1388" t="s">
        <v>867</v>
      </c>
      <c r="F1388" s="230">
        <v>33826</v>
      </c>
      <c r="G1388" t="s">
        <v>2941</v>
      </c>
      <c r="H1388" t="s">
        <v>364</v>
      </c>
      <c r="I1388" t="s">
        <v>1141</v>
      </c>
      <c r="K1388" t="s">
        <v>881</v>
      </c>
      <c r="L1388">
        <v>2010</v>
      </c>
      <c r="M1388" t="s">
        <v>347</v>
      </c>
      <c r="N1388" t="s">
        <v>347</v>
      </c>
      <c r="O1388"/>
      <c r="AI1388">
        <v>0</v>
      </c>
      <c r="AP1388">
        <v>0</v>
      </c>
    </row>
    <row r="1389" spans="1:42" x14ac:dyDescent="0.2">
      <c r="A1389">
        <v>122537</v>
      </c>
      <c r="B1389" t="s">
        <v>2942</v>
      </c>
      <c r="C1389" t="s">
        <v>453</v>
      </c>
      <c r="D1389" t="s">
        <v>2943</v>
      </c>
      <c r="I1389" t="s">
        <v>1144</v>
      </c>
      <c r="O1389"/>
      <c r="AI1389">
        <v>0</v>
      </c>
      <c r="AP1389">
        <v>0</v>
      </c>
    </row>
    <row r="1390" spans="1:42" x14ac:dyDescent="0.2">
      <c r="A1390">
        <v>122539</v>
      </c>
      <c r="B1390" t="s">
        <v>2944</v>
      </c>
      <c r="C1390" t="s">
        <v>137</v>
      </c>
      <c r="D1390" t="s">
        <v>208</v>
      </c>
      <c r="E1390" t="s">
        <v>867</v>
      </c>
      <c r="F1390" s="230">
        <v>36068</v>
      </c>
      <c r="G1390" t="s">
        <v>897</v>
      </c>
      <c r="H1390" t="s">
        <v>364</v>
      </c>
      <c r="I1390" t="s">
        <v>1141</v>
      </c>
      <c r="K1390" t="s">
        <v>346</v>
      </c>
      <c r="L1390">
        <v>2016</v>
      </c>
      <c r="M1390" t="s">
        <v>347</v>
      </c>
      <c r="N1390" t="s">
        <v>347</v>
      </c>
      <c r="O1390"/>
      <c r="AI1390">
        <v>0</v>
      </c>
      <c r="AP1390">
        <v>0</v>
      </c>
    </row>
    <row r="1391" spans="1:42" x14ac:dyDescent="0.2">
      <c r="A1391">
        <v>122540</v>
      </c>
      <c r="B1391" t="s">
        <v>2945</v>
      </c>
      <c r="C1391" t="s">
        <v>104</v>
      </c>
      <c r="D1391" t="s">
        <v>2946</v>
      </c>
      <c r="E1391" t="s">
        <v>867</v>
      </c>
      <c r="F1391" s="253">
        <v>0</v>
      </c>
      <c r="G1391" t="s">
        <v>2947</v>
      </c>
      <c r="H1391" t="s">
        <v>364</v>
      </c>
      <c r="I1391" t="s">
        <v>1141</v>
      </c>
      <c r="K1391" t="s">
        <v>881</v>
      </c>
      <c r="L1391">
        <v>2019</v>
      </c>
      <c r="M1391" t="s">
        <v>345</v>
      </c>
      <c r="N1391" t="s">
        <v>347</v>
      </c>
      <c r="O1391"/>
      <c r="AI1391">
        <v>0</v>
      </c>
      <c r="AP1391">
        <v>0</v>
      </c>
    </row>
    <row r="1392" spans="1:42" x14ac:dyDescent="0.2">
      <c r="A1392">
        <v>122543</v>
      </c>
      <c r="B1392" t="s">
        <v>2948</v>
      </c>
      <c r="C1392" t="s">
        <v>66</v>
      </c>
      <c r="D1392" t="s">
        <v>2949</v>
      </c>
      <c r="E1392" t="s">
        <v>867</v>
      </c>
      <c r="F1392" s="230">
        <v>32519</v>
      </c>
      <c r="G1392" t="s">
        <v>2834</v>
      </c>
      <c r="H1392" t="s">
        <v>364</v>
      </c>
      <c r="I1392" t="s">
        <v>65</v>
      </c>
      <c r="K1392" t="s">
        <v>881</v>
      </c>
      <c r="L1392">
        <v>2009</v>
      </c>
      <c r="M1392" t="s">
        <v>347</v>
      </c>
      <c r="O1392"/>
      <c r="AI1392">
        <v>0</v>
      </c>
      <c r="AP1392">
        <v>0</v>
      </c>
    </row>
    <row r="1393" spans="1:42" x14ac:dyDescent="0.2">
      <c r="A1393">
        <v>122546</v>
      </c>
      <c r="B1393" t="s">
        <v>2950</v>
      </c>
      <c r="C1393" t="s">
        <v>79</v>
      </c>
      <c r="D1393" t="s">
        <v>2951</v>
      </c>
      <c r="E1393" t="s">
        <v>363</v>
      </c>
      <c r="F1393" s="230">
        <v>35455</v>
      </c>
      <c r="G1393" t="s">
        <v>2952</v>
      </c>
      <c r="H1393" t="s">
        <v>364</v>
      </c>
      <c r="I1393" t="s">
        <v>65</v>
      </c>
      <c r="K1393" t="s">
        <v>346</v>
      </c>
      <c r="L1393">
        <v>2014</v>
      </c>
      <c r="M1393" t="s">
        <v>347</v>
      </c>
      <c r="N1393" t="s">
        <v>347</v>
      </c>
      <c r="O1393"/>
      <c r="AI1393">
        <v>0</v>
      </c>
      <c r="AP1393">
        <v>0</v>
      </c>
    </row>
    <row r="1394" spans="1:42" x14ac:dyDescent="0.2">
      <c r="A1394">
        <v>122549</v>
      </c>
      <c r="B1394" t="s">
        <v>2953</v>
      </c>
      <c r="C1394" t="s">
        <v>120</v>
      </c>
      <c r="D1394" t="s">
        <v>284</v>
      </c>
      <c r="E1394" t="s">
        <v>867</v>
      </c>
      <c r="F1394" s="230">
        <v>36358</v>
      </c>
      <c r="G1394" t="s">
        <v>345</v>
      </c>
      <c r="H1394" t="s">
        <v>364</v>
      </c>
      <c r="I1394" t="s">
        <v>1144</v>
      </c>
      <c r="K1394" t="s">
        <v>346</v>
      </c>
      <c r="L1394">
        <v>2017</v>
      </c>
      <c r="M1394" t="s">
        <v>347</v>
      </c>
      <c r="N1394" t="s">
        <v>350</v>
      </c>
      <c r="O1394"/>
      <c r="AI1394">
        <v>0</v>
      </c>
      <c r="AP1394">
        <v>0</v>
      </c>
    </row>
    <row r="1395" spans="1:42" x14ac:dyDescent="0.2">
      <c r="A1395">
        <v>122551</v>
      </c>
      <c r="B1395" t="s">
        <v>2954</v>
      </c>
      <c r="C1395" t="s">
        <v>108</v>
      </c>
      <c r="D1395" t="s">
        <v>443</v>
      </c>
      <c r="E1395" t="s">
        <v>362</v>
      </c>
      <c r="F1395" s="230">
        <v>32243</v>
      </c>
      <c r="G1395" t="s">
        <v>899</v>
      </c>
      <c r="H1395" t="s">
        <v>364</v>
      </c>
      <c r="I1395" t="s">
        <v>1141</v>
      </c>
      <c r="K1395" t="s">
        <v>881</v>
      </c>
      <c r="L1395">
        <v>2006</v>
      </c>
      <c r="M1395" t="s">
        <v>357</v>
      </c>
      <c r="O1395"/>
      <c r="AI1395">
        <v>0</v>
      </c>
      <c r="AP1395">
        <v>0</v>
      </c>
    </row>
    <row r="1396" spans="1:42" x14ac:dyDescent="0.2">
      <c r="A1396">
        <v>122556</v>
      </c>
      <c r="B1396" t="s">
        <v>2955</v>
      </c>
      <c r="C1396" t="s">
        <v>2956</v>
      </c>
      <c r="D1396" t="s">
        <v>284</v>
      </c>
      <c r="E1396" t="s">
        <v>867</v>
      </c>
      <c r="F1396" s="230">
        <v>35377</v>
      </c>
      <c r="G1396" t="s">
        <v>345</v>
      </c>
      <c r="H1396" t="s">
        <v>364</v>
      </c>
      <c r="I1396" t="s">
        <v>65</v>
      </c>
      <c r="K1396" t="s">
        <v>346</v>
      </c>
      <c r="L1396">
        <v>2014</v>
      </c>
      <c r="M1396" t="s">
        <v>358</v>
      </c>
      <c r="N1396" t="s">
        <v>358</v>
      </c>
      <c r="O1396"/>
      <c r="AI1396">
        <v>0</v>
      </c>
      <c r="AP1396">
        <v>0</v>
      </c>
    </row>
    <row r="1397" spans="1:42" x14ac:dyDescent="0.2">
      <c r="A1397">
        <v>122557</v>
      </c>
      <c r="B1397" t="s">
        <v>2957</v>
      </c>
      <c r="C1397" t="s">
        <v>68</v>
      </c>
      <c r="D1397" t="s">
        <v>487</v>
      </c>
      <c r="E1397" t="s">
        <v>362</v>
      </c>
      <c r="F1397" s="230">
        <v>29731</v>
      </c>
      <c r="G1397" t="s">
        <v>2958</v>
      </c>
      <c r="H1397" t="s">
        <v>364</v>
      </c>
      <c r="I1397" t="s">
        <v>59</v>
      </c>
      <c r="K1397" t="s">
        <v>346</v>
      </c>
      <c r="L1397">
        <v>2001</v>
      </c>
      <c r="M1397" t="s">
        <v>350</v>
      </c>
      <c r="N1397" t="s">
        <v>350</v>
      </c>
      <c r="O1397"/>
      <c r="AI1397">
        <v>0</v>
      </c>
      <c r="AO1397" t="s">
        <v>928</v>
      </c>
      <c r="AP1397">
        <v>0</v>
      </c>
    </row>
    <row r="1398" spans="1:42" x14ac:dyDescent="0.2">
      <c r="A1398">
        <v>122566</v>
      </c>
      <c r="B1398" t="s">
        <v>2959</v>
      </c>
      <c r="C1398" t="s">
        <v>104</v>
      </c>
      <c r="D1398" t="s">
        <v>2960</v>
      </c>
      <c r="E1398" t="s">
        <v>363</v>
      </c>
      <c r="F1398" s="230">
        <v>35796</v>
      </c>
      <c r="G1398" t="s">
        <v>345</v>
      </c>
      <c r="H1398" t="s">
        <v>364</v>
      </c>
      <c r="I1398" t="s">
        <v>1144</v>
      </c>
      <c r="K1398" t="s">
        <v>881</v>
      </c>
      <c r="L1398">
        <v>2015</v>
      </c>
      <c r="M1398" t="s">
        <v>345</v>
      </c>
      <c r="N1398" t="s">
        <v>345</v>
      </c>
      <c r="O1398"/>
      <c r="AI1398">
        <v>0</v>
      </c>
      <c r="AO1398" t="s">
        <v>928</v>
      </c>
      <c r="AP1398">
        <v>0</v>
      </c>
    </row>
    <row r="1399" spans="1:42" x14ac:dyDescent="0.2">
      <c r="A1399">
        <v>122573</v>
      </c>
      <c r="B1399" t="s">
        <v>2961</v>
      </c>
      <c r="C1399" t="s">
        <v>61</v>
      </c>
      <c r="D1399" t="s">
        <v>185</v>
      </c>
      <c r="E1399" t="s">
        <v>363</v>
      </c>
      <c r="F1399" s="253">
        <v>0</v>
      </c>
      <c r="G1399" t="s">
        <v>885</v>
      </c>
      <c r="H1399" t="s">
        <v>364</v>
      </c>
      <c r="I1399" t="s">
        <v>1141</v>
      </c>
      <c r="K1399">
        <v>0</v>
      </c>
      <c r="L1399">
        <v>0</v>
      </c>
      <c r="M1399" t="s">
        <v>358</v>
      </c>
      <c r="O1399"/>
      <c r="AI1399">
        <v>0</v>
      </c>
      <c r="AP1399">
        <v>0</v>
      </c>
    </row>
    <row r="1400" spans="1:42" x14ac:dyDescent="0.2">
      <c r="A1400">
        <v>122575</v>
      </c>
      <c r="B1400" t="s">
        <v>2962</v>
      </c>
      <c r="C1400" t="s">
        <v>91</v>
      </c>
      <c r="D1400" t="s">
        <v>472</v>
      </c>
      <c r="E1400" t="s">
        <v>363</v>
      </c>
      <c r="F1400" s="253">
        <v>0</v>
      </c>
      <c r="G1400" t="s">
        <v>345</v>
      </c>
      <c r="H1400" t="s">
        <v>364</v>
      </c>
      <c r="I1400" t="s">
        <v>59</v>
      </c>
      <c r="K1400" t="s">
        <v>346</v>
      </c>
      <c r="L1400">
        <v>2017</v>
      </c>
      <c r="M1400" t="s">
        <v>345</v>
      </c>
      <c r="O1400"/>
      <c r="AI1400">
        <v>0</v>
      </c>
      <c r="AO1400" t="s">
        <v>928</v>
      </c>
      <c r="AP1400">
        <v>0</v>
      </c>
    </row>
    <row r="1401" spans="1:42" x14ac:dyDescent="0.2">
      <c r="A1401">
        <v>122590</v>
      </c>
      <c r="B1401" t="s">
        <v>2963</v>
      </c>
      <c r="C1401" t="s">
        <v>2964</v>
      </c>
      <c r="D1401" t="s">
        <v>275</v>
      </c>
      <c r="E1401" t="s">
        <v>363</v>
      </c>
      <c r="F1401" s="230">
        <v>35166</v>
      </c>
      <c r="G1401" t="s">
        <v>345</v>
      </c>
      <c r="H1401" t="s">
        <v>364</v>
      </c>
      <c r="I1401" t="s">
        <v>59</v>
      </c>
      <c r="K1401" t="s">
        <v>346</v>
      </c>
      <c r="L1401">
        <v>2014</v>
      </c>
      <c r="M1401" t="s">
        <v>345</v>
      </c>
      <c r="N1401" t="s">
        <v>345</v>
      </c>
      <c r="O1401"/>
      <c r="AI1401">
        <v>0</v>
      </c>
      <c r="AO1401" t="s">
        <v>928</v>
      </c>
      <c r="AP1401">
        <v>0</v>
      </c>
    </row>
    <row r="1402" spans="1:42" x14ac:dyDescent="0.2">
      <c r="A1402">
        <v>122598</v>
      </c>
      <c r="B1402" t="s">
        <v>2965</v>
      </c>
      <c r="C1402" t="s">
        <v>123</v>
      </c>
      <c r="D1402" t="s">
        <v>262</v>
      </c>
      <c r="I1402" t="s">
        <v>1141</v>
      </c>
      <c r="O1402"/>
      <c r="AI1402">
        <v>0</v>
      </c>
      <c r="AO1402" t="s">
        <v>928</v>
      </c>
      <c r="AP1402">
        <v>0</v>
      </c>
    </row>
    <row r="1403" spans="1:42" x14ac:dyDescent="0.2">
      <c r="A1403">
        <v>122599</v>
      </c>
      <c r="B1403" t="s">
        <v>2966</v>
      </c>
      <c r="C1403" t="s">
        <v>69</v>
      </c>
      <c r="D1403" t="s">
        <v>312</v>
      </c>
      <c r="E1403" t="s">
        <v>867</v>
      </c>
      <c r="F1403" s="253">
        <v>0</v>
      </c>
      <c r="G1403" t="s">
        <v>897</v>
      </c>
      <c r="H1403" t="s">
        <v>364</v>
      </c>
      <c r="I1403" t="s">
        <v>1144</v>
      </c>
      <c r="K1403" t="s">
        <v>346</v>
      </c>
      <c r="L1403">
        <v>2017</v>
      </c>
      <c r="M1403" t="s">
        <v>345</v>
      </c>
      <c r="N1403" t="s">
        <v>347</v>
      </c>
      <c r="O1403"/>
      <c r="AI1403">
        <v>0</v>
      </c>
      <c r="AP1403">
        <v>0</v>
      </c>
    </row>
    <row r="1404" spans="1:42" x14ac:dyDescent="0.2">
      <c r="A1404">
        <v>122600</v>
      </c>
      <c r="B1404" t="s">
        <v>2967</v>
      </c>
      <c r="C1404" t="s">
        <v>175</v>
      </c>
      <c r="D1404" t="s">
        <v>264</v>
      </c>
      <c r="I1404" t="s">
        <v>59</v>
      </c>
      <c r="O1404"/>
      <c r="AI1404">
        <v>0</v>
      </c>
      <c r="AO1404" t="s">
        <v>928</v>
      </c>
      <c r="AP1404">
        <v>0</v>
      </c>
    </row>
    <row r="1405" spans="1:42" x14ac:dyDescent="0.2">
      <c r="A1405">
        <v>122601</v>
      </c>
      <c r="B1405" t="s">
        <v>2968</v>
      </c>
      <c r="C1405" t="s">
        <v>179</v>
      </c>
      <c r="D1405" t="s">
        <v>261</v>
      </c>
      <c r="E1405" t="s">
        <v>867</v>
      </c>
      <c r="F1405" s="254">
        <v>35825</v>
      </c>
      <c r="G1405" t="s">
        <v>345</v>
      </c>
      <c r="H1405" t="s">
        <v>364</v>
      </c>
      <c r="I1405" t="s">
        <v>59</v>
      </c>
      <c r="K1405" t="s">
        <v>346</v>
      </c>
      <c r="L1405">
        <v>2015</v>
      </c>
      <c r="M1405" t="s">
        <v>345</v>
      </c>
      <c r="N1405" t="s">
        <v>345</v>
      </c>
      <c r="O1405"/>
      <c r="AI1405">
        <v>0</v>
      </c>
      <c r="AO1405" t="s">
        <v>928</v>
      </c>
      <c r="AP1405">
        <v>0</v>
      </c>
    </row>
    <row r="1406" spans="1:42" x14ac:dyDescent="0.2">
      <c r="A1406">
        <v>122617</v>
      </c>
      <c r="B1406" t="s">
        <v>2969</v>
      </c>
      <c r="C1406" t="s">
        <v>485</v>
      </c>
      <c r="D1406" t="s">
        <v>2970</v>
      </c>
      <c r="E1406" t="s">
        <v>867</v>
      </c>
      <c r="F1406" s="230">
        <v>35632</v>
      </c>
      <c r="G1406" t="s">
        <v>345</v>
      </c>
      <c r="H1406" t="s">
        <v>364</v>
      </c>
      <c r="I1406" t="s">
        <v>59</v>
      </c>
      <c r="K1406" t="s">
        <v>346</v>
      </c>
      <c r="L1406">
        <v>2017</v>
      </c>
      <c r="M1406" t="s">
        <v>345</v>
      </c>
      <c r="N1406" t="s">
        <v>345</v>
      </c>
      <c r="O1406"/>
      <c r="AI1406">
        <v>0</v>
      </c>
      <c r="AN1406" t="s">
        <v>928</v>
      </c>
      <c r="AO1406" t="s">
        <v>928</v>
      </c>
      <c r="AP1406">
        <v>0</v>
      </c>
    </row>
    <row r="1407" spans="1:42" x14ac:dyDescent="0.2">
      <c r="A1407">
        <v>122624</v>
      </c>
      <c r="B1407" t="s">
        <v>2971</v>
      </c>
      <c r="C1407" t="s">
        <v>2972</v>
      </c>
      <c r="D1407" t="s">
        <v>262</v>
      </c>
      <c r="E1407" t="s">
        <v>362</v>
      </c>
      <c r="F1407" s="230">
        <v>34421</v>
      </c>
      <c r="G1407" t="s">
        <v>356</v>
      </c>
      <c r="H1407" t="s">
        <v>364</v>
      </c>
      <c r="I1407" t="s">
        <v>1144</v>
      </c>
      <c r="K1407" t="s">
        <v>346</v>
      </c>
      <c r="L1407">
        <v>2013</v>
      </c>
      <c r="M1407" t="s">
        <v>356</v>
      </c>
      <c r="N1407" t="s">
        <v>356</v>
      </c>
      <c r="O1407"/>
      <c r="AI1407">
        <v>0</v>
      </c>
      <c r="AP1407">
        <v>0</v>
      </c>
    </row>
    <row r="1408" spans="1:42" x14ac:dyDescent="0.2">
      <c r="A1408">
        <v>122626</v>
      </c>
      <c r="B1408" t="s">
        <v>2973</v>
      </c>
      <c r="C1408" t="s">
        <v>509</v>
      </c>
      <c r="D1408" t="s">
        <v>681</v>
      </c>
      <c r="I1408" t="s">
        <v>1141</v>
      </c>
      <c r="O1408"/>
      <c r="AI1408">
        <v>0</v>
      </c>
      <c r="AP1408">
        <v>0</v>
      </c>
    </row>
    <row r="1409" spans="1:42" x14ac:dyDescent="0.2">
      <c r="A1409">
        <v>122629</v>
      </c>
      <c r="B1409" t="s">
        <v>2974</v>
      </c>
      <c r="C1409" t="s">
        <v>2975</v>
      </c>
      <c r="D1409" t="s">
        <v>315</v>
      </c>
      <c r="E1409" t="s">
        <v>867</v>
      </c>
      <c r="F1409" s="230">
        <v>35616</v>
      </c>
      <c r="G1409" t="s">
        <v>2976</v>
      </c>
      <c r="H1409" t="s">
        <v>364</v>
      </c>
      <c r="I1409" t="s">
        <v>1141</v>
      </c>
      <c r="K1409" t="s">
        <v>346</v>
      </c>
      <c r="L1409">
        <v>2015</v>
      </c>
      <c r="M1409" t="s">
        <v>347</v>
      </c>
      <c r="N1409" t="s">
        <v>347</v>
      </c>
      <c r="O1409"/>
      <c r="AI1409">
        <v>0</v>
      </c>
      <c r="AP1409">
        <v>0</v>
      </c>
    </row>
    <row r="1410" spans="1:42" x14ac:dyDescent="0.2">
      <c r="A1410">
        <v>122630</v>
      </c>
      <c r="B1410" t="s">
        <v>2977</v>
      </c>
      <c r="C1410" t="s">
        <v>1243</v>
      </c>
      <c r="D1410" t="s">
        <v>300</v>
      </c>
      <c r="E1410" t="s">
        <v>362</v>
      </c>
      <c r="F1410" s="230">
        <v>35831</v>
      </c>
      <c r="G1410" t="s">
        <v>345</v>
      </c>
      <c r="H1410" t="s">
        <v>364</v>
      </c>
      <c r="I1410" t="s">
        <v>65</v>
      </c>
      <c r="K1410" t="s">
        <v>346</v>
      </c>
      <c r="L1410">
        <v>2016</v>
      </c>
      <c r="M1410" t="s">
        <v>350</v>
      </c>
      <c r="N1410" t="s">
        <v>350</v>
      </c>
      <c r="O1410"/>
      <c r="AI1410">
        <v>0</v>
      </c>
      <c r="AP1410">
        <v>0</v>
      </c>
    </row>
    <row r="1411" spans="1:42" x14ac:dyDescent="0.2">
      <c r="A1411">
        <v>122632</v>
      </c>
      <c r="B1411" t="s">
        <v>2978</v>
      </c>
      <c r="C1411" t="s">
        <v>64</v>
      </c>
      <c r="D1411" t="s">
        <v>2979</v>
      </c>
      <c r="E1411" t="s">
        <v>363</v>
      </c>
      <c r="F1411" s="230">
        <v>35957</v>
      </c>
      <c r="G1411" t="s">
        <v>2980</v>
      </c>
      <c r="H1411" t="s">
        <v>364</v>
      </c>
      <c r="I1411" t="s">
        <v>59</v>
      </c>
      <c r="K1411" t="s">
        <v>346</v>
      </c>
      <c r="L1411">
        <v>2016</v>
      </c>
      <c r="M1411" t="s">
        <v>356</v>
      </c>
      <c r="N1411" t="s">
        <v>356</v>
      </c>
      <c r="O1411"/>
      <c r="AI1411">
        <v>0</v>
      </c>
      <c r="AN1411" t="s">
        <v>928</v>
      </c>
      <c r="AO1411" t="s">
        <v>928</v>
      </c>
      <c r="AP1411">
        <v>0</v>
      </c>
    </row>
    <row r="1412" spans="1:42" x14ac:dyDescent="0.2">
      <c r="A1412">
        <v>122639</v>
      </c>
      <c r="B1412" t="s">
        <v>2981</v>
      </c>
      <c r="C1412" t="s">
        <v>179</v>
      </c>
      <c r="D1412" t="s">
        <v>2982</v>
      </c>
      <c r="E1412" t="s">
        <v>867</v>
      </c>
      <c r="F1412" s="230">
        <v>35484</v>
      </c>
      <c r="G1412" t="s">
        <v>345</v>
      </c>
      <c r="H1412" t="s">
        <v>364</v>
      </c>
      <c r="I1412" t="s">
        <v>59</v>
      </c>
      <c r="K1412" t="s">
        <v>346</v>
      </c>
      <c r="L1412">
        <v>2015</v>
      </c>
      <c r="M1412" t="s">
        <v>345</v>
      </c>
      <c r="N1412" t="s">
        <v>345</v>
      </c>
      <c r="O1412"/>
      <c r="AI1412">
        <v>0</v>
      </c>
      <c r="AO1412" t="s">
        <v>928</v>
      </c>
      <c r="AP1412">
        <v>0</v>
      </c>
    </row>
    <row r="1413" spans="1:42" x14ac:dyDescent="0.2">
      <c r="A1413">
        <v>122645</v>
      </c>
      <c r="B1413" t="s">
        <v>2983</v>
      </c>
      <c r="C1413" t="s">
        <v>687</v>
      </c>
      <c r="D1413" t="s">
        <v>258</v>
      </c>
      <c r="E1413" t="s">
        <v>867</v>
      </c>
      <c r="F1413" s="230">
        <v>36435</v>
      </c>
      <c r="G1413" t="s">
        <v>2984</v>
      </c>
      <c r="H1413" t="s">
        <v>364</v>
      </c>
      <c r="I1413" t="s">
        <v>1141</v>
      </c>
      <c r="K1413" t="s">
        <v>346</v>
      </c>
      <c r="L1413">
        <v>2017</v>
      </c>
      <c r="M1413" t="s">
        <v>345</v>
      </c>
      <c r="N1413" t="s">
        <v>345</v>
      </c>
      <c r="O1413"/>
      <c r="AI1413">
        <v>0</v>
      </c>
      <c r="AP1413">
        <v>0</v>
      </c>
    </row>
    <row r="1414" spans="1:42" x14ac:dyDescent="0.2">
      <c r="A1414">
        <v>122648</v>
      </c>
      <c r="B1414" t="s">
        <v>2985</v>
      </c>
      <c r="C1414" t="s">
        <v>104</v>
      </c>
      <c r="D1414" t="s">
        <v>2986</v>
      </c>
      <c r="E1414" t="s">
        <v>362</v>
      </c>
      <c r="F1414" s="230">
        <v>35107</v>
      </c>
      <c r="G1414" t="s">
        <v>2987</v>
      </c>
      <c r="H1414" t="s">
        <v>364</v>
      </c>
      <c r="I1414" t="s">
        <v>59</v>
      </c>
      <c r="K1414" t="s">
        <v>573</v>
      </c>
      <c r="L1414">
        <v>2014</v>
      </c>
      <c r="M1414" t="s">
        <v>348</v>
      </c>
      <c r="N1414" t="s">
        <v>348</v>
      </c>
      <c r="O1414"/>
      <c r="AI1414">
        <v>0</v>
      </c>
      <c r="AP1414">
        <v>0</v>
      </c>
    </row>
    <row r="1415" spans="1:42" x14ac:dyDescent="0.2">
      <c r="A1415">
        <v>122659</v>
      </c>
      <c r="B1415" t="s">
        <v>2988</v>
      </c>
      <c r="C1415" t="s">
        <v>702</v>
      </c>
      <c r="D1415" t="s">
        <v>2989</v>
      </c>
      <c r="E1415" t="s">
        <v>867</v>
      </c>
      <c r="F1415" s="230">
        <v>36534</v>
      </c>
      <c r="G1415" t="s">
        <v>358</v>
      </c>
      <c r="H1415" t="s">
        <v>364</v>
      </c>
      <c r="I1415" t="s">
        <v>1144</v>
      </c>
      <c r="K1415" t="s">
        <v>881</v>
      </c>
      <c r="L1415">
        <v>2017</v>
      </c>
      <c r="M1415" t="s">
        <v>358</v>
      </c>
      <c r="N1415" t="s">
        <v>358</v>
      </c>
      <c r="O1415"/>
      <c r="AI1415">
        <v>0</v>
      </c>
      <c r="AO1415" t="s">
        <v>928</v>
      </c>
      <c r="AP1415">
        <v>0</v>
      </c>
    </row>
    <row r="1416" spans="1:42" x14ac:dyDescent="0.2">
      <c r="A1416">
        <v>122667</v>
      </c>
      <c r="B1416" t="s">
        <v>2990</v>
      </c>
      <c r="C1416" t="s">
        <v>155</v>
      </c>
      <c r="D1416" t="s">
        <v>2991</v>
      </c>
      <c r="E1416" t="s">
        <v>867</v>
      </c>
      <c r="F1416" s="253">
        <v>0</v>
      </c>
      <c r="G1416" t="s">
        <v>2858</v>
      </c>
      <c r="H1416" t="s">
        <v>364</v>
      </c>
      <c r="I1416" t="s">
        <v>1141</v>
      </c>
      <c r="K1416" t="s">
        <v>346</v>
      </c>
      <c r="L1416">
        <v>2012</v>
      </c>
      <c r="M1416" t="s">
        <v>358</v>
      </c>
      <c r="N1416" t="s">
        <v>358</v>
      </c>
      <c r="O1416">
        <v>272</v>
      </c>
      <c r="P1416" s="230">
        <v>45697</v>
      </c>
      <c r="Q1416">
        <v>50000</v>
      </c>
      <c r="AI1416">
        <v>0</v>
      </c>
      <c r="AP1416">
        <v>0</v>
      </c>
    </row>
    <row r="1417" spans="1:42" x14ac:dyDescent="0.2">
      <c r="A1417">
        <v>122670</v>
      </c>
      <c r="B1417" t="s">
        <v>2992</v>
      </c>
      <c r="C1417" t="s">
        <v>492</v>
      </c>
      <c r="D1417" t="s">
        <v>686</v>
      </c>
      <c r="E1417" t="s">
        <v>363</v>
      </c>
      <c r="F1417" s="253">
        <v>0</v>
      </c>
      <c r="G1417" t="s">
        <v>356</v>
      </c>
      <c r="H1417" t="s">
        <v>364</v>
      </c>
      <c r="I1417" t="s">
        <v>1144</v>
      </c>
      <c r="K1417" t="s">
        <v>365</v>
      </c>
      <c r="L1417">
        <v>2017</v>
      </c>
      <c r="M1417" t="s">
        <v>356</v>
      </c>
      <c r="O1417"/>
      <c r="AI1417">
        <v>0</v>
      </c>
      <c r="AP1417">
        <v>0</v>
      </c>
    </row>
    <row r="1418" spans="1:42" x14ac:dyDescent="0.2">
      <c r="A1418">
        <v>122675</v>
      </c>
      <c r="B1418" t="s">
        <v>2993</v>
      </c>
      <c r="C1418" t="s">
        <v>485</v>
      </c>
      <c r="D1418" t="s">
        <v>315</v>
      </c>
      <c r="E1418" t="s">
        <v>362</v>
      </c>
      <c r="F1418" s="230">
        <v>36161</v>
      </c>
      <c r="G1418" t="s">
        <v>345</v>
      </c>
      <c r="H1418" t="s">
        <v>364</v>
      </c>
      <c r="I1418" t="s">
        <v>65</v>
      </c>
      <c r="K1418" t="s">
        <v>365</v>
      </c>
      <c r="L1418">
        <v>2017</v>
      </c>
      <c r="M1418" t="s">
        <v>345</v>
      </c>
      <c r="N1418" t="s">
        <v>345</v>
      </c>
      <c r="O1418"/>
      <c r="AI1418">
        <v>0</v>
      </c>
      <c r="AP1418">
        <v>0</v>
      </c>
    </row>
    <row r="1419" spans="1:42" x14ac:dyDescent="0.2">
      <c r="A1419">
        <v>122678</v>
      </c>
      <c r="B1419" t="s">
        <v>2994</v>
      </c>
      <c r="C1419" t="s">
        <v>2135</v>
      </c>
      <c r="D1419" t="s">
        <v>2995</v>
      </c>
      <c r="E1419" t="s">
        <v>363</v>
      </c>
      <c r="F1419" s="253">
        <v>0</v>
      </c>
      <c r="G1419" t="s">
        <v>2996</v>
      </c>
      <c r="H1419" t="s">
        <v>364</v>
      </c>
      <c r="I1419" t="s">
        <v>1141</v>
      </c>
      <c r="K1419" t="s">
        <v>346</v>
      </c>
      <c r="L1419">
        <v>2014</v>
      </c>
      <c r="M1419" t="s">
        <v>359</v>
      </c>
      <c r="O1419"/>
      <c r="AI1419">
        <v>0</v>
      </c>
      <c r="AN1419" t="s">
        <v>928</v>
      </c>
      <c r="AO1419" t="s">
        <v>928</v>
      </c>
      <c r="AP1419">
        <v>0</v>
      </c>
    </row>
    <row r="1420" spans="1:42" x14ac:dyDescent="0.2">
      <c r="A1420">
        <v>122682</v>
      </c>
      <c r="B1420" t="s">
        <v>2997</v>
      </c>
      <c r="C1420" t="s">
        <v>123</v>
      </c>
      <c r="D1420" t="s">
        <v>711</v>
      </c>
      <c r="E1420" t="s">
        <v>867</v>
      </c>
      <c r="F1420" s="230">
        <v>35816</v>
      </c>
      <c r="G1420" t="s">
        <v>2998</v>
      </c>
      <c r="H1420" t="s">
        <v>364</v>
      </c>
      <c r="I1420" t="s">
        <v>1141</v>
      </c>
      <c r="K1420" t="s">
        <v>346</v>
      </c>
      <c r="L1420">
        <v>2015</v>
      </c>
      <c r="M1420" t="s">
        <v>350</v>
      </c>
      <c r="O1420"/>
      <c r="AI1420">
        <v>0</v>
      </c>
      <c r="AP1420">
        <v>0</v>
      </c>
    </row>
    <row r="1421" spans="1:42" x14ac:dyDescent="0.2">
      <c r="A1421">
        <v>122684</v>
      </c>
      <c r="B1421" t="s">
        <v>2999</v>
      </c>
      <c r="C1421" t="s">
        <v>1386</v>
      </c>
      <c r="D1421" t="s">
        <v>3000</v>
      </c>
      <c r="E1421" t="s">
        <v>363</v>
      </c>
      <c r="F1421" s="230">
        <v>35595</v>
      </c>
      <c r="G1421" t="s">
        <v>356</v>
      </c>
      <c r="H1421" t="s">
        <v>364</v>
      </c>
      <c r="I1421" t="s">
        <v>1141</v>
      </c>
      <c r="K1421" t="s">
        <v>365</v>
      </c>
      <c r="L1421">
        <v>2015</v>
      </c>
      <c r="M1421" t="s">
        <v>356</v>
      </c>
      <c r="N1421" t="s">
        <v>356</v>
      </c>
      <c r="O1421"/>
      <c r="AI1421">
        <v>0</v>
      </c>
      <c r="AP1421">
        <v>0</v>
      </c>
    </row>
    <row r="1422" spans="1:42" x14ac:dyDescent="0.2">
      <c r="A1422">
        <v>122688</v>
      </c>
      <c r="B1422" t="s">
        <v>3001</v>
      </c>
      <c r="C1422" t="s">
        <v>66</v>
      </c>
      <c r="D1422" t="s">
        <v>739</v>
      </c>
      <c r="E1422" t="s">
        <v>363</v>
      </c>
      <c r="F1422" s="230">
        <v>35922</v>
      </c>
      <c r="G1422" t="s">
        <v>3002</v>
      </c>
      <c r="H1422" t="s">
        <v>364</v>
      </c>
      <c r="I1422" t="s">
        <v>59</v>
      </c>
      <c r="K1422" t="s">
        <v>346</v>
      </c>
      <c r="L1422">
        <v>2015</v>
      </c>
      <c r="M1422" t="s">
        <v>572</v>
      </c>
      <c r="N1422" t="s">
        <v>345</v>
      </c>
      <c r="O1422"/>
      <c r="AI1422">
        <v>0</v>
      </c>
      <c r="AO1422" t="s">
        <v>928</v>
      </c>
      <c r="AP1422">
        <v>0</v>
      </c>
    </row>
    <row r="1423" spans="1:42" x14ac:dyDescent="0.2">
      <c r="A1423">
        <v>122691</v>
      </c>
      <c r="B1423" t="s">
        <v>3003</v>
      </c>
      <c r="C1423" t="s">
        <v>127</v>
      </c>
      <c r="D1423" t="s">
        <v>211</v>
      </c>
      <c r="E1423" t="s">
        <v>363</v>
      </c>
      <c r="F1423" s="230">
        <v>31425</v>
      </c>
      <c r="G1423" t="s">
        <v>897</v>
      </c>
      <c r="H1423" t="s">
        <v>364</v>
      </c>
      <c r="I1423" t="s">
        <v>65</v>
      </c>
      <c r="K1423" t="s">
        <v>365</v>
      </c>
      <c r="L1423">
        <v>2007</v>
      </c>
      <c r="M1423" t="s">
        <v>347</v>
      </c>
      <c r="N1423" t="s">
        <v>347</v>
      </c>
      <c r="O1423"/>
      <c r="AG1423" t="s">
        <v>935</v>
      </c>
      <c r="AI1423" t="s">
        <v>935</v>
      </c>
      <c r="AP1423">
        <v>0</v>
      </c>
    </row>
    <row r="1424" spans="1:42" x14ac:dyDescent="0.2">
      <c r="A1424">
        <v>122692</v>
      </c>
      <c r="B1424" t="s">
        <v>3004</v>
      </c>
      <c r="C1424" t="s">
        <v>69</v>
      </c>
      <c r="D1424" t="s">
        <v>208</v>
      </c>
      <c r="E1424" t="s">
        <v>363</v>
      </c>
      <c r="F1424" s="253">
        <v>0</v>
      </c>
      <c r="G1424" t="s">
        <v>3005</v>
      </c>
      <c r="H1424" t="s">
        <v>364</v>
      </c>
      <c r="I1424" t="s">
        <v>1144</v>
      </c>
      <c r="K1424" t="s">
        <v>346</v>
      </c>
      <c r="L1424">
        <v>2014</v>
      </c>
      <c r="M1424" t="s">
        <v>347</v>
      </c>
      <c r="N1424" t="s">
        <v>347</v>
      </c>
      <c r="O1424"/>
      <c r="AI1424">
        <v>0</v>
      </c>
      <c r="AP1424">
        <v>0</v>
      </c>
    </row>
    <row r="1425" spans="1:42" x14ac:dyDescent="0.2">
      <c r="A1425">
        <v>122701</v>
      </c>
      <c r="B1425" t="s">
        <v>3006</v>
      </c>
      <c r="C1425" t="s">
        <v>3007</v>
      </c>
      <c r="D1425" t="s">
        <v>245</v>
      </c>
      <c r="I1425" t="s">
        <v>59</v>
      </c>
      <c r="O1425"/>
      <c r="AI1425">
        <v>0</v>
      </c>
      <c r="AO1425" t="s">
        <v>928</v>
      </c>
      <c r="AP1425">
        <v>0</v>
      </c>
    </row>
    <row r="1426" spans="1:42" x14ac:dyDescent="0.2">
      <c r="A1426">
        <v>122704</v>
      </c>
      <c r="B1426" t="s">
        <v>3008</v>
      </c>
      <c r="C1426" t="s">
        <v>128</v>
      </c>
      <c r="D1426" t="s">
        <v>265</v>
      </c>
      <c r="E1426" t="s">
        <v>867</v>
      </c>
      <c r="F1426" s="230">
        <v>35172</v>
      </c>
      <c r="G1426" t="s">
        <v>345</v>
      </c>
      <c r="H1426" t="s">
        <v>364</v>
      </c>
      <c r="I1426" t="s">
        <v>59</v>
      </c>
      <c r="K1426" t="s">
        <v>881</v>
      </c>
      <c r="L1426">
        <v>2014</v>
      </c>
      <c r="M1426" t="s">
        <v>345</v>
      </c>
      <c r="O1426"/>
      <c r="AI1426">
        <v>0</v>
      </c>
      <c r="AP1426">
        <v>0</v>
      </c>
    </row>
    <row r="1427" spans="1:42" x14ac:dyDescent="0.2">
      <c r="A1427">
        <v>122708</v>
      </c>
      <c r="B1427" t="s">
        <v>3009</v>
      </c>
      <c r="C1427" t="s">
        <v>135</v>
      </c>
      <c r="D1427" t="s">
        <v>447</v>
      </c>
      <c r="E1427" t="s">
        <v>867</v>
      </c>
      <c r="F1427" s="230">
        <v>34751</v>
      </c>
      <c r="G1427" t="s">
        <v>356</v>
      </c>
      <c r="H1427" t="s">
        <v>364</v>
      </c>
      <c r="I1427" t="s">
        <v>59</v>
      </c>
      <c r="K1427" t="s">
        <v>346</v>
      </c>
      <c r="L1427">
        <v>2013</v>
      </c>
      <c r="M1427" t="s">
        <v>356</v>
      </c>
      <c r="N1427" t="s">
        <v>356</v>
      </c>
      <c r="O1427"/>
      <c r="AI1427">
        <v>0</v>
      </c>
      <c r="AO1427" t="s">
        <v>928</v>
      </c>
      <c r="AP1427">
        <v>0</v>
      </c>
    </row>
    <row r="1428" spans="1:42" x14ac:dyDescent="0.2">
      <c r="A1428">
        <v>122712</v>
      </c>
      <c r="B1428" t="s">
        <v>3010</v>
      </c>
      <c r="C1428" t="s">
        <v>865</v>
      </c>
      <c r="D1428" t="s">
        <v>3011</v>
      </c>
      <c r="E1428" t="s">
        <v>867</v>
      </c>
      <c r="F1428" s="253">
        <v>0</v>
      </c>
      <c r="G1428" t="s">
        <v>3012</v>
      </c>
      <c r="H1428" t="s">
        <v>364</v>
      </c>
      <c r="I1428" t="s">
        <v>1141</v>
      </c>
      <c r="K1428" t="s">
        <v>346</v>
      </c>
      <c r="L1428">
        <v>2008</v>
      </c>
      <c r="M1428" t="s">
        <v>350</v>
      </c>
      <c r="O1428"/>
      <c r="AI1428">
        <v>0</v>
      </c>
      <c r="AP1428">
        <v>0</v>
      </c>
    </row>
    <row r="1429" spans="1:42" x14ac:dyDescent="0.2">
      <c r="A1429">
        <v>122714</v>
      </c>
      <c r="B1429" t="s">
        <v>3013</v>
      </c>
      <c r="C1429" t="s">
        <v>688</v>
      </c>
      <c r="D1429" t="s">
        <v>308</v>
      </c>
      <c r="E1429" t="s">
        <v>867</v>
      </c>
      <c r="F1429" s="230">
        <v>36526</v>
      </c>
      <c r="G1429" t="s">
        <v>345</v>
      </c>
      <c r="H1429" t="s">
        <v>364</v>
      </c>
      <c r="I1429" t="s">
        <v>1141</v>
      </c>
      <c r="K1429" t="s">
        <v>346</v>
      </c>
      <c r="L1429">
        <v>2017</v>
      </c>
      <c r="M1429" t="s">
        <v>345</v>
      </c>
      <c r="N1429" t="s">
        <v>345</v>
      </c>
      <c r="O1429"/>
      <c r="AI1429">
        <v>0</v>
      </c>
      <c r="AP1429">
        <v>0</v>
      </c>
    </row>
    <row r="1430" spans="1:42" x14ac:dyDescent="0.2">
      <c r="A1430">
        <v>122720</v>
      </c>
      <c r="B1430" t="s">
        <v>3014</v>
      </c>
      <c r="C1430" t="s">
        <v>89</v>
      </c>
      <c r="D1430" t="s">
        <v>299</v>
      </c>
      <c r="E1430" t="s">
        <v>363</v>
      </c>
      <c r="F1430" s="230">
        <v>35445</v>
      </c>
      <c r="G1430" t="s">
        <v>345</v>
      </c>
      <c r="H1430" t="s">
        <v>364</v>
      </c>
      <c r="I1430" t="s">
        <v>1144</v>
      </c>
      <c r="K1430" t="s">
        <v>346</v>
      </c>
      <c r="L1430">
        <v>2016</v>
      </c>
      <c r="M1430" t="s">
        <v>347</v>
      </c>
      <c r="N1430" t="s">
        <v>357</v>
      </c>
      <c r="O1430"/>
      <c r="AI1430">
        <v>0</v>
      </c>
      <c r="AN1430" t="s">
        <v>928</v>
      </c>
      <c r="AO1430" t="s">
        <v>928</v>
      </c>
      <c r="AP1430">
        <v>0</v>
      </c>
    </row>
    <row r="1431" spans="1:42" x14ac:dyDescent="0.2">
      <c r="A1431">
        <v>122724</v>
      </c>
      <c r="B1431" t="s">
        <v>3015</v>
      </c>
      <c r="C1431" t="s">
        <v>180</v>
      </c>
      <c r="D1431" t="s">
        <v>238</v>
      </c>
      <c r="E1431" t="s">
        <v>867</v>
      </c>
      <c r="F1431" s="230">
        <v>35580</v>
      </c>
      <c r="G1431" t="s">
        <v>345</v>
      </c>
      <c r="H1431" t="s">
        <v>364</v>
      </c>
      <c r="I1431" t="s">
        <v>1144</v>
      </c>
      <c r="K1431" t="s">
        <v>346</v>
      </c>
      <c r="L1431">
        <v>2014</v>
      </c>
      <c r="M1431" t="s">
        <v>347</v>
      </c>
      <c r="O1431"/>
      <c r="AI1431">
        <v>0</v>
      </c>
      <c r="AP1431">
        <v>0</v>
      </c>
    </row>
    <row r="1432" spans="1:42" x14ac:dyDescent="0.2">
      <c r="A1432">
        <v>122727</v>
      </c>
      <c r="B1432" t="s">
        <v>3016</v>
      </c>
      <c r="C1432" t="s">
        <v>672</v>
      </c>
      <c r="D1432" t="s">
        <v>209</v>
      </c>
      <c r="E1432" t="s">
        <v>363</v>
      </c>
      <c r="F1432" s="230">
        <v>33975</v>
      </c>
      <c r="G1432" t="s">
        <v>905</v>
      </c>
      <c r="H1432" t="s">
        <v>364</v>
      </c>
      <c r="I1432" t="s">
        <v>59</v>
      </c>
      <c r="K1432" t="s">
        <v>346</v>
      </c>
      <c r="L1432">
        <v>2011</v>
      </c>
      <c r="M1432" t="s">
        <v>347</v>
      </c>
      <c r="O1432"/>
      <c r="AI1432">
        <v>0</v>
      </c>
      <c r="AN1432" t="s">
        <v>928</v>
      </c>
      <c r="AO1432" t="s">
        <v>928</v>
      </c>
      <c r="AP1432">
        <v>0</v>
      </c>
    </row>
    <row r="1433" spans="1:42" x14ac:dyDescent="0.2">
      <c r="A1433">
        <v>122735</v>
      </c>
      <c r="B1433" t="s">
        <v>3017</v>
      </c>
      <c r="C1433" t="s">
        <v>424</v>
      </c>
      <c r="D1433" t="s">
        <v>790</v>
      </c>
      <c r="E1433" t="s">
        <v>363</v>
      </c>
      <c r="F1433" s="253">
        <v>0</v>
      </c>
      <c r="G1433" t="s">
        <v>2834</v>
      </c>
      <c r="H1433" t="s">
        <v>364</v>
      </c>
      <c r="I1433" t="s">
        <v>1141</v>
      </c>
      <c r="K1433" t="s">
        <v>365</v>
      </c>
      <c r="L1433">
        <v>2005</v>
      </c>
      <c r="M1433" t="s">
        <v>345</v>
      </c>
      <c r="N1433" t="s">
        <v>347</v>
      </c>
      <c r="O1433"/>
      <c r="AI1433">
        <v>0</v>
      </c>
      <c r="AP1433">
        <v>0</v>
      </c>
    </row>
    <row r="1434" spans="1:42" x14ac:dyDescent="0.2">
      <c r="A1434">
        <v>122738</v>
      </c>
      <c r="B1434" t="s">
        <v>3018</v>
      </c>
      <c r="C1434" t="s">
        <v>3019</v>
      </c>
      <c r="D1434" t="s">
        <v>299</v>
      </c>
      <c r="E1434" t="s">
        <v>363</v>
      </c>
      <c r="F1434" s="230">
        <v>35195</v>
      </c>
      <c r="G1434" t="s">
        <v>345</v>
      </c>
      <c r="H1434" t="s">
        <v>364</v>
      </c>
      <c r="I1434" t="s">
        <v>1141</v>
      </c>
      <c r="K1434" t="s">
        <v>346</v>
      </c>
      <c r="L1434">
        <v>2014</v>
      </c>
      <c r="M1434" t="s">
        <v>572</v>
      </c>
      <c r="N1434" t="s">
        <v>345</v>
      </c>
      <c r="O1434"/>
      <c r="AI1434">
        <v>0</v>
      </c>
      <c r="AP1434">
        <v>0</v>
      </c>
    </row>
    <row r="1435" spans="1:42" x14ac:dyDescent="0.2">
      <c r="A1435">
        <v>122751</v>
      </c>
      <c r="B1435" t="s">
        <v>3020</v>
      </c>
      <c r="C1435" t="s">
        <v>148</v>
      </c>
      <c r="D1435" t="s">
        <v>215</v>
      </c>
      <c r="E1435" t="s">
        <v>363</v>
      </c>
      <c r="F1435" s="253">
        <v>0</v>
      </c>
      <c r="G1435" t="s">
        <v>345</v>
      </c>
      <c r="H1435" t="s">
        <v>364</v>
      </c>
      <c r="I1435" t="s">
        <v>1144</v>
      </c>
      <c r="K1435" t="s">
        <v>346</v>
      </c>
      <c r="L1435">
        <v>0</v>
      </c>
      <c r="M1435" t="s">
        <v>345</v>
      </c>
      <c r="O1435"/>
      <c r="AI1435">
        <v>0</v>
      </c>
      <c r="AO1435" t="s">
        <v>928</v>
      </c>
      <c r="AP1435">
        <v>0</v>
      </c>
    </row>
    <row r="1436" spans="1:42" x14ac:dyDescent="0.2">
      <c r="A1436">
        <v>122752</v>
      </c>
      <c r="B1436" t="s">
        <v>3021</v>
      </c>
      <c r="C1436" t="s">
        <v>3022</v>
      </c>
      <c r="D1436" t="s">
        <v>211</v>
      </c>
      <c r="I1436" t="s">
        <v>59</v>
      </c>
      <c r="O1436"/>
      <c r="AE1436" t="str">
        <f>IFERROR(VLOOKUP(#REF!,[1]Sheet2!#REF!,2,0),"")</f>
        <v/>
      </c>
      <c r="AI1436">
        <v>0</v>
      </c>
      <c r="AL1436" t="str">
        <f>IFERROR(VLOOKUP(A1436,[1]Sheet2!A$2:C$3613,2,0),"")</f>
        <v>م</v>
      </c>
      <c r="AN1436" t="s">
        <v>928</v>
      </c>
      <c r="AO1436" t="s">
        <v>928</v>
      </c>
      <c r="AP1436">
        <v>0</v>
      </c>
    </row>
    <row r="1437" spans="1:42" x14ac:dyDescent="0.2">
      <c r="A1437">
        <v>122759</v>
      </c>
      <c r="B1437" t="s">
        <v>3023</v>
      </c>
      <c r="C1437" t="s">
        <v>130</v>
      </c>
      <c r="D1437" t="s">
        <v>272</v>
      </c>
      <c r="E1437" t="s">
        <v>867</v>
      </c>
      <c r="F1437" s="230">
        <v>33274</v>
      </c>
      <c r="G1437" t="s">
        <v>345</v>
      </c>
      <c r="H1437" t="s">
        <v>364</v>
      </c>
      <c r="I1437" t="s">
        <v>59</v>
      </c>
      <c r="K1437" t="s">
        <v>881</v>
      </c>
      <c r="L1437">
        <v>2008</v>
      </c>
      <c r="M1437" t="s">
        <v>345</v>
      </c>
      <c r="N1437" t="s">
        <v>345</v>
      </c>
      <c r="O1437"/>
      <c r="AI1437">
        <v>0</v>
      </c>
      <c r="AP1437">
        <v>0</v>
      </c>
    </row>
    <row r="1438" spans="1:42" x14ac:dyDescent="0.2">
      <c r="A1438">
        <v>122765</v>
      </c>
      <c r="B1438" t="s">
        <v>3024</v>
      </c>
      <c r="C1438" t="s">
        <v>529</v>
      </c>
      <c r="D1438" t="s">
        <v>723</v>
      </c>
      <c r="E1438" t="s">
        <v>363</v>
      </c>
      <c r="F1438" s="230">
        <v>32835</v>
      </c>
      <c r="G1438" t="s">
        <v>885</v>
      </c>
      <c r="H1438" t="s">
        <v>364</v>
      </c>
      <c r="I1438" t="s">
        <v>1141</v>
      </c>
      <c r="K1438" t="s">
        <v>346</v>
      </c>
      <c r="L1438">
        <v>2012</v>
      </c>
      <c r="M1438" t="s">
        <v>572</v>
      </c>
      <c r="N1438" t="s">
        <v>347</v>
      </c>
      <c r="O1438"/>
      <c r="AI1438">
        <v>0</v>
      </c>
      <c r="AP1438">
        <v>0</v>
      </c>
    </row>
    <row r="1439" spans="1:42" x14ac:dyDescent="0.2">
      <c r="A1439">
        <v>122767</v>
      </c>
      <c r="B1439" t="s">
        <v>3025</v>
      </c>
      <c r="C1439" t="s">
        <v>3026</v>
      </c>
      <c r="D1439" t="s">
        <v>238</v>
      </c>
      <c r="E1439" t="s">
        <v>363</v>
      </c>
      <c r="F1439" s="230">
        <v>34601</v>
      </c>
      <c r="G1439" t="s">
        <v>1343</v>
      </c>
      <c r="H1439" t="s">
        <v>364</v>
      </c>
      <c r="I1439" t="s">
        <v>1141</v>
      </c>
      <c r="K1439" t="s">
        <v>365</v>
      </c>
      <c r="L1439">
        <v>0</v>
      </c>
      <c r="M1439" t="s">
        <v>358</v>
      </c>
      <c r="O1439"/>
      <c r="AI1439">
        <v>0</v>
      </c>
      <c r="AP1439">
        <v>0</v>
      </c>
    </row>
    <row r="1440" spans="1:42" x14ac:dyDescent="0.2">
      <c r="A1440">
        <v>122769</v>
      </c>
      <c r="B1440" t="s">
        <v>3027</v>
      </c>
      <c r="C1440" t="s">
        <v>115</v>
      </c>
      <c r="D1440" t="s">
        <v>3028</v>
      </c>
      <c r="E1440" t="s">
        <v>867</v>
      </c>
      <c r="F1440" s="230">
        <v>34700</v>
      </c>
      <c r="G1440" t="s">
        <v>888</v>
      </c>
      <c r="H1440" t="s">
        <v>364</v>
      </c>
      <c r="I1440" t="s">
        <v>59</v>
      </c>
      <c r="K1440" t="s">
        <v>346</v>
      </c>
      <c r="L1440">
        <v>2013</v>
      </c>
      <c r="M1440" t="s">
        <v>347</v>
      </c>
      <c r="N1440" t="s">
        <v>347</v>
      </c>
      <c r="O1440"/>
      <c r="AI1440">
        <v>0</v>
      </c>
      <c r="AP1440">
        <v>0</v>
      </c>
    </row>
    <row r="1441" spans="1:42" x14ac:dyDescent="0.2">
      <c r="A1441">
        <v>122775</v>
      </c>
      <c r="B1441" t="s">
        <v>3029</v>
      </c>
      <c r="C1441" t="s">
        <v>66</v>
      </c>
      <c r="D1441" t="s">
        <v>288</v>
      </c>
      <c r="E1441" t="s">
        <v>363</v>
      </c>
      <c r="F1441" s="230">
        <v>36535</v>
      </c>
      <c r="G1441" t="s">
        <v>345</v>
      </c>
      <c r="H1441" t="s">
        <v>364</v>
      </c>
      <c r="I1441" t="s">
        <v>1144</v>
      </c>
      <c r="K1441" t="s">
        <v>365</v>
      </c>
      <c r="L1441">
        <v>2017</v>
      </c>
      <c r="M1441" t="s">
        <v>347</v>
      </c>
      <c r="N1441" t="s">
        <v>345</v>
      </c>
      <c r="O1441"/>
      <c r="AI1441">
        <v>0</v>
      </c>
      <c r="AP1441">
        <v>0</v>
      </c>
    </row>
    <row r="1442" spans="1:42" x14ac:dyDescent="0.2">
      <c r="A1442">
        <v>122776</v>
      </c>
      <c r="B1442" t="s">
        <v>3030</v>
      </c>
      <c r="C1442" t="s">
        <v>485</v>
      </c>
      <c r="D1442" t="s">
        <v>716</v>
      </c>
      <c r="E1442" t="s">
        <v>363</v>
      </c>
      <c r="F1442" s="230">
        <v>35452</v>
      </c>
      <c r="G1442" t="s">
        <v>345</v>
      </c>
      <c r="H1442" t="s">
        <v>364</v>
      </c>
      <c r="I1442" t="s">
        <v>1141</v>
      </c>
      <c r="K1442" t="s">
        <v>346</v>
      </c>
      <c r="L1442">
        <v>2014</v>
      </c>
      <c r="M1442" t="s">
        <v>345</v>
      </c>
      <c r="N1442" t="s">
        <v>345</v>
      </c>
      <c r="O1442"/>
      <c r="AI1442">
        <v>0</v>
      </c>
      <c r="AP1442">
        <v>0</v>
      </c>
    </row>
    <row r="1443" spans="1:42" x14ac:dyDescent="0.2">
      <c r="A1443">
        <v>122783</v>
      </c>
      <c r="B1443" t="s">
        <v>3031</v>
      </c>
      <c r="C1443" t="s">
        <v>69</v>
      </c>
      <c r="D1443" t="s">
        <v>291</v>
      </c>
      <c r="I1443" t="s">
        <v>59</v>
      </c>
      <c r="O1443"/>
      <c r="AI1443">
        <v>0</v>
      </c>
      <c r="AP1443">
        <v>0</v>
      </c>
    </row>
    <row r="1444" spans="1:42" x14ac:dyDescent="0.2">
      <c r="A1444">
        <v>122785</v>
      </c>
      <c r="B1444" t="s">
        <v>3032</v>
      </c>
      <c r="C1444" t="s">
        <v>138</v>
      </c>
      <c r="D1444" t="s">
        <v>3033</v>
      </c>
      <c r="E1444" t="s">
        <v>867</v>
      </c>
      <c r="F1444" s="230">
        <v>35113</v>
      </c>
      <c r="G1444" t="s">
        <v>894</v>
      </c>
      <c r="H1444" t="s">
        <v>364</v>
      </c>
      <c r="I1444" t="s">
        <v>65</v>
      </c>
      <c r="K1444" t="s">
        <v>365</v>
      </c>
      <c r="L1444">
        <v>2013</v>
      </c>
      <c r="M1444" t="s">
        <v>347</v>
      </c>
      <c r="N1444" t="s">
        <v>347</v>
      </c>
      <c r="O1444"/>
      <c r="AI1444">
        <v>0</v>
      </c>
      <c r="AP1444">
        <v>0</v>
      </c>
    </row>
    <row r="1445" spans="1:42" x14ac:dyDescent="0.2">
      <c r="A1445">
        <v>122789</v>
      </c>
      <c r="B1445" t="s">
        <v>3034</v>
      </c>
      <c r="C1445" t="s">
        <v>66</v>
      </c>
      <c r="D1445" t="s">
        <v>211</v>
      </c>
      <c r="E1445" t="s">
        <v>867</v>
      </c>
      <c r="F1445" s="230">
        <v>35560</v>
      </c>
      <c r="G1445" t="s">
        <v>349</v>
      </c>
      <c r="H1445" t="s">
        <v>364</v>
      </c>
      <c r="I1445" t="s">
        <v>59</v>
      </c>
      <c r="K1445" t="s">
        <v>881</v>
      </c>
      <c r="L1445">
        <v>2015</v>
      </c>
      <c r="M1445" t="s">
        <v>349</v>
      </c>
      <c r="N1445" t="s">
        <v>349</v>
      </c>
      <c r="O1445"/>
      <c r="AI1445">
        <v>0</v>
      </c>
      <c r="AP1445">
        <v>0</v>
      </c>
    </row>
    <row r="1446" spans="1:42" x14ac:dyDescent="0.2">
      <c r="A1446">
        <v>122794</v>
      </c>
      <c r="B1446" t="s">
        <v>3035</v>
      </c>
      <c r="C1446" t="s">
        <v>89</v>
      </c>
      <c r="D1446" t="s">
        <v>2245</v>
      </c>
      <c r="E1446" t="s">
        <v>363</v>
      </c>
      <c r="F1446" s="253">
        <v>0</v>
      </c>
      <c r="G1446" t="s">
        <v>3036</v>
      </c>
      <c r="H1446" t="s">
        <v>364</v>
      </c>
      <c r="I1446" t="s">
        <v>65</v>
      </c>
      <c r="K1446" t="s">
        <v>365</v>
      </c>
      <c r="L1446">
        <v>2013</v>
      </c>
      <c r="M1446" t="s">
        <v>345</v>
      </c>
      <c r="O1446"/>
      <c r="AI1446">
        <v>0</v>
      </c>
      <c r="AP1446">
        <v>0</v>
      </c>
    </row>
    <row r="1447" spans="1:42" x14ac:dyDescent="0.2">
      <c r="A1447">
        <v>122795</v>
      </c>
      <c r="B1447" t="s">
        <v>3037</v>
      </c>
      <c r="C1447" t="s">
        <v>66</v>
      </c>
      <c r="D1447" t="s">
        <v>400</v>
      </c>
      <c r="E1447" t="s">
        <v>867</v>
      </c>
      <c r="F1447" s="253">
        <v>0</v>
      </c>
      <c r="G1447" t="s">
        <v>345</v>
      </c>
      <c r="H1447" t="s">
        <v>364</v>
      </c>
      <c r="I1447" t="s">
        <v>59</v>
      </c>
      <c r="K1447" t="s">
        <v>346</v>
      </c>
      <c r="L1447">
        <v>2015</v>
      </c>
      <c r="M1447" t="s">
        <v>356</v>
      </c>
      <c r="N1447" t="s">
        <v>345</v>
      </c>
      <c r="O1447"/>
      <c r="AI1447">
        <v>0</v>
      </c>
      <c r="AN1447" t="s">
        <v>928</v>
      </c>
      <c r="AO1447" t="s">
        <v>928</v>
      </c>
      <c r="AP1447">
        <v>0</v>
      </c>
    </row>
    <row r="1448" spans="1:42" x14ac:dyDescent="0.2">
      <c r="A1448">
        <v>122800</v>
      </c>
      <c r="B1448" t="s">
        <v>3038</v>
      </c>
      <c r="C1448" t="s">
        <v>485</v>
      </c>
      <c r="D1448" t="s">
        <v>716</v>
      </c>
      <c r="E1448" t="s">
        <v>867</v>
      </c>
      <c r="F1448" s="230">
        <v>36180</v>
      </c>
      <c r="G1448" t="s">
        <v>345</v>
      </c>
      <c r="H1448" t="s">
        <v>364</v>
      </c>
      <c r="I1448" t="s">
        <v>65</v>
      </c>
      <c r="K1448" t="s">
        <v>346</v>
      </c>
      <c r="L1448">
        <v>2017</v>
      </c>
      <c r="M1448" t="s">
        <v>345</v>
      </c>
      <c r="N1448" t="s">
        <v>345</v>
      </c>
      <c r="O1448"/>
      <c r="AI1448">
        <v>0</v>
      </c>
      <c r="AP1448">
        <v>0</v>
      </c>
    </row>
    <row r="1449" spans="1:42" x14ac:dyDescent="0.2">
      <c r="A1449">
        <v>122801</v>
      </c>
      <c r="B1449" t="s">
        <v>3039</v>
      </c>
      <c r="C1449" t="s">
        <v>157</v>
      </c>
      <c r="D1449" t="s">
        <v>472</v>
      </c>
      <c r="E1449" t="s">
        <v>867</v>
      </c>
      <c r="F1449" s="230">
        <v>35549</v>
      </c>
      <c r="G1449" t="s">
        <v>3040</v>
      </c>
      <c r="H1449" t="s">
        <v>364</v>
      </c>
      <c r="I1449" t="s">
        <v>1144</v>
      </c>
      <c r="K1449" t="s">
        <v>881</v>
      </c>
      <c r="L1449">
        <v>2008</v>
      </c>
      <c r="M1449" t="s">
        <v>345</v>
      </c>
      <c r="N1449" t="s">
        <v>350</v>
      </c>
      <c r="O1449">
        <v>516</v>
      </c>
      <c r="P1449" s="230">
        <v>45722</v>
      </c>
      <c r="Q1449">
        <v>270000</v>
      </c>
      <c r="AI1449">
        <v>0</v>
      </c>
      <c r="AP1449">
        <v>0</v>
      </c>
    </row>
    <row r="1450" spans="1:42" x14ac:dyDescent="0.2">
      <c r="A1450">
        <v>122804</v>
      </c>
      <c r="B1450" t="s">
        <v>3041</v>
      </c>
      <c r="C1450" t="s">
        <v>77</v>
      </c>
      <c r="D1450" t="s">
        <v>215</v>
      </c>
      <c r="E1450" t="s">
        <v>363</v>
      </c>
      <c r="F1450" s="230">
        <v>31896</v>
      </c>
      <c r="G1450" t="s">
        <v>356</v>
      </c>
      <c r="H1450" t="s">
        <v>364</v>
      </c>
      <c r="I1450" t="s">
        <v>59</v>
      </c>
      <c r="K1450" t="s">
        <v>365</v>
      </c>
      <c r="L1450">
        <v>2006</v>
      </c>
      <c r="M1450" t="s">
        <v>356</v>
      </c>
      <c r="N1450" t="s">
        <v>356</v>
      </c>
      <c r="O1450"/>
      <c r="AI1450">
        <v>0</v>
      </c>
      <c r="AO1450" t="s">
        <v>928</v>
      </c>
      <c r="AP1450">
        <v>0</v>
      </c>
    </row>
    <row r="1451" spans="1:42" x14ac:dyDescent="0.2">
      <c r="A1451">
        <v>122805</v>
      </c>
      <c r="B1451" t="s">
        <v>3042</v>
      </c>
      <c r="C1451" t="s">
        <v>60</v>
      </c>
      <c r="D1451" t="s">
        <v>510</v>
      </c>
      <c r="E1451" t="s">
        <v>867</v>
      </c>
      <c r="F1451" s="230">
        <v>34861</v>
      </c>
      <c r="G1451" t="s">
        <v>358</v>
      </c>
      <c r="H1451" t="s">
        <v>364</v>
      </c>
      <c r="I1451" t="s">
        <v>1144</v>
      </c>
      <c r="K1451" t="s">
        <v>346</v>
      </c>
      <c r="L1451">
        <v>2013</v>
      </c>
      <c r="M1451" t="s">
        <v>358</v>
      </c>
      <c r="O1451"/>
      <c r="AI1451">
        <v>0</v>
      </c>
      <c r="AP1451">
        <v>0</v>
      </c>
    </row>
    <row r="1452" spans="1:42" x14ac:dyDescent="0.2">
      <c r="A1452">
        <v>122807</v>
      </c>
      <c r="B1452" t="s">
        <v>3043</v>
      </c>
      <c r="C1452" t="s">
        <v>81</v>
      </c>
      <c r="D1452" t="s">
        <v>491</v>
      </c>
      <c r="E1452" t="s">
        <v>363</v>
      </c>
      <c r="F1452" s="230">
        <v>30317</v>
      </c>
      <c r="G1452" t="s">
        <v>571</v>
      </c>
      <c r="H1452" t="s">
        <v>364</v>
      </c>
      <c r="I1452" t="s">
        <v>1141</v>
      </c>
      <c r="K1452" t="s">
        <v>365</v>
      </c>
      <c r="L1452">
        <v>2000</v>
      </c>
      <c r="M1452" t="s">
        <v>358</v>
      </c>
      <c r="N1452" t="s">
        <v>358</v>
      </c>
      <c r="O1452"/>
      <c r="AI1452">
        <v>0</v>
      </c>
      <c r="AP1452">
        <v>0</v>
      </c>
    </row>
    <row r="1453" spans="1:42" x14ac:dyDescent="0.2">
      <c r="A1453">
        <v>122810</v>
      </c>
      <c r="B1453" t="s">
        <v>3044</v>
      </c>
      <c r="C1453" t="s">
        <v>94</v>
      </c>
      <c r="D1453" t="s">
        <v>496</v>
      </c>
      <c r="E1453" t="s">
        <v>363</v>
      </c>
      <c r="F1453" s="230">
        <v>29342</v>
      </c>
      <c r="G1453" t="s">
        <v>2331</v>
      </c>
      <c r="H1453" t="s">
        <v>364</v>
      </c>
      <c r="I1453" t="s">
        <v>59</v>
      </c>
      <c r="K1453" t="s">
        <v>346</v>
      </c>
      <c r="L1453">
        <v>1999</v>
      </c>
      <c r="M1453" t="s">
        <v>345</v>
      </c>
      <c r="N1453" t="s">
        <v>350</v>
      </c>
      <c r="O1453"/>
      <c r="AI1453">
        <v>0</v>
      </c>
      <c r="AP1453">
        <v>0</v>
      </c>
    </row>
    <row r="1454" spans="1:42" x14ac:dyDescent="0.2">
      <c r="A1454">
        <v>122817</v>
      </c>
      <c r="B1454" t="s">
        <v>3045</v>
      </c>
      <c r="C1454" t="s">
        <v>116</v>
      </c>
      <c r="D1454" t="s">
        <v>3046</v>
      </c>
      <c r="E1454" t="s">
        <v>363</v>
      </c>
      <c r="F1454" s="253">
        <v>0</v>
      </c>
      <c r="G1454" t="s">
        <v>345</v>
      </c>
      <c r="H1454" t="s">
        <v>364</v>
      </c>
      <c r="I1454" t="s">
        <v>65</v>
      </c>
      <c r="K1454" t="s">
        <v>365</v>
      </c>
      <c r="L1454">
        <v>2010</v>
      </c>
      <c r="M1454" t="s">
        <v>345</v>
      </c>
      <c r="N1454" t="s">
        <v>357</v>
      </c>
      <c r="O1454"/>
      <c r="AI1454">
        <v>0</v>
      </c>
      <c r="AP1454">
        <v>0</v>
      </c>
    </row>
    <row r="1455" spans="1:42" x14ac:dyDescent="0.2">
      <c r="A1455">
        <v>122819</v>
      </c>
      <c r="B1455" t="s">
        <v>3047</v>
      </c>
      <c r="C1455" t="s">
        <v>85</v>
      </c>
      <c r="D1455" t="s">
        <v>538</v>
      </c>
      <c r="E1455" t="s">
        <v>867</v>
      </c>
      <c r="F1455" s="230">
        <v>32449</v>
      </c>
      <c r="G1455" t="s">
        <v>2503</v>
      </c>
      <c r="H1455" t="s">
        <v>364</v>
      </c>
      <c r="I1455" t="s">
        <v>1141</v>
      </c>
      <c r="K1455" t="s">
        <v>365</v>
      </c>
      <c r="L1455">
        <v>2006</v>
      </c>
      <c r="M1455" t="s">
        <v>345</v>
      </c>
      <c r="N1455" t="s">
        <v>358</v>
      </c>
      <c r="O1455"/>
      <c r="AI1455">
        <v>0</v>
      </c>
      <c r="AP1455">
        <v>0</v>
      </c>
    </row>
    <row r="1456" spans="1:42" x14ac:dyDescent="0.2">
      <c r="A1456">
        <v>122830</v>
      </c>
      <c r="B1456" t="s">
        <v>3048</v>
      </c>
      <c r="C1456" t="s">
        <v>3049</v>
      </c>
      <c r="D1456" t="s">
        <v>3050</v>
      </c>
      <c r="E1456" t="s">
        <v>363</v>
      </c>
      <c r="F1456" s="230">
        <v>34160</v>
      </c>
      <c r="G1456" t="s">
        <v>345</v>
      </c>
      <c r="H1456" t="s">
        <v>364</v>
      </c>
      <c r="I1456" t="s">
        <v>65</v>
      </c>
      <c r="K1456" t="s">
        <v>346</v>
      </c>
      <c r="L1456">
        <v>2011</v>
      </c>
      <c r="M1456" t="s">
        <v>345</v>
      </c>
      <c r="N1456" t="s">
        <v>345</v>
      </c>
      <c r="O1456"/>
      <c r="AI1456">
        <v>0</v>
      </c>
      <c r="AP1456">
        <v>0</v>
      </c>
    </row>
    <row r="1457" spans="1:42" x14ac:dyDescent="0.2">
      <c r="A1457">
        <v>122846</v>
      </c>
      <c r="B1457" t="s">
        <v>3051</v>
      </c>
      <c r="C1457" t="s">
        <v>126</v>
      </c>
      <c r="D1457" t="s">
        <v>472</v>
      </c>
      <c r="E1457" t="s">
        <v>362</v>
      </c>
      <c r="F1457" s="230">
        <v>35946</v>
      </c>
      <c r="G1457" t="s">
        <v>348</v>
      </c>
      <c r="H1457" t="s">
        <v>364</v>
      </c>
      <c r="I1457" t="s">
        <v>1144</v>
      </c>
      <c r="K1457" t="s">
        <v>346</v>
      </c>
      <c r="L1457">
        <v>2016</v>
      </c>
      <c r="M1457" t="s">
        <v>345</v>
      </c>
      <c r="N1457" t="s">
        <v>354</v>
      </c>
      <c r="O1457"/>
      <c r="AI1457">
        <v>0</v>
      </c>
      <c r="AN1457" t="s">
        <v>928</v>
      </c>
      <c r="AO1457" t="s">
        <v>928</v>
      </c>
      <c r="AP1457">
        <v>0</v>
      </c>
    </row>
    <row r="1458" spans="1:42" x14ac:dyDescent="0.2">
      <c r="A1458">
        <v>122851</v>
      </c>
      <c r="B1458" t="s">
        <v>3052</v>
      </c>
      <c r="C1458" t="s">
        <v>70</v>
      </c>
      <c r="D1458" t="s">
        <v>291</v>
      </c>
      <c r="E1458" t="s">
        <v>363</v>
      </c>
      <c r="F1458" s="253">
        <v>0</v>
      </c>
      <c r="G1458" t="s">
        <v>2907</v>
      </c>
      <c r="H1458" t="s">
        <v>364</v>
      </c>
      <c r="I1458" t="s">
        <v>59</v>
      </c>
      <c r="K1458" t="s">
        <v>346</v>
      </c>
      <c r="L1458">
        <v>2006</v>
      </c>
      <c r="M1458" t="s">
        <v>347</v>
      </c>
      <c r="O1458"/>
      <c r="AI1458">
        <v>0</v>
      </c>
      <c r="AO1458" t="s">
        <v>928</v>
      </c>
      <c r="AP1458">
        <v>0</v>
      </c>
    </row>
    <row r="1459" spans="1:42" x14ac:dyDescent="0.2">
      <c r="A1459">
        <v>122854</v>
      </c>
      <c r="B1459" t="s">
        <v>3053</v>
      </c>
      <c r="C1459" t="s">
        <v>159</v>
      </c>
      <c r="D1459" t="s">
        <v>255</v>
      </c>
      <c r="E1459" t="s">
        <v>867</v>
      </c>
      <c r="F1459" s="230">
        <v>35815</v>
      </c>
      <c r="G1459" t="s">
        <v>345</v>
      </c>
      <c r="H1459" t="s">
        <v>364</v>
      </c>
      <c r="I1459" t="s">
        <v>59</v>
      </c>
      <c r="K1459" t="s">
        <v>881</v>
      </c>
      <c r="L1459">
        <v>2016</v>
      </c>
      <c r="M1459" t="s">
        <v>345</v>
      </c>
      <c r="N1459" t="s">
        <v>345</v>
      </c>
      <c r="O1459">
        <v>449</v>
      </c>
      <c r="P1459" s="230">
        <v>45722</v>
      </c>
      <c r="Q1459">
        <v>295000</v>
      </c>
      <c r="AI1459">
        <v>0</v>
      </c>
      <c r="AP1459">
        <v>0</v>
      </c>
    </row>
    <row r="1460" spans="1:42" x14ac:dyDescent="0.2">
      <c r="A1460">
        <v>122864</v>
      </c>
      <c r="B1460" t="s">
        <v>3054</v>
      </c>
      <c r="C1460" t="s">
        <v>1165</v>
      </c>
      <c r="D1460" t="s">
        <v>537</v>
      </c>
      <c r="E1460" t="s">
        <v>867</v>
      </c>
      <c r="F1460" s="230">
        <v>35631</v>
      </c>
      <c r="G1460" t="s">
        <v>345</v>
      </c>
      <c r="H1460" t="s">
        <v>364</v>
      </c>
      <c r="I1460" t="s">
        <v>59</v>
      </c>
      <c r="K1460" t="s">
        <v>881</v>
      </c>
      <c r="L1460">
        <v>2015</v>
      </c>
      <c r="M1460" t="s">
        <v>345</v>
      </c>
      <c r="N1460" t="s">
        <v>345</v>
      </c>
      <c r="O1460"/>
      <c r="AI1460">
        <v>0</v>
      </c>
      <c r="AP1460">
        <v>0</v>
      </c>
    </row>
    <row r="1461" spans="1:42" x14ac:dyDescent="0.2">
      <c r="A1461">
        <v>122865</v>
      </c>
      <c r="B1461" t="s">
        <v>3055</v>
      </c>
      <c r="C1461" t="s">
        <v>3056</v>
      </c>
      <c r="D1461" t="s">
        <v>416</v>
      </c>
      <c r="E1461" t="s">
        <v>363</v>
      </c>
      <c r="F1461" s="230">
        <v>33239</v>
      </c>
      <c r="G1461" t="s">
        <v>348</v>
      </c>
      <c r="H1461" t="s">
        <v>364</v>
      </c>
      <c r="I1461" t="s">
        <v>1141</v>
      </c>
      <c r="K1461" t="s">
        <v>346</v>
      </c>
      <c r="L1461">
        <v>2008</v>
      </c>
      <c r="M1461" t="s">
        <v>350</v>
      </c>
      <c r="N1461" t="s">
        <v>350</v>
      </c>
      <c r="O1461"/>
      <c r="AI1461">
        <v>0</v>
      </c>
      <c r="AP1461">
        <v>0</v>
      </c>
    </row>
    <row r="1462" spans="1:42" x14ac:dyDescent="0.2">
      <c r="A1462">
        <v>122868</v>
      </c>
      <c r="B1462" t="s">
        <v>3057</v>
      </c>
      <c r="C1462" t="s">
        <v>420</v>
      </c>
      <c r="D1462" t="s">
        <v>241</v>
      </c>
      <c r="E1462" t="s">
        <v>867</v>
      </c>
      <c r="F1462" s="230">
        <v>32590</v>
      </c>
      <c r="G1462" t="s">
        <v>345</v>
      </c>
      <c r="H1462" t="s">
        <v>364</v>
      </c>
      <c r="I1462" t="s">
        <v>1144</v>
      </c>
      <c r="K1462" t="s">
        <v>346</v>
      </c>
      <c r="L1462">
        <v>2008</v>
      </c>
      <c r="M1462" t="s">
        <v>345</v>
      </c>
      <c r="N1462" t="s">
        <v>351</v>
      </c>
      <c r="O1462"/>
      <c r="AI1462">
        <v>0</v>
      </c>
      <c r="AO1462" t="s">
        <v>928</v>
      </c>
      <c r="AP1462">
        <v>0</v>
      </c>
    </row>
    <row r="1463" spans="1:42" x14ac:dyDescent="0.2">
      <c r="A1463">
        <v>122869</v>
      </c>
      <c r="B1463" t="s">
        <v>3058</v>
      </c>
      <c r="C1463" t="s">
        <v>70</v>
      </c>
      <c r="D1463" t="s">
        <v>265</v>
      </c>
      <c r="E1463" t="s">
        <v>363</v>
      </c>
      <c r="F1463" s="230">
        <v>32152</v>
      </c>
      <c r="G1463" t="s">
        <v>345</v>
      </c>
      <c r="H1463" t="s">
        <v>364</v>
      </c>
      <c r="I1463" t="s">
        <v>59</v>
      </c>
      <c r="K1463" t="s">
        <v>346</v>
      </c>
      <c r="L1463">
        <v>2005</v>
      </c>
      <c r="M1463" t="s">
        <v>345</v>
      </c>
      <c r="N1463" t="s">
        <v>345</v>
      </c>
      <c r="O1463"/>
      <c r="AI1463">
        <v>0</v>
      </c>
      <c r="AP1463">
        <v>0</v>
      </c>
    </row>
    <row r="1464" spans="1:42" x14ac:dyDescent="0.2">
      <c r="A1464">
        <v>122874</v>
      </c>
      <c r="B1464" t="s">
        <v>3059</v>
      </c>
      <c r="C1464" t="s">
        <v>3060</v>
      </c>
      <c r="D1464" t="s">
        <v>3061</v>
      </c>
      <c r="E1464" t="s">
        <v>867</v>
      </c>
      <c r="F1464" s="230">
        <v>31443</v>
      </c>
      <c r="G1464" t="s">
        <v>922</v>
      </c>
      <c r="H1464" t="s">
        <v>366</v>
      </c>
      <c r="I1464" t="s">
        <v>65</v>
      </c>
      <c r="K1464" t="s">
        <v>346</v>
      </c>
      <c r="L1464">
        <v>2004</v>
      </c>
      <c r="M1464" t="s">
        <v>357</v>
      </c>
      <c r="N1464" t="s">
        <v>605</v>
      </c>
      <c r="O1464"/>
      <c r="AI1464">
        <v>0</v>
      </c>
      <c r="AP1464">
        <v>0</v>
      </c>
    </row>
    <row r="1465" spans="1:42" x14ac:dyDescent="0.2">
      <c r="A1465">
        <v>122888</v>
      </c>
      <c r="B1465" t="s">
        <v>3062</v>
      </c>
      <c r="C1465" t="s">
        <v>69</v>
      </c>
      <c r="D1465" t="s">
        <v>647</v>
      </c>
      <c r="E1465" t="s">
        <v>362</v>
      </c>
      <c r="F1465" s="230">
        <v>28226</v>
      </c>
      <c r="G1465" t="s">
        <v>345</v>
      </c>
      <c r="H1465" t="s">
        <v>364</v>
      </c>
      <c r="I1465" t="s">
        <v>1141</v>
      </c>
      <c r="K1465" t="s">
        <v>346</v>
      </c>
      <c r="L1465">
        <v>1994</v>
      </c>
      <c r="M1465" t="s">
        <v>345</v>
      </c>
      <c r="N1465" t="s">
        <v>351</v>
      </c>
      <c r="O1465"/>
      <c r="AI1465">
        <v>0</v>
      </c>
      <c r="AO1465" t="s">
        <v>928</v>
      </c>
      <c r="AP1465">
        <v>0</v>
      </c>
    </row>
    <row r="1466" spans="1:42" x14ac:dyDescent="0.2">
      <c r="A1466">
        <v>122894</v>
      </c>
      <c r="B1466" t="s">
        <v>3063</v>
      </c>
      <c r="C1466" t="s">
        <v>2471</v>
      </c>
      <c r="D1466" t="s">
        <v>428</v>
      </c>
      <c r="I1466" t="s">
        <v>1141</v>
      </c>
      <c r="O1466"/>
      <c r="AI1466">
        <v>0</v>
      </c>
      <c r="AP1466">
        <v>0</v>
      </c>
    </row>
    <row r="1467" spans="1:42" x14ac:dyDescent="0.2">
      <c r="A1467">
        <v>122903</v>
      </c>
      <c r="B1467" t="s">
        <v>3064</v>
      </c>
      <c r="C1467" t="s">
        <v>137</v>
      </c>
      <c r="D1467" t="s">
        <v>239</v>
      </c>
      <c r="E1467" t="s">
        <v>363</v>
      </c>
      <c r="F1467" t="s">
        <v>3065</v>
      </c>
      <c r="G1467" t="s">
        <v>356</v>
      </c>
      <c r="H1467" t="s">
        <v>364</v>
      </c>
      <c r="I1467" t="s">
        <v>1141</v>
      </c>
      <c r="K1467" t="s">
        <v>365</v>
      </c>
      <c r="L1467">
        <v>2011</v>
      </c>
      <c r="M1467" t="s">
        <v>356</v>
      </c>
      <c r="N1467" t="s">
        <v>356</v>
      </c>
      <c r="O1467"/>
      <c r="AI1467">
        <v>0</v>
      </c>
      <c r="AP1467">
        <v>0</v>
      </c>
    </row>
    <row r="1468" spans="1:42" x14ac:dyDescent="0.2">
      <c r="A1468">
        <v>122904</v>
      </c>
      <c r="B1468" t="s">
        <v>3066</v>
      </c>
      <c r="C1468" t="s">
        <v>71</v>
      </c>
      <c r="D1468" t="s">
        <v>274</v>
      </c>
      <c r="E1468" t="s">
        <v>867</v>
      </c>
      <c r="F1468" s="230">
        <v>36235</v>
      </c>
      <c r="G1468" t="s">
        <v>348</v>
      </c>
      <c r="H1468" t="s">
        <v>364</v>
      </c>
      <c r="I1468" t="s">
        <v>1144</v>
      </c>
      <c r="K1468" t="s">
        <v>881</v>
      </c>
      <c r="L1468">
        <v>2017</v>
      </c>
      <c r="M1468" t="s">
        <v>345</v>
      </c>
      <c r="N1468" t="s">
        <v>345</v>
      </c>
      <c r="O1468"/>
      <c r="AI1468">
        <v>0</v>
      </c>
      <c r="AP1468">
        <v>0</v>
      </c>
    </row>
    <row r="1469" spans="1:42" x14ac:dyDescent="0.2">
      <c r="A1469">
        <v>122910</v>
      </c>
      <c r="B1469" t="s">
        <v>3067</v>
      </c>
      <c r="C1469" t="s">
        <v>147</v>
      </c>
      <c r="D1469" t="s">
        <v>288</v>
      </c>
      <c r="E1469" t="s">
        <v>867</v>
      </c>
      <c r="F1469" s="230">
        <v>34717</v>
      </c>
      <c r="G1469" t="s">
        <v>897</v>
      </c>
      <c r="H1469" t="s">
        <v>364</v>
      </c>
      <c r="I1469" t="s">
        <v>1144</v>
      </c>
      <c r="K1469" t="s">
        <v>881</v>
      </c>
      <c r="L1469">
        <v>2012</v>
      </c>
      <c r="M1469" t="s">
        <v>347</v>
      </c>
      <c r="N1469" t="s">
        <v>347</v>
      </c>
      <c r="O1469"/>
      <c r="AI1469">
        <v>0</v>
      </c>
      <c r="AP1469">
        <v>0</v>
      </c>
    </row>
    <row r="1470" spans="1:42" x14ac:dyDescent="0.2">
      <c r="A1470">
        <v>122915</v>
      </c>
      <c r="B1470" t="s">
        <v>3069</v>
      </c>
      <c r="C1470" t="s">
        <v>104</v>
      </c>
      <c r="D1470" t="s">
        <v>472</v>
      </c>
      <c r="E1470" t="s">
        <v>362</v>
      </c>
      <c r="F1470" s="230">
        <v>35110</v>
      </c>
      <c r="G1470" t="s">
        <v>2439</v>
      </c>
      <c r="H1470" t="s">
        <v>366</v>
      </c>
      <c r="I1470" t="s">
        <v>1141</v>
      </c>
      <c r="K1470" t="s">
        <v>346</v>
      </c>
      <c r="L1470">
        <v>2014</v>
      </c>
      <c r="M1470" t="s">
        <v>347</v>
      </c>
      <c r="N1470" t="s">
        <v>605</v>
      </c>
      <c r="O1470"/>
      <c r="AI1470">
        <v>0</v>
      </c>
      <c r="AP1470">
        <v>0</v>
      </c>
    </row>
    <row r="1471" spans="1:42" x14ac:dyDescent="0.2">
      <c r="A1471">
        <v>122918</v>
      </c>
      <c r="B1471" t="s">
        <v>873</v>
      </c>
      <c r="C1471" t="s">
        <v>874</v>
      </c>
      <c r="D1471" t="s">
        <v>250</v>
      </c>
      <c r="I1471" t="s">
        <v>1140</v>
      </c>
      <c r="O1471"/>
      <c r="AE1471" t="str">
        <f>IFERROR(VLOOKUP(#REF!,[1]Sheet2!#REF!,2,0),"")</f>
        <v/>
      </c>
      <c r="AI1471" t="s">
        <v>1140</v>
      </c>
      <c r="AL1471" t="str">
        <f>IFERROR(VLOOKUP(A1471,[1]Sheet2!A$2:C$3613,2,0),"")</f>
        <v>م</v>
      </c>
      <c r="AM1471" t="str">
        <f>IFERROR(VLOOKUP(A1472,[1]Sheet2!A$2:C$3613,3,0),"")</f>
        <v/>
      </c>
      <c r="AN1471" t="s">
        <v>928</v>
      </c>
      <c r="AO1471" t="s">
        <v>928</v>
      </c>
      <c r="AP1471" t="s">
        <v>1137</v>
      </c>
    </row>
    <row r="1472" spans="1:42" x14ac:dyDescent="0.2">
      <c r="A1472">
        <v>122928</v>
      </c>
      <c r="B1472" t="s">
        <v>3070</v>
      </c>
      <c r="C1472" t="s">
        <v>3071</v>
      </c>
      <c r="D1472" t="s">
        <v>235</v>
      </c>
      <c r="E1472" t="s">
        <v>362</v>
      </c>
      <c r="F1472" s="230">
        <v>36528</v>
      </c>
      <c r="G1472" t="s">
        <v>3072</v>
      </c>
      <c r="H1472" t="s">
        <v>364</v>
      </c>
      <c r="I1472" t="s">
        <v>1141</v>
      </c>
      <c r="K1472" t="s">
        <v>346</v>
      </c>
      <c r="L1472">
        <v>2017</v>
      </c>
      <c r="M1472" t="s">
        <v>345</v>
      </c>
      <c r="N1472" t="s">
        <v>345</v>
      </c>
      <c r="O1472"/>
      <c r="AI1472">
        <v>0</v>
      </c>
      <c r="AP1472">
        <v>0</v>
      </c>
    </row>
    <row r="1473" spans="1:42" x14ac:dyDescent="0.2">
      <c r="A1473">
        <v>122930</v>
      </c>
      <c r="B1473" t="s">
        <v>3073</v>
      </c>
      <c r="C1473" t="s">
        <v>127</v>
      </c>
      <c r="D1473" t="s">
        <v>318</v>
      </c>
      <c r="I1473" t="s">
        <v>59</v>
      </c>
      <c r="O1473"/>
      <c r="AI1473">
        <v>0</v>
      </c>
      <c r="AO1473" t="s">
        <v>928</v>
      </c>
      <c r="AP1473">
        <v>0</v>
      </c>
    </row>
    <row r="1474" spans="1:42" x14ac:dyDescent="0.2">
      <c r="A1474">
        <v>122939</v>
      </c>
      <c r="B1474" t="s">
        <v>3074</v>
      </c>
      <c r="C1474" t="s">
        <v>157</v>
      </c>
      <c r="D1474" t="s">
        <v>209</v>
      </c>
      <c r="E1474" t="s">
        <v>362</v>
      </c>
      <c r="F1474" s="254">
        <v>35247</v>
      </c>
      <c r="G1474" t="s">
        <v>345</v>
      </c>
      <c r="H1474" t="s">
        <v>364</v>
      </c>
      <c r="I1474" t="s">
        <v>59</v>
      </c>
      <c r="K1474" t="s">
        <v>881</v>
      </c>
      <c r="L1474">
        <v>2016</v>
      </c>
      <c r="M1474" t="s">
        <v>345</v>
      </c>
      <c r="O1474"/>
      <c r="AI1474">
        <v>0</v>
      </c>
      <c r="AN1474" t="s">
        <v>928</v>
      </c>
      <c r="AO1474" t="s">
        <v>928</v>
      </c>
      <c r="AP1474">
        <v>0</v>
      </c>
    </row>
    <row r="1475" spans="1:42" x14ac:dyDescent="0.2">
      <c r="A1475">
        <v>122940</v>
      </c>
      <c r="B1475" t="s">
        <v>3075</v>
      </c>
      <c r="C1475" t="s">
        <v>93</v>
      </c>
      <c r="D1475" t="s">
        <v>253</v>
      </c>
      <c r="E1475" t="s">
        <v>363</v>
      </c>
      <c r="F1475" s="230">
        <v>27936</v>
      </c>
      <c r="G1475" t="s">
        <v>345</v>
      </c>
      <c r="H1475" t="s">
        <v>366</v>
      </c>
      <c r="I1475" t="s">
        <v>59</v>
      </c>
      <c r="K1475" t="s">
        <v>365</v>
      </c>
      <c r="L1475">
        <v>1994</v>
      </c>
      <c r="M1475" t="s">
        <v>345</v>
      </c>
      <c r="N1475" t="s">
        <v>605</v>
      </c>
      <c r="O1475"/>
      <c r="AI1475">
        <v>0</v>
      </c>
      <c r="AP1475">
        <v>0</v>
      </c>
    </row>
    <row r="1476" spans="1:42" x14ac:dyDescent="0.2">
      <c r="A1476">
        <v>122942</v>
      </c>
      <c r="B1476" t="s">
        <v>3076</v>
      </c>
      <c r="C1476" t="s">
        <v>155</v>
      </c>
      <c r="D1476" t="s">
        <v>489</v>
      </c>
      <c r="E1476" t="s">
        <v>363</v>
      </c>
      <c r="F1476" s="230">
        <v>34264</v>
      </c>
      <c r="G1476" t="s">
        <v>345</v>
      </c>
      <c r="H1476" t="s">
        <v>364</v>
      </c>
      <c r="I1476" t="s">
        <v>1141</v>
      </c>
      <c r="K1476" t="s">
        <v>365</v>
      </c>
      <c r="L1476">
        <v>0</v>
      </c>
      <c r="M1476" t="s">
        <v>356</v>
      </c>
      <c r="O1476"/>
      <c r="AI1476">
        <v>0</v>
      </c>
      <c r="AN1476" t="s">
        <v>928</v>
      </c>
      <c r="AO1476" t="s">
        <v>928</v>
      </c>
      <c r="AP1476">
        <v>0</v>
      </c>
    </row>
    <row r="1477" spans="1:42" x14ac:dyDescent="0.2">
      <c r="A1477">
        <v>122943</v>
      </c>
      <c r="B1477" t="s">
        <v>3077</v>
      </c>
      <c r="C1477" t="s">
        <v>183</v>
      </c>
      <c r="D1477" t="s">
        <v>3078</v>
      </c>
      <c r="E1477" t="s">
        <v>363</v>
      </c>
      <c r="F1477" s="230">
        <v>31623</v>
      </c>
      <c r="G1477" t="s">
        <v>345</v>
      </c>
      <c r="H1477" t="s">
        <v>364</v>
      </c>
      <c r="I1477" t="s">
        <v>1144</v>
      </c>
      <c r="K1477" t="s">
        <v>365</v>
      </c>
      <c r="L1477">
        <v>2008</v>
      </c>
      <c r="M1477" t="s">
        <v>357</v>
      </c>
      <c r="N1477" t="s">
        <v>357</v>
      </c>
      <c r="O1477"/>
      <c r="AI1477">
        <v>0</v>
      </c>
      <c r="AP1477">
        <v>0</v>
      </c>
    </row>
    <row r="1478" spans="1:42" x14ac:dyDescent="0.2">
      <c r="A1478">
        <v>122948</v>
      </c>
      <c r="B1478" t="s">
        <v>3079</v>
      </c>
      <c r="C1478" t="s">
        <v>69</v>
      </c>
      <c r="D1478" t="s">
        <v>264</v>
      </c>
      <c r="E1478" t="s">
        <v>362</v>
      </c>
      <c r="F1478" s="253">
        <v>0</v>
      </c>
      <c r="G1478" t="s">
        <v>892</v>
      </c>
      <c r="H1478" t="s">
        <v>366</v>
      </c>
      <c r="I1478" t="s">
        <v>1141</v>
      </c>
      <c r="K1478" t="s">
        <v>365</v>
      </c>
      <c r="L1478">
        <v>0</v>
      </c>
      <c r="M1478" t="s">
        <v>345</v>
      </c>
      <c r="N1478" t="s">
        <v>605</v>
      </c>
      <c r="O1478"/>
      <c r="AI1478">
        <v>0</v>
      </c>
      <c r="AP1478">
        <v>0</v>
      </c>
    </row>
    <row r="1479" spans="1:42" x14ac:dyDescent="0.2">
      <c r="A1479">
        <v>122951</v>
      </c>
      <c r="B1479" t="s">
        <v>3080</v>
      </c>
      <c r="C1479" t="s">
        <v>533</v>
      </c>
      <c r="D1479" t="s">
        <v>262</v>
      </c>
      <c r="E1479" t="s">
        <v>362</v>
      </c>
      <c r="F1479" s="230">
        <v>36740</v>
      </c>
      <c r="G1479" t="s">
        <v>1249</v>
      </c>
      <c r="H1479" t="s">
        <v>364</v>
      </c>
      <c r="I1479" t="s">
        <v>1141</v>
      </c>
      <c r="K1479" t="s">
        <v>881</v>
      </c>
      <c r="L1479">
        <v>2018</v>
      </c>
      <c r="M1479" t="s">
        <v>350</v>
      </c>
      <c r="N1479" t="s">
        <v>350</v>
      </c>
      <c r="O1479"/>
      <c r="AI1479">
        <v>0</v>
      </c>
      <c r="AP1479">
        <v>0</v>
      </c>
    </row>
    <row r="1480" spans="1:42" x14ac:dyDescent="0.2">
      <c r="A1480">
        <v>122964</v>
      </c>
      <c r="B1480" t="s">
        <v>3081</v>
      </c>
      <c r="C1480" t="s">
        <v>550</v>
      </c>
      <c r="D1480" t="s">
        <v>290</v>
      </c>
      <c r="E1480" t="s">
        <v>363</v>
      </c>
      <c r="F1480" s="230">
        <v>36269</v>
      </c>
      <c r="G1480" t="s">
        <v>345</v>
      </c>
      <c r="H1480" t="s">
        <v>364</v>
      </c>
      <c r="I1480" t="s">
        <v>1141</v>
      </c>
      <c r="K1480" t="s">
        <v>346</v>
      </c>
      <c r="L1480">
        <v>2016</v>
      </c>
      <c r="M1480" t="s">
        <v>345</v>
      </c>
      <c r="N1480" t="s">
        <v>345</v>
      </c>
      <c r="O1480"/>
      <c r="AI1480">
        <v>0</v>
      </c>
      <c r="AP1480">
        <v>0</v>
      </c>
    </row>
    <row r="1481" spans="1:42" x14ac:dyDescent="0.2">
      <c r="A1481">
        <v>122969</v>
      </c>
      <c r="B1481" t="s">
        <v>3082</v>
      </c>
      <c r="C1481" t="s">
        <v>161</v>
      </c>
      <c r="D1481" t="s">
        <v>1742</v>
      </c>
      <c r="E1481" t="s">
        <v>363</v>
      </c>
      <c r="F1481" s="230">
        <v>30326</v>
      </c>
      <c r="G1481" t="s">
        <v>1960</v>
      </c>
      <c r="H1481" t="s">
        <v>364</v>
      </c>
      <c r="I1481" t="s">
        <v>1144</v>
      </c>
      <c r="K1481" t="s">
        <v>365</v>
      </c>
      <c r="L1481">
        <v>2000</v>
      </c>
      <c r="M1481" t="s">
        <v>347</v>
      </c>
      <c r="N1481" t="s">
        <v>360</v>
      </c>
      <c r="O1481"/>
      <c r="AI1481">
        <v>0</v>
      </c>
      <c r="AP1481">
        <v>0</v>
      </c>
    </row>
    <row r="1482" spans="1:42" x14ac:dyDescent="0.2">
      <c r="A1482">
        <v>122989</v>
      </c>
      <c r="B1482" t="s">
        <v>3083</v>
      </c>
      <c r="C1482" t="s">
        <v>89</v>
      </c>
      <c r="D1482" t="s">
        <v>3084</v>
      </c>
      <c r="E1482" t="s">
        <v>867</v>
      </c>
      <c r="F1482" s="230">
        <v>34989</v>
      </c>
      <c r="G1482" t="s">
        <v>345</v>
      </c>
      <c r="H1482" t="s">
        <v>364</v>
      </c>
      <c r="I1482" t="s">
        <v>1144</v>
      </c>
      <c r="K1482" t="s">
        <v>881</v>
      </c>
      <c r="L1482">
        <v>2013</v>
      </c>
      <c r="M1482" t="s">
        <v>357</v>
      </c>
      <c r="N1482" t="s">
        <v>357</v>
      </c>
      <c r="O1482"/>
      <c r="AI1482">
        <v>0</v>
      </c>
      <c r="AP1482">
        <v>0</v>
      </c>
    </row>
    <row r="1483" spans="1:42" x14ac:dyDescent="0.2">
      <c r="A1483">
        <v>122990</v>
      </c>
      <c r="B1483" t="s">
        <v>3085</v>
      </c>
      <c r="C1483" t="s">
        <v>69</v>
      </c>
      <c r="D1483" t="s">
        <v>3086</v>
      </c>
      <c r="I1483" t="s">
        <v>65</v>
      </c>
      <c r="O1483"/>
      <c r="AI1483">
        <v>0</v>
      </c>
      <c r="AP1483">
        <v>0</v>
      </c>
    </row>
    <row r="1484" spans="1:42" x14ac:dyDescent="0.2">
      <c r="A1484">
        <v>122991</v>
      </c>
      <c r="B1484" t="s">
        <v>3087</v>
      </c>
      <c r="C1484" t="s">
        <v>66</v>
      </c>
      <c r="D1484" t="s">
        <v>253</v>
      </c>
      <c r="E1484" t="s">
        <v>362</v>
      </c>
      <c r="F1484" s="230">
        <v>32874</v>
      </c>
      <c r="G1484" t="s">
        <v>886</v>
      </c>
      <c r="H1484" t="s">
        <v>364</v>
      </c>
      <c r="I1484" t="s">
        <v>59</v>
      </c>
      <c r="K1484" t="s">
        <v>346</v>
      </c>
      <c r="L1484">
        <v>2007</v>
      </c>
      <c r="M1484" t="s">
        <v>350</v>
      </c>
      <c r="N1484" t="s">
        <v>350</v>
      </c>
      <c r="O1484"/>
      <c r="AI1484">
        <v>0</v>
      </c>
      <c r="AO1484" t="s">
        <v>928</v>
      </c>
      <c r="AP1484">
        <v>0</v>
      </c>
    </row>
    <row r="1485" spans="1:42" x14ac:dyDescent="0.2">
      <c r="A1485">
        <v>123003</v>
      </c>
      <c r="B1485" t="s">
        <v>3088</v>
      </c>
      <c r="C1485" t="s">
        <v>145</v>
      </c>
      <c r="D1485" t="s">
        <v>241</v>
      </c>
      <c r="E1485" t="s">
        <v>363</v>
      </c>
      <c r="F1485" s="230">
        <v>35308</v>
      </c>
      <c r="G1485" t="s">
        <v>3089</v>
      </c>
      <c r="H1485" t="s">
        <v>364</v>
      </c>
      <c r="I1485" t="s">
        <v>1141</v>
      </c>
      <c r="K1485" t="s">
        <v>346</v>
      </c>
      <c r="L1485">
        <v>2015</v>
      </c>
      <c r="M1485" t="s">
        <v>360</v>
      </c>
      <c r="N1485" t="s">
        <v>360</v>
      </c>
      <c r="O1485"/>
      <c r="AI1485">
        <v>0</v>
      </c>
      <c r="AP1485">
        <v>0</v>
      </c>
    </row>
    <row r="1486" spans="1:42" x14ac:dyDescent="0.2">
      <c r="A1486">
        <v>123005</v>
      </c>
      <c r="B1486" t="s">
        <v>3090</v>
      </c>
      <c r="C1486" t="s">
        <v>95</v>
      </c>
      <c r="D1486" t="s">
        <v>215</v>
      </c>
      <c r="E1486" t="s">
        <v>867</v>
      </c>
      <c r="F1486" s="230">
        <v>36255</v>
      </c>
      <c r="G1486" t="s">
        <v>345</v>
      </c>
      <c r="H1486" t="s">
        <v>364</v>
      </c>
      <c r="I1486" t="s">
        <v>1141</v>
      </c>
      <c r="K1486" t="s">
        <v>346</v>
      </c>
      <c r="L1486">
        <v>2017</v>
      </c>
      <c r="M1486" t="s">
        <v>345</v>
      </c>
      <c r="N1486" t="s">
        <v>345</v>
      </c>
      <c r="O1486"/>
      <c r="AI1486">
        <v>0</v>
      </c>
      <c r="AP1486">
        <v>0</v>
      </c>
    </row>
    <row r="1487" spans="1:42" x14ac:dyDescent="0.2">
      <c r="A1487">
        <v>123006</v>
      </c>
      <c r="B1487" t="s">
        <v>3091</v>
      </c>
      <c r="C1487" t="s">
        <v>69</v>
      </c>
      <c r="D1487" t="s">
        <v>248</v>
      </c>
      <c r="E1487" t="s">
        <v>362</v>
      </c>
      <c r="F1487" s="253">
        <v>0</v>
      </c>
      <c r="G1487" t="s">
        <v>351</v>
      </c>
      <c r="H1487" t="s">
        <v>364</v>
      </c>
      <c r="I1487" t="s">
        <v>1144</v>
      </c>
      <c r="K1487" t="s">
        <v>346</v>
      </c>
      <c r="L1487">
        <v>0</v>
      </c>
      <c r="M1487" t="s">
        <v>351</v>
      </c>
      <c r="O1487"/>
      <c r="AI1487">
        <v>0</v>
      </c>
      <c r="AO1487" t="s">
        <v>928</v>
      </c>
      <c r="AP1487">
        <v>0</v>
      </c>
    </row>
    <row r="1488" spans="1:42" x14ac:dyDescent="0.2">
      <c r="A1488">
        <v>123012</v>
      </c>
      <c r="B1488" t="s">
        <v>3092</v>
      </c>
      <c r="C1488" t="s">
        <v>115</v>
      </c>
      <c r="D1488" t="s">
        <v>520</v>
      </c>
      <c r="I1488" t="s">
        <v>59</v>
      </c>
      <c r="O1488"/>
      <c r="AE1488" t="str">
        <f>IFERROR(VLOOKUP(#REF!,[1]Sheet2!#REF!,2,0),"")</f>
        <v/>
      </c>
      <c r="AI1488">
        <v>0</v>
      </c>
      <c r="AL1488" t="str">
        <f>IFERROR(VLOOKUP(A1488,[1]Sheet2!A$2:C$3613,2,0),"")</f>
        <v>م</v>
      </c>
      <c r="AN1488" t="s">
        <v>928</v>
      </c>
      <c r="AO1488" t="s">
        <v>928</v>
      </c>
      <c r="AP1488">
        <v>0</v>
      </c>
    </row>
    <row r="1489" spans="1:42" x14ac:dyDescent="0.2">
      <c r="A1489">
        <v>123017</v>
      </c>
      <c r="B1489" t="s">
        <v>3094</v>
      </c>
      <c r="C1489" t="s">
        <v>66</v>
      </c>
      <c r="D1489" t="s">
        <v>229</v>
      </c>
      <c r="E1489" t="s">
        <v>867</v>
      </c>
      <c r="F1489" s="230">
        <v>36161</v>
      </c>
      <c r="G1489" t="s">
        <v>915</v>
      </c>
      <c r="H1489" t="s">
        <v>364</v>
      </c>
      <c r="I1489" t="s">
        <v>1144</v>
      </c>
      <c r="K1489" t="s">
        <v>346</v>
      </c>
      <c r="L1489">
        <v>2016</v>
      </c>
      <c r="M1489" t="s">
        <v>347</v>
      </c>
      <c r="N1489" t="s">
        <v>347</v>
      </c>
      <c r="O1489"/>
      <c r="AI1489">
        <v>0</v>
      </c>
      <c r="AP1489">
        <v>0</v>
      </c>
    </row>
    <row r="1490" spans="1:42" x14ac:dyDescent="0.2">
      <c r="A1490">
        <v>123046</v>
      </c>
      <c r="B1490" t="s">
        <v>3095</v>
      </c>
      <c r="C1490" t="s">
        <v>66</v>
      </c>
      <c r="D1490" t="s">
        <v>253</v>
      </c>
      <c r="E1490" t="s">
        <v>867</v>
      </c>
      <c r="F1490" s="230">
        <v>34218</v>
      </c>
      <c r="G1490" t="s">
        <v>2834</v>
      </c>
      <c r="H1490" t="s">
        <v>364</v>
      </c>
      <c r="I1490" t="s">
        <v>1141</v>
      </c>
      <c r="K1490" t="s">
        <v>881</v>
      </c>
      <c r="L1490">
        <v>2008</v>
      </c>
      <c r="M1490" t="s">
        <v>347</v>
      </c>
      <c r="N1490" t="s">
        <v>347</v>
      </c>
      <c r="O1490"/>
      <c r="AI1490">
        <v>0</v>
      </c>
      <c r="AP1490">
        <v>0</v>
      </c>
    </row>
    <row r="1491" spans="1:42" x14ac:dyDescent="0.2">
      <c r="A1491">
        <v>123063</v>
      </c>
      <c r="B1491" t="s">
        <v>3096</v>
      </c>
      <c r="C1491" t="s">
        <v>3097</v>
      </c>
      <c r="D1491" t="s">
        <v>421</v>
      </c>
      <c r="E1491" t="s">
        <v>362</v>
      </c>
      <c r="F1491" s="230">
        <v>36373</v>
      </c>
      <c r="G1491" t="s">
        <v>345</v>
      </c>
      <c r="H1491" t="s">
        <v>364</v>
      </c>
      <c r="I1491" t="s">
        <v>1141</v>
      </c>
      <c r="K1491" t="s">
        <v>881</v>
      </c>
      <c r="L1491">
        <v>2017</v>
      </c>
      <c r="M1491" t="s">
        <v>345</v>
      </c>
      <c r="N1491" t="s">
        <v>345</v>
      </c>
      <c r="O1491"/>
      <c r="AI1491">
        <v>0</v>
      </c>
      <c r="AP1491">
        <v>0</v>
      </c>
    </row>
    <row r="1492" spans="1:42" x14ac:dyDescent="0.2">
      <c r="A1492">
        <v>123075</v>
      </c>
      <c r="B1492" t="s">
        <v>3098</v>
      </c>
      <c r="C1492" t="s">
        <v>1745</v>
      </c>
      <c r="D1492" t="s">
        <v>3099</v>
      </c>
      <c r="E1492" t="s">
        <v>362</v>
      </c>
      <c r="F1492" s="230">
        <v>36270</v>
      </c>
      <c r="G1492" t="s">
        <v>345</v>
      </c>
      <c r="H1492" t="s">
        <v>364</v>
      </c>
      <c r="I1492" t="s">
        <v>1141</v>
      </c>
      <c r="K1492" t="s">
        <v>346</v>
      </c>
      <c r="L1492">
        <v>2017</v>
      </c>
      <c r="M1492" t="s">
        <v>345</v>
      </c>
      <c r="N1492" t="s">
        <v>345</v>
      </c>
      <c r="O1492"/>
      <c r="AI1492">
        <v>0</v>
      </c>
      <c r="AP1492">
        <v>0</v>
      </c>
    </row>
    <row r="1493" spans="1:42" x14ac:dyDescent="0.2">
      <c r="A1493">
        <v>123082</v>
      </c>
      <c r="B1493" t="s">
        <v>3100</v>
      </c>
      <c r="C1493" t="s">
        <v>64</v>
      </c>
      <c r="D1493" t="s">
        <v>211</v>
      </c>
      <c r="E1493" t="s">
        <v>363</v>
      </c>
      <c r="F1493" s="230">
        <v>34729</v>
      </c>
      <c r="G1493" t="s">
        <v>345</v>
      </c>
      <c r="H1493" t="s">
        <v>366</v>
      </c>
      <c r="I1493" t="s">
        <v>1141</v>
      </c>
      <c r="K1493" t="s">
        <v>365</v>
      </c>
      <c r="L1493">
        <v>2012</v>
      </c>
      <c r="M1493" t="s">
        <v>345</v>
      </c>
      <c r="N1493" t="s">
        <v>605</v>
      </c>
      <c r="O1493"/>
      <c r="AI1493">
        <v>0</v>
      </c>
      <c r="AP1493">
        <v>0</v>
      </c>
    </row>
    <row r="1494" spans="1:42" x14ac:dyDescent="0.2">
      <c r="A1494">
        <v>123093</v>
      </c>
      <c r="B1494" t="s">
        <v>3101</v>
      </c>
      <c r="C1494" t="s">
        <v>68</v>
      </c>
      <c r="D1494" t="s">
        <v>3102</v>
      </c>
      <c r="E1494" t="s">
        <v>363</v>
      </c>
      <c r="F1494" s="253">
        <v>0</v>
      </c>
      <c r="G1494" t="s">
        <v>345</v>
      </c>
      <c r="H1494" t="s">
        <v>364</v>
      </c>
      <c r="I1494" t="s">
        <v>1141</v>
      </c>
      <c r="K1494" t="s">
        <v>346</v>
      </c>
      <c r="L1494">
        <v>2014</v>
      </c>
      <c r="M1494" t="s">
        <v>345</v>
      </c>
      <c r="O1494"/>
      <c r="AI1494">
        <v>0</v>
      </c>
      <c r="AP1494">
        <v>0</v>
      </c>
    </row>
    <row r="1495" spans="1:42" x14ac:dyDescent="0.2">
      <c r="A1495">
        <v>123095</v>
      </c>
      <c r="B1495" t="s">
        <v>3103</v>
      </c>
      <c r="C1495" t="s">
        <v>113</v>
      </c>
      <c r="D1495" t="s">
        <v>3104</v>
      </c>
      <c r="E1495" t="s">
        <v>867</v>
      </c>
      <c r="F1495" s="230">
        <v>35701</v>
      </c>
      <c r="G1495" t="s">
        <v>3105</v>
      </c>
      <c r="H1495" t="s">
        <v>364</v>
      </c>
      <c r="I1495" t="s">
        <v>1141</v>
      </c>
      <c r="K1495" t="s">
        <v>346</v>
      </c>
      <c r="L1495">
        <v>2015</v>
      </c>
      <c r="M1495" t="s">
        <v>350</v>
      </c>
      <c r="N1495" t="s">
        <v>350</v>
      </c>
      <c r="O1495"/>
      <c r="AI1495">
        <v>0</v>
      </c>
      <c r="AO1495" t="s">
        <v>928</v>
      </c>
      <c r="AP1495">
        <v>0</v>
      </c>
    </row>
    <row r="1496" spans="1:42" x14ac:dyDescent="0.2">
      <c r="A1496">
        <v>123104</v>
      </c>
      <c r="B1496" t="s">
        <v>3106</v>
      </c>
      <c r="C1496" t="s">
        <v>108</v>
      </c>
      <c r="D1496" t="s">
        <v>309</v>
      </c>
      <c r="E1496" t="s">
        <v>363</v>
      </c>
      <c r="F1496" s="254">
        <v>35694</v>
      </c>
      <c r="G1496" t="s">
        <v>345</v>
      </c>
      <c r="H1496" t="s">
        <v>364</v>
      </c>
      <c r="I1496" t="s">
        <v>1144</v>
      </c>
      <c r="K1496">
        <v>0</v>
      </c>
      <c r="L1496">
        <v>0</v>
      </c>
      <c r="M1496">
        <v>0</v>
      </c>
      <c r="O1496"/>
      <c r="AI1496">
        <v>0</v>
      </c>
      <c r="AP1496">
        <v>0</v>
      </c>
    </row>
    <row r="1497" spans="1:42" x14ac:dyDescent="0.2">
      <c r="A1497">
        <v>123108</v>
      </c>
      <c r="B1497" t="s">
        <v>3107</v>
      </c>
      <c r="C1497" t="s">
        <v>3108</v>
      </c>
      <c r="D1497" t="s">
        <v>416</v>
      </c>
      <c r="E1497" t="s">
        <v>867</v>
      </c>
      <c r="F1497" s="230">
        <v>33716</v>
      </c>
      <c r="G1497" t="s">
        <v>350</v>
      </c>
      <c r="H1497" t="s">
        <v>364</v>
      </c>
      <c r="I1497" t="s">
        <v>1141</v>
      </c>
      <c r="K1497" t="s">
        <v>346</v>
      </c>
      <c r="L1497">
        <v>2010</v>
      </c>
      <c r="M1497" t="s">
        <v>2230</v>
      </c>
      <c r="N1497" t="s">
        <v>350</v>
      </c>
      <c r="O1497"/>
      <c r="AI1497">
        <v>0</v>
      </c>
      <c r="AP1497">
        <v>0</v>
      </c>
    </row>
    <row r="1498" spans="1:42" x14ac:dyDescent="0.2">
      <c r="A1498">
        <v>123119</v>
      </c>
      <c r="B1498" t="s">
        <v>3109</v>
      </c>
      <c r="C1498" t="s">
        <v>3110</v>
      </c>
      <c r="D1498" t="s">
        <v>3111</v>
      </c>
      <c r="E1498" t="s">
        <v>363</v>
      </c>
      <c r="F1498" s="230">
        <v>32055</v>
      </c>
      <c r="G1498" t="s">
        <v>3112</v>
      </c>
      <c r="H1498" t="s">
        <v>364</v>
      </c>
      <c r="I1498" t="s">
        <v>1141</v>
      </c>
      <c r="K1498" t="s">
        <v>365</v>
      </c>
      <c r="L1498">
        <v>2005</v>
      </c>
      <c r="M1498" t="s">
        <v>345</v>
      </c>
      <c r="N1498" t="s">
        <v>347</v>
      </c>
      <c r="O1498"/>
      <c r="AI1498">
        <v>0</v>
      </c>
      <c r="AP1498">
        <v>0</v>
      </c>
    </row>
    <row r="1499" spans="1:42" x14ac:dyDescent="0.2">
      <c r="A1499">
        <v>123121</v>
      </c>
      <c r="B1499" t="s">
        <v>3113</v>
      </c>
      <c r="C1499" t="s">
        <v>63</v>
      </c>
      <c r="D1499" t="s">
        <v>277</v>
      </c>
      <c r="E1499" t="s">
        <v>867</v>
      </c>
      <c r="F1499" s="230">
        <v>36548</v>
      </c>
      <c r="G1499" t="s">
        <v>345</v>
      </c>
      <c r="H1499" t="s">
        <v>364</v>
      </c>
      <c r="I1499" t="s">
        <v>1144</v>
      </c>
      <c r="K1499" t="s">
        <v>881</v>
      </c>
      <c r="L1499">
        <v>2017</v>
      </c>
      <c r="M1499" t="s">
        <v>345</v>
      </c>
      <c r="N1499" t="s">
        <v>345</v>
      </c>
      <c r="O1499"/>
      <c r="AI1499">
        <v>0</v>
      </c>
      <c r="AP1499">
        <v>0</v>
      </c>
    </row>
    <row r="1500" spans="1:42" x14ac:dyDescent="0.2">
      <c r="A1500">
        <v>123123</v>
      </c>
      <c r="B1500" t="s">
        <v>3114</v>
      </c>
      <c r="C1500" t="s">
        <v>159</v>
      </c>
      <c r="D1500" t="s">
        <v>484</v>
      </c>
      <c r="E1500" t="s">
        <v>362</v>
      </c>
      <c r="F1500" s="230">
        <v>36547</v>
      </c>
      <c r="G1500" t="s">
        <v>3115</v>
      </c>
      <c r="H1500" t="s">
        <v>364</v>
      </c>
      <c r="I1500" t="s">
        <v>1141</v>
      </c>
      <c r="K1500" t="s">
        <v>365</v>
      </c>
      <c r="L1500">
        <v>2017</v>
      </c>
      <c r="M1500" t="s">
        <v>357</v>
      </c>
      <c r="N1500" t="s">
        <v>357</v>
      </c>
      <c r="O1500"/>
      <c r="AI1500">
        <v>0</v>
      </c>
      <c r="AP1500">
        <v>0</v>
      </c>
    </row>
    <row r="1501" spans="1:42" x14ac:dyDescent="0.2">
      <c r="A1501">
        <v>123126</v>
      </c>
      <c r="B1501" t="s">
        <v>3116</v>
      </c>
      <c r="C1501" t="s">
        <v>3117</v>
      </c>
      <c r="D1501" t="s">
        <v>1728</v>
      </c>
      <c r="E1501" t="s">
        <v>867</v>
      </c>
      <c r="F1501" s="230">
        <v>34335</v>
      </c>
      <c r="G1501" t="s">
        <v>3118</v>
      </c>
      <c r="H1501" t="s">
        <v>364</v>
      </c>
      <c r="I1501" t="s">
        <v>59</v>
      </c>
      <c r="K1501" t="s">
        <v>881</v>
      </c>
      <c r="L1501">
        <v>2012</v>
      </c>
      <c r="M1501" t="s">
        <v>359</v>
      </c>
      <c r="N1501" t="s">
        <v>359</v>
      </c>
      <c r="O1501"/>
      <c r="AI1501">
        <v>0</v>
      </c>
      <c r="AN1501" t="s">
        <v>928</v>
      </c>
      <c r="AO1501" t="s">
        <v>928</v>
      </c>
      <c r="AP1501">
        <v>0</v>
      </c>
    </row>
    <row r="1502" spans="1:42" x14ac:dyDescent="0.2">
      <c r="A1502">
        <v>123136</v>
      </c>
      <c r="B1502" t="s">
        <v>3119</v>
      </c>
      <c r="C1502" t="s">
        <v>137</v>
      </c>
      <c r="D1502" t="s">
        <v>3120</v>
      </c>
      <c r="E1502" t="s">
        <v>867</v>
      </c>
      <c r="F1502" s="230">
        <v>35550</v>
      </c>
      <c r="G1502" t="s">
        <v>345</v>
      </c>
      <c r="H1502" t="s">
        <v>364</v>
      </c>
      <c r="I1502" t="s">
        <v>65</v>
      </c>
      <c r="K1502" t="s">
        <v>346</v>
      </c>
      <c r="L1502">
        <v>2016</v>
      </c>
      <c r="M1502" t="s">
        <v>347</v>
      </c>
      <c r="N1502" t="s">
        <v>347</v>
      </c>
      <c r="O1502"/>
      <c r="AI1502">
        <v>0</v>
      </c>
      <c r="AP1502">
        <v>0</v>
      </c>
    </row>
    <row r="1503" spans="1:42" x14ac:dyDescent="0.2">
      <c r="A1503">
        <v>123142</v>
      </c>
      <c r="B1503" t="s">
        <v>3121</v>
      </c>
      <c r="C1503" t="s">
        <v>102</v>
      </c>
      <c r="D1503" t="s">
        <v>3122</v>
      </c>
      <c r="E1503" t="s">
        <v>867</v>
      </c>
      <c r="F1503" s="230">
        <v>30213</v>
      </c>
      <c r="G1503" t="s">
        <v>345</v>
      </c>
      <c r="H1503" t="s">
        <v>364</v>
      </c>
      <c r="I1503" t="s">
        <v>59</v>
      </c>
      <c r="K1503" t="s">
        <v>881</v>
      </c>
      <c r="L1503">
        <v>2010</v>
      </c>
      <c r="M1503" t="s">
        <v>345</v>
      </c>
      <c r="N1503" t="s">
        <v>351</v>
      </c>
      <c r="O1503"/>
      <c r="AI1503">
        <v>0</v>
      </c>
      <c r="AP1503">
        <v>0</v>
      </c>
    </row>
    <row r="1504" spans="1:42" x14ac:dyDescent="0.2">
      <c r="A1504">
        <v>123143</v>
      </c>
      <c r="B1504" t="s">
        <v>3123</v>
      </c>
      <c r="C1504" t="s">
        <v>61</v>
      </c>
      <c r="D1504" t="s">
        <v>219</v>
      </c>
      <c r="E1504" t="s">
        <v>363</v>
      </c>
      <c r="F1504" s="230">
        <v>36189</v>
      </c>
      <c r="G1504" t="s">
        <v>356</v>
      </c>
      <c r="H1504" t="s">
        <v>367</v>
      </c>
      <c r="I1504" t="s">
        <v>1144</v>
      </c>
      <c r="K1504" t="s">
        <v>346</v>
      </c>
      <c r="L1504">
        <v>2016</v>
      </c>
      <c r="M1504" t="s">
        <v>356</v>
      </c>
      <c r="N1504" t="s">
        <v>605</v>
      </c>
      <c r="O1504"/>
      <c r="AI1504">
        <v>0</v>
      </c>
      <c r="AP1504">
        <v>0</v>
      </c>
    </row>
    <row r="1505" spans="1:42" x14ac:dyDescent="0.2">
      <c r="A1505">
        <v>123148</v>
      </c>
      <c r="B1505" t="s">
        <v>3124</v>
      </c>
      <c r="C1505" t="s">
        <v>70</v>
      </c>
      <c r="D1505" t="s">
        <v>321</v>
      </c>
      <c r="E1505" t="s">
        <v>867</v>
      </c>
      <c r="F1505" s="230">
        <v>35466</v>
      </c>
      <c r="G1505" t="s">
        <v>891</v>
      </c>
      <c r="H1505" t="s">
        <v>364</v>
      </c>
      <c r="I1505" t="s">
        <v>1144</v>
      </c>
      <c r="K1505" t="s">
        <v>346</v>
      </c>
      <c r="L1505">
        <v>2016</v>
      </c>
      <c r="M1505" t="s">
        <v>345</v>
      </c>
      <c r="N1505" t="s">
        <v>348</v>
      </c>
      <c r="O1505"/>
      <c r="AI1505">
        <v>0</v>
      </c>
      <c r="AO1505" t="s">
        <v>928</v>
      </c>
      <c r="AP1505">
        <v>0</v>
      </c>
    </row>
    <row r="1506" spans="1:42" x14ac:dyDescent="0.2">
      <c r="A1506">
        <v>123149</v>
      </c>
      <c r="B1506" t="s">
        <v>3125</v>
      </c>
      <c r="C1506" t="s">
        <v>66</v>
      </c>
      <c r="D1506" t="s">
        <v>1231</v>
      </c>
      <c r="E1506" t="s">
        <v>867</v>
      </c>
      <c r="F1506" s="230">
        <v>22830</v>
      </c>
      <c r="G1506" t="s">
        <v>351</v>
      </c>
      <c r="H1506" t="s">
        <v>366</v>
      </c>
      <c r="I1506" t="s">
        <v>1141</v>
      </c>
      <c r="K1506" t="s">
        <v>346</v>
      </c>
      <c r="L1506">
        <v>1980</v>
      </c>
      <c r="M1506" t="s">
        <v>351</v>
      </c>
      <c r="N1506" t="s">
        <v>605</v>
      </c>
      <c r="O1506"/>
      <c r="AI1506">
        <v>0</v>
      </c>
      <c r="AP1506">
        <v>0</v>
      </c>
    </row>
    <row r="1507" spans="1:42" x14ac:dyDescent="0.2">
      <c r="A1507">
        <v>123167</v>
      </c>
      <c r="B1507" t="s">
        <v>3126</v>
      </c>
      <c r="C1507" t="s">
        <v>3127</v>
      </c>
      <c r="D1507" t="s">
        <v>209</v>
      </c>
      <c r="E1507" t="s">
        <v>867</v>
      </c>
      <c r="F1507" s="230">
        <v>32542</v>
      </c>
      <c r="G1507" t="s">
        <v>345</v>
      </c>
      <c r="H1507" t="s">
        <v>364</v>
      </c>
      <c r="I1507" t="s">
        <v>1144</v>
      </c>
      <c r="K1507" t="e">
        <v>#N/A</v>
      </c>
      <c r="L1507">
        <v>0</v>
      </c>
      <c r="M1507" t="e">
        <v>#N/A</v>
      </c>
      <c r="N1507" t="s">
        <v>345</v>
      </c>
      <c r="O1507"/>
      <c r="AI1507">
        <v>0</v>
      </c>
      <c r="AP1507">
        <v>0</v>
      </c>
    </row>
    <row r="1508" spans="1:42" x14ac:dyDescent="0.2">
      <c r="A1508">
        <v>123169</v>
      </c>
      <c r="B1508" t="s">
        <v>3128</v>
      </c>
      <c r="C1508" t="s">
        <v>2686</v>
      </c>
      <c r="D1508" t="s">
        <v>3129</v>
      </c>
      <c r="E1508" t="s">
        <v>867</v>
      </c>
      <c r="F1508" s="230">
        <v>35912</v>
      </c>
      <c r="G1508" t="s">
        <v>345</v>
      </c>
      <c r="H1508" t="s">
        <v>366</v>
      </c>
      <c r="I1508" t="s">
        <v>59</v>
      </c>
      <c r="K1508" t="s">
        <v>881</v>
      </c>
      <c r="L1508">
        <v>2016</v>
      </c>
      <c r="M1508" t="s">
        <v>345</v>
      </c>
      <c r="N1508" t="s">
        <v>605</v>
      </c>
      <c r="O1508"/>
      <c r="AI1508">
        <v>0</v>
      </c>
      <c r="AO1508" t="s">
        <v>928</v>
      </c>
      <c r="AP1508">
        <v>0</v>
      </c>
    </row>
    <row r="1509" spans="1:42" x14ac:dyDescent="0.2">
      <c r="A1509">
        <v>123174</v>
      </c>
      <c r="B1509" t="s">
        <v>3130</v>
      </c>
      <c r="C1509" t="s">
        <v>1435</v>
      </c>
      <c r="D1509" t="s">
        <v>427</v>
      </c>
      <c r="E1509" t="s">
        <v>363</v>
      </c>
      <c r="F1509" s="230">
        <v>36526</v>
      </c>
      <c r="G1509" t="s">
        <v>345</v>
      </c>
      <c r="H1509" t="s">
        <v>366</v>
      </c>
      <c r="I1509" t="s">
        <v>59</v>
      </c>
      <c r="K1509" t="s">
        <v>365</v>
      </c>
      <c r="L1509">
        <v>2017</v>
      </c>
      <c r="M1509" t="s">
        <v>345</v>
      </c>
      <c r="N1509" t="s">
        <v>605</v>
      </c>
      <c r="O1509"/>
      <c r="AI1509">
        <v>0</v>
      </c>
      <c r="AP1509">
        <v>0</v>
      </c>
    </row>
    <row r="1510" spans="1:42" x14ac:dyDescent="0.2">
      <c r="A1510">
        <v>123181</v>
      </c>
      <c r="B1510" t="s">
        <v>3131</v>
      </c>
      <c r="C1510" t="s">
        <v>548</v>
      </c>
      <c r="D1510" t="s">
        <v>3132</v>
      </c>
      <c r="E1510" t="s">
        <v>867</v>
      </c>
      <c r="F1510" s="230">
        <v>35872</v>
      </c>
      <c r="G1510" t="s">
        <v>345</v>
      </c>
      <c r="H1510" t="s">
        <v>364</v>
      </c>
      <c r="I1510" t="s">
        <v>1144</v>
      </c>
      <c r="K1510" t="s">
        <v>881</v>
      </c>
      <c r="L1510">
        <v>2016</v>
      </c>
      <c r="M1510" t="s">
        <v>345</v>
      </c>
      <c r="N1510" t="s">
        <v>353</v>
      </c>
      <c r="O1510"/>
      <c r="AI1510">
        <v>0</v>
      </c>
      <c r="AN1510" t="s">
        <v>928</v>
      </c>
      <c r="AO1510" t="s">
        <v>928</v>
      </c>
      <c r="AP1510">
        <v>0</v>
      </c>
    </row>
    <row r="1511" spans="1:42" x14ac:dyDescent="0.2">
      <c r="A1511">
        <v>123200</v>
      </c>
      <c r="B1511" t="s">
        <v>3133</v>
      </c>
      <c r="C1511" t="s">
        <v>88</v>
      </c>
      <c r="D1511" t="s">
        <v>283</v>
      </c>
      <c r="E1511" t="s">
        <v>363</v>
      </c>
      <c r="F1511" s="253">
        <v>0</v>
      </c>
      <c r="G1511" t="s">
        <v>345</v>
      </c>
      <c r="H1511" t="s">
        <v>364</v>
      </c>
      <c r="I1511" t="s">
        <v>1144</v>
      </c>
      <c r="K1511">
        <v>0</v>
      </c>
      <c r="L1511">
        <v>2018</v>
      </c>
      <c r="M1511">
        <v>0</v>
      </c>
      <c r="O1511"/>
      <c r="AI1511">
        <v>0</v>
      </c>
      <c r="AO1511" t="s">
        <v>928</v>
      </c>
      <c r="AP1511">
        <v>0</v>
      </c>
    </row>
    <row r="1512" spans="1:42" x14ac:dyDescent="0.2">
      <c r="A1512">
        <v>123205</v>
      </c>
      <c r="B1512" t="s">
        <v>3134</v>
      </c>
      <c r="C1512" t="s">
        <v>497</v>
      </c>
      <c r="D1512" t="s">
        <v>2569</v>
      </c>
      <c r="E1512" t="s">
        <v>867</v>
      </c>
      <c r="F1512" s="230">
        <v>34742</v>
      </c>
      <c r="G1512" t="s">
        <v>883</v>
      </c>
      <c r="H1512" t="s">
        <v>364</v>
      </c>
      <c r="I1512" t="s">
        <v>1141</v>
      </c>
      <c r="K1512" t="s">
        <v>881</v>
      </c>
      <c r="L1512">
        <v>2013</v>
      </c>
      <c r="M1512" t="s">
        <v>347</v>
      </c>
      <c r="N1512" t="s">
        <v>347</v>
      </c>
      <c r="O1512"/>
      <c r="AI1512">
        <v>0</v>
      </c>
      <c r="AP1512">
        <v>0</v>
      </c>
    </row>
    <row r="1513" spans="1:42" x14ac:dyDescent="0.2">
      <c r="A1513">
        <v>123208</v>
      </c>
      <c r="B1513" t="s">
        <v>3135</v>
      </c>
      <c r="C1513" t="s">
        <v>519</v>
      </c>
      <c r="D1513" t="s">
        <v>89</v>
      </c>
      <c r="E1513" t="s">
        <v>363</v>
      </c>
      <c r="F1513" s="253">
        <v>0</v>
      </c>
      <c r="G1513" t="s">
        <v>901</v>
      </c>
      <c r="H1513" t="s">
        <v>364</v>
      </c>
      <c r="I1513" t="s">
        <v>1141</v>
      </c>
      <c r="K1513" t="s">
        <v>346</v>
      </c>
      <c r="L1513">
        <v>2009</v>
      </c>
      <c r="M1513" t="s">
        <v>347</v>
      </c>
      <c r="O1513"/>
      <c r="AI1513">
        <v>0</v>
      </c>
      <c r="AP1513">
        <v>0</v>
      </c>
    </row>
    <row r="1514" spans="1:42" x14ac:dyDescent="0.2">
      <c r="A1514">
        <v>123220</v>
      </c>
      <c r="B1514" t="s">
        <v>3136</v>
      </c>
      <c r="C1514" t="s">
        <v>92</v>
      </c>
      <c r="D1514" t="s">
        <v>1324</v>
      </c>
      <c r="E1514" t="s">
        <v>867</v>
      </c>
      <c r="F1514" s="230">
        <v>34160</v>
      </c>
      <c r="G1514" t="s">
        <v>900</v>
      </c>
      <c r="H1514" t="s">
        <v>364</v>
      </c>
      <c r="I1514" t="s">
        <v>1144</v>
      </c>
      <c r="K1514" t="s">
        <v>346</v>
      </c>
      <c r="L1514">
        <v>2011</v>
      </c>
      <c r="M1514" t="s">
        <v>347</v>
      </c>
      <c r="N1514" t="s">
        <v>347</v>
      </c>
      <c r="O1514"/>
      <c r="AI1514">
        <v>0</v>
      </c>
      <c r="AP1514">
        <v>0</v>
      </c>
    </row>
    <row r="1515" spans="1:42" x14ac:dyDescent="0.2">
      <c r="A1515">
        <v>123221</v>
      </c>
      <c r="B1515" t="s">
        <v>3137</v>
      </c>
      <c r="C1515" t="s">
        <v>144</v>
      </c>
      <c r="D1515" t="s">
        <v>222</v>
      </c>
      <c r="E1515" t="s">
        <v>867</v>
      </c>
      <c r="F1515" s="230">
        <v>35092</v>
      </c>
      <c r="G1515" t="s">
        <v>2726</v>
      </c>
      <c r="H1515" t="s">
        <v>364</v>
      </c>
      <c r="I1515" t="s">
        <v>1141</v>
      </c>
      <c r="K1515" t="s">
        <v>881</v>
      </c>
      <c r="L1515">
        <v>2013</v>
      </c>
      <c r="M1515" t="s">
        <v>356</v>
      </c>
      <c r="N1515" t="s">
        <v>356</v>
      </c>
      <c r="O1515"/>
      <c r="AI1515">
        <v>0</v>
      </c>
      <c r="AP1515">
        <v>0</v>
      </c>
    </row>
    <row r="1516" spans="1:42" x14ac:dyDescent="0.2">
      <c r="A1516">
        <v>123229</v>
      </c>
      <c r="B1516" t="s">
        <v>3138</v>
      </c>
      <c r="C1516" t="s">
        <v>116</v>
      </c>
      <c r="D1516" t="s">
        <v>300</v>
      </c>
      <c r="E1516" t="s">
        <v>867</v>
      </c>
      <c r="F1516" s="253">
        <v>0</v>
      </c>
      <c r="G1516" t="s">
        <v>901</v>
      </c>
      <c r="H1516" t="s">
        <v>364</v>
      </c>
      <c r="I1516" t="s">
        <v>1144</v>
      </c>
      <c r="K1516" t="s">
        <v>346</v>
      </c>
      <c r="L1516">
        <v>2003</v>
      </c>
      <c r="M1516" t="s">
        <v>347</v>
      </c>
      <c r="N1516" t="s">
        <v>347</v>
      </c>
      <c r="O1516"/>
      <c r="AI1516">
        <v>0</v>
      </c>
      <c r="AN1516" t="s">
        <v>928</v>
      </c>
      <c r="AO1516" t="s">
        <v>928</v>
      </c>
      <c r="AP1516">
        <v>0</v>
      </c>
    </row>
    <row r="1517" spans="1:42" x14ac:dyDescent="0.2">
      <c r="A1517">
        <v>123242</v>
      </c>
      <c r="B1517" t="s">
        <v>3139</v>
      </c>
      <c r="C1517" t="s">
        <v>69</v>
      </c>
      <c r="D1517" t="s">
        <v>773</v>
      </c>
      <c r="E1517" t="s">
        <v>867</v>
      </c>
      <c r="F1517" s="230">
        <v>33608</v>
      </c>
      <c r="G1517" t="s">
        <v>903</v>
      </c>
      <c r="H1517" t="s">
        <v>364</v>
      </c>
      <c r="I1517" t="s">
        <v>1141</v>
      </c>
      <c r="K1517" t="s">
        <v>346</v>
      </c>
      <c r="L1517">
        <v>2009</v>
      </c>
      <c r="M1517" t="s">
        <v>350</v>
      </c>
      <c r="N1517" t="s">
        <v>350</v>
      </c>
      <c r="O1517"/>
      <c r="AI1517">
        <v>0</v>
      </c>
      <c r="AP1517">
        <v>0</v>
      </c>
    </row>
    <row r="1518" spans="1:42" x14ac:dyDescent="0.2">
      <c r="A1518">
        <v>123252</v>
      </c>
      <c r="B1518" t="s">
        <v>3140</v>
      </c>
      <c r="C1518" t="s">
        <v>3022</v>
      </c>
      <c r="D1518" t="s">
        <v>211</v>
      </c>
      <c r="I1518" t="s">
        <v>59</v>
      </c>
      <c r="O1518"/>
      <c r="AI1518">
        <v>0</v>
      </c>
      <c r="AO1518" t="s">
        <v>928</v>
      </c>
      <c r="AP1518">
        <v>0</v>
      </c>
    </row>
    <row r="1519" spans="1:42" x14ac:dyDescent="0.2">
      <c r="A1519">
        <v>123267</v>
      </c>
      <c r="B1519" t="s">
        <v>3141</v>
      </c>
      <c r="C1519" t="s">
        <v>3142</v>
      </c>
      <c r="D1519" t="s">
        <v>283</v>
      </c>
      <c r="I1519" t="s">
        <v>1141</v>
      </c>
      <c r="O1519"/>
      <c r="AI1519">
        <v>0</v>
      </c>
      <c r="AN1519" t="s">
        <v>928</v>
      </c>
      <c r="AO1519" t="s">
        <v>928</v>
      </c>
      <c r="AP1519">
        <v>0</v>
      </c>
    </row>
    <row r="1520" spans="1:42" x14ac:dyDescent="0.2">
      <c r="A1520">
        <v>123268</v>
      </c>
      <c r="B1520" t="s">
        <v>3143</v>
      </c>
      <c r="C1520" t="s">
        <v>61</v>
      </c>
      <c r="D1520" t="s">
        <v>3144</v>
      </c>
      <c r="E1520" t="s">
        <v>867</v>
      </c>
      <c r="F1520" s="230">
        <v>36161</v>
      </c>
      <c r="G1520" t="s">
        <v>360</v>
      </c>
      <c r="H1520" t="s">
        <v>364</v>
      </c>
      <c r="I1520" t="s">
        <v>1144</v>
      </c>
      <c r="K1520" t="s">
        <v>346</v>
      </c>
      <c r="L1520">
        <v>2017</v>
      </c>
      <c r="M1520" t="s">
        <v>345</v>
      </c>
      <c r="O1520"/>
      <c r="AI1520">
        <v>0</v>
      </c>
      <c r="AP1520">
        <v>0</v>
      </c>
    </row>
    <row r="1521" spans="1:42" x14ac:dyDescent="0.2">
      <c r="A1521">
        <v>123270</v>
      </c>
      <c r="B1521" t="s">
        <v>3145</v>
      </c>
      <c r="C1521" t="s">
        <v>797</v>
      </c>
      <c r="D1521" t="s">
        <v>230</v>
      </c>
      <c r="E1521" t="s">
        <v>363</v>
      </c>
      <c r="F1521" s="253">
        <v>0</v>
      </c>
      <c r="G1521" t="s">
        <v>3146</v>
      </c>
      <c r="H1521" t="s">
        <v>364</v>
      </c>
      <c r="I1521" t="s">
        <v>1141</v>
      </c>
      <c r="K1521" t="s">
        <v>365</v>
      </c>
      <c r="L1521">
        <v>2007</v>
      </c>
      <c r="M1521" t="s">
        <v>360</v>
      </c>
      <c r="O1521"/>
      <c r="AI1521">
        <v>0</v>
      </c>
      <c r="AP1521">
        <v>0</v>
      </c>
    </row>
    <row r="1522" spans="1:42" x14ac:dyDescent="0.2">
      <c r="A1522">
        <v>123281</v>
      </c>
      <c r="B1522" t="s">
        <v>3147</v>
      </c>
      <c r="C1522" t="s">
        <v>1746</v>
      </c>
      <c r="D1522" t="s">
        <v>3148</v>
      </c>
      <c r="E1522" t="s">
        <v>867</v>
      </c>
      <c r="F1522" s="230">
        <v>36037</v>
      </c>
      <c r="G1522" t="s">
        <v>3149</v>
      </c>
      <c r="H1522" t="s">
        <v>364</v>
      </c>
      <c r="I1522" t="s">
        <v>65</v>
      </c>
      <c r="K1522" t="s">
        <v>346</v>
      </c>
      <c r="L1522">
        <v>2016</v>
      </c>
      <c r="M1522" t="s">
        <v>348</v>
      </c>
      <c r="N1522" t="s">
        <v>345</v>
      </c>
      <c r="O1522"/>
      <c r="AI1522">
        <v>0</v>
      </c>
      <c r="AP1522">
        <v>0</v>
      </c>
    </row>
    <row r="1523" spans="1:42" x14ac:dyDescent="0.2">
      <c r="A1523">
        <v>123288</v>
      </c>
      <c r="B1523" t="s">
        <v>3150</v>
      </c>
      <c r="C1523" t="s">
        <v>509</v>
      </c>
      <c r="D1523" t="s">
        <v>3151</v>
      </c>
      <c r="I1523" t="s">
        <v>59</v>
      </c>
      <c r="O1523"/>
      <c r="AI1523" t="s">
        <v>1135</v>
      </c>
      <c r="AO1523" t="s">
        <v>928</v>
      </c>
      <c r="AP1523">
        <v>0</v>
      </c>
    </row>
    <row r="1524" spans="1:42" x14ac:dyDescent="0.2">
      <c r="A1524">
        <v>123292</v>
      </c>
      <c r="B1524" t="s">
        <v>3152</v>
      </c>
      <c r="C1524" t="s">
        <v>666</v>
      </c>
      <c r="D1524" t="s">
        <v>3153</v>
      </c>
      <c r="E1524" t="s">
        <v>363</v>
      </c>
      <c r="F1524" s="230">
        <v>34336</v>
      </c>
      <c r="G1524" t="s">
        <v>896</v>
      </c>
      <c r="H1524" t="s">
        <v>364</v>
      </c>
      <c r="I1524" t="s">
        <v>1144</v>
      </c>
      <c r="K1524" t="s">
        <v>365</v>
      </c>
      <c r="L1524">
        <v>2011</v>
      </c>
      <c r="M1524" t="s">
        <v>359</v>
      </c>
      <c r="N1524" t="s">
        <v>359</v>
      </c>
      <c r="O1524"/>
      <c r="AI1524">
        <v>0</v>
      </c>
      <c r="AP1524">
        <v>0</v>
      </c>
    </row>
    <row r="1525" spans="1:42" x14ac:dyDescent="0.2">
      <c r="A1525">
        <v>123298</v>
      </c>
      <c r="B1525" t="s">
        <v>3154</v>
      </c>
      <c r="C1525" t="s">
        <v>66</v>
      </c>
      <c r="D1525" t="s">
        <v>419</v>
      </c>
      <c r="E1525" t="s">
        <v>362</v>
      </c>
      <c r="F1525" s="230">
        <v>32511</v>
      </c>
      <c r="G1525" t="s">
        <v>353</v>
      </c>
      <c r="H1525" t="s">
        <v>364</v>
      </c>
      <c r="I1525" t="s">
        <v>1144</v>
      </c>
      <c r="K1525" t="s">
        <v>881</v>
      </c>
      <c r="L1525">
        <v>2008</v>
      </c>
      <c r="M1525" t="s">
        <v>353</v>
      </c>
      <c r="N1525" t="s">
        <v>353</v>
      </c>
      <c r="O1525"/>
      <c r="AI1525">
        <v>0</v>
      </c>
      <c r="AO1525" t="s">
        <v>928</v>
      </c>
      <c r="AP1525">
        <v>0</v>
      </c>
    </row>
    <row r="1526" spans="1:42" x14ac:dyDescent="0.2">
      <c r="A1526">
        <v>123299</v>
      </c>
      <c r="B1526" t="s">
        <v>3155</v>
      </c>
      <c r="C1526" t="s">
        <v>106</v>
      </c>
      <c r="D1526" t="s">
        <v>208</v>
      </c>
      <c r="E1526" t="s">
        <v>867</v>
      </c>
      <c r="F1526" s="230">
        <v>30865</v>
      </c>
      <c r="G1526" t="s">
        <v>3156</v>
      </c>
      <c r="H1526" t="s">
        <v>364</v>
      </c>
      <c r="I1526" t="s">
        <v>59</v>
      </c>
      <c r="K1526" t="s">
        <v>881</v>
      </c>
      <c r="L1526">
        <v>2007</v>
      </c>
      <c r="M1526" t="s">
        <v>347</v>
      </c>
      <c r="N1526" t="s">
        <v>347</v>
      </c>
      <c r="O1526"/>
      <c r="AG1526" t="s">
        <v>933</v>
      </c>
      <c r="AI1526" t="s">
        <v>933</v>
      </c>
      <c r="AP1526">
        <v>0</v>
      </c>
    </row>
    <row r="1527" spans="1:42" ht="18" x14ac:dyDescent="0.25">
      <c r="A1527" s="264">
        <v>123301</v>
      </c>
      <c r="B1527" s="264" t="s">
        <v>3157</v>
      </c>
      <c r="C1527" s="264" t="s">
        <v>1476</v>
      </c>
      <c r="D1527" s="264" t="s">
        <v>222</v>
      </c>
      <c r="E1527" s="264"/>
      <c r="F1527" s="264"/>
      <c r="G1527" s="266"/>
      <c r="H1527" s="266"/>
      <c r="I1527" t="s">
        <v>59</v>
      </c>
      <c r="J1527" s="267"/>
      <c r="K1527" s="268"/>
      <c r="L1527" s="267"/>
      <c r="N1527" s="269"/>
      <c r="O1527"/>
      <c r="AC1527" s="267"/>
      <c r="AI1527" t="s">
        <v>934</v>
      </c>
      <c r="AO1527" t="s">
        <v>928</v>
      </c>
      <c r="AP1527">
        <v>0</v>
      </c>
    </row>
    <row r="1528" spans="1:42" x14ac:dyDescent="0.2">
      <c r="A1528">
        <v>123304</v>
      </c>
      <c r="B1528" t="s">
        <v>3158</v>
      </c>
      <c r="C1528" t="s">
        <v>3159</v>
      </c>
      <c r="D1528" t="s">
        <v>3160</v>
      </c>
      <c r="E1528" t="s">
        <v>867</v>
      </c>
      <c r="F1528" s="230">
        <v>33380</v>
      </c>
      <c r="G1528" t="s">
        <v>351</v>
      </c>
      <c r="H1528" t="s">
        <v>364</v>
      </c>
      <c r="I1528" t="s">
        <v>59</v>
      </c>
      <c r="K1528" t="s">
        <v>881</v>
      </c>
      <c r="L1528">
        <v>2010</v>
      </c>
      <c r="M1528" t="s">
        <v>351</v>
      </c>
      <c r="N1528" t="s">
        <v>351</v>
      </c>
      <c r="O1528"/>
      <c r="AI1528" t="s">
        <v>1135</v>
      </c>
      <c r="AP1528">
        <v>0</v>
      </c>
    </row>
    <row r="1529" spans="1:42" x14ac:dyDescent="0.2">
      <c r="A1529">
        <v>123305</v>
      </c>
      <c r="B1529" t="s">
        <v>3161</v>
      </c>
      <c r="C1529" t="s">
        <v>3159</v>
      </c>
      <c r="D1529" t="s">
        <v>783</v>
      </c>
      <c r="E1529" t="s">
        <v>867</v>
      </c>
      <c r="F1529" s="230">
        <v>33996</v>
      </c>
      <c r="G1529" t="s">
        <v>351</v>
      </c>
      <c r="H1529" t="s">
        <v>364</v>
      </c>
      <c r="I1529" t="s">
        <v>59</v>
      </c>
      <c r="K1529" t="s">
        <v>881</v>
      </c>
      <c r="L1529">
        <v>2011</v>
      </c>
      <c r="M1529" t="s">
        <v>351</v>
      </c>
      <c r="N1529" t="s">
        <v>351</v>
      </c>
      <c r="O1529"/>
      <c r="AI1529">
        <v>0</v>
      </c>
      <c r="AP1529">
        <v>0</v>
      </c>
    </row>
    <row r="1530" spans="1:42" x14ac:dyDescent="0.2">
      <c r="A1530">
        <v>123307</v>
      </c>
      <c r="B1530" t="s">
        <v>3162</v>
      </c>
      <c r="C1530" t="s">
        <v>3163</v>
      </c>
      <c r="D1530" t="s">
        <v>2018</v>
      </c>
      <c r="E1530" t="s">
        <v>363</v>
      </c>
      <c r="F1530" s="230">
        <v>32147</v>
      </c>
      <c r="G1530" t="s">
        <v>3164</v>
      </c>
      <c r="H1530" t="s">
        <v>364</v>
      </c>
      <c r="I1530" t="s">
        <v>59</v>
      </c>
      <c r="K1530" t="s">
        <v>365</v>
      </c>
      <c r="L1530">
        <v>2006</v>
      </c>
      <c r="M1530" t="s">
        <v>356</v>
      </c>
      <c r="N1530" t="s">
        <v>358</v>
      </c>
      <c r="O1530"/>
      <c r="AG1530" t="s">
        <v>944</v>
      </c>
      <c r="AI1530" t="s">
        <v>944</v>
      </c>
      <c r="AO1530" t="s">
        <v>928</v>
      </c>
      <c r="AP1530">
        <v>0</v>
      </c>
    </row>
    <row r="1531" spans="1:42" x14ac:dyDescent="0.2">
      <c r="A1531">
        <v>123328</v>
      </c>
      <c r="B1531" t="s">
        <v>876</v>
      </c>
      <c r="C1531" t="s">
        <v>66</v>
      </c>
      <c r="D1531" t="s">
        <v>1706</v>
      </c>
      <c r="I1531" t="s">
        <v>59</v>
      </c>
      <c r="O1531"/>
      <c r="AI1531">
        <v>0</v>
      </c>
      <c r="AP1531">
        <v>0</v>
      </c>
    </row>
    <row r="1532" spans="1:42" x14ac:dyDescent="0.2">
      <c r="A1532">
        <v>123337</v>
      </c>
      <c r="B1532" t="s">
        <v>3165</v>
      </c>
      <c r="C1532" t="s">
        <v>101</v>
      </c>
      <c r="D1532" t="s">
        <v>257</v>
      </c>
      <c r="E1532" t="s">
        <v>362</v>
      </c>
      <c r="F1532" s="230">
        <v>33139</v>
      </c>
      <c r="G1532" t="s">
        <v>360</v>
      </c>
      <c r="H1532" t="s">
        <v>364</v>
      </c>
      <c r="I1532" t="s">
        <v>1141</v>
      </c>
      <c r="K1532" t="s">
        <v>346</v>
      </c>
      <c r="L1532">
        <v>2009</v>
      </c>
      <c r="M1532" t="s">
        <v>360</v>
      </c>
      <c r="N1532" t="s">
        <v>360</v>
      </c>
      <c r="O1532"/>
      <c r="AI1532">
        <v>0</v>
      </c>
      <c r="AP1532">
        <v>0</v>
      </c>
    </row>
    <row r="1533" spans="1:42" x14ac:dyDescent="0.2">
      <c r="A1533">
        <v>123342</v>
      </c>
      <c r="B1533" t="s">
        <v>3166</v>
      </c>
      <c r="C1533" t="s">
        <v>469</v>
      </c>
      <c r="D1533" t="s">
        <v>769</v>
      </c>
      <c r="E1533" t="s">
        <v>362</v>
      </c>
      <c r="F1533" s="230">
        <v>36368</v>
      </c>
      <c r="G1533" t="s">
        <v>345</v>
      </c>
      <c r="H1533" t="s">
        <v>364</v>
      </c>
      <c r="I1533" t="s">
        <v>1141</v>
      </c>
      <c r="K1533" t="s">
        <v>346</v>
      </c>
      <c r="L1533">
        <v>2017</v>
      </c>
      <c r="M1533" t="s">
        <v>347</v>
      </c>
      <c r="N1533" t="s">
        <v>357</v>
      </c>
      <c r="O1533"/>
      <c r="AI1533">
        <v>0</v>
      </c>
      <c r="AP1533">
        <v>0</v>
      </c>
    </row>
    <row r="1534" spans="1:42" x14ac:dyDescent="0.2">
      <c r="A1534">
        <v>123345</v>
      </c>
      <c r="B1534" t="s">
        <v>3167</v>
      </c>
      <c r="C1534" t="s">
        <v>434</v>
      </c>
      <c r="D1534" t="s">
        <v>3168</v>
      </c>
      <c r="E1534" t="s">
        <v>363</v>
      </c>
      <c r="F1534" s="230">
        <v>31088</v>
      </c>
      <c r="G1534" t="s">
        <v>3169</v>
      </c>
      <c r="H1534" t="s">
        <v>364</v>
      </c>
      <c r="I1534" t="s">
        <v>1141</v>
      </c>
      <c r="K1534" t="s">
        <v>346</v>
      </c>
      <c r="L1534">
        <v>2003</v>
      </c>
      <c r="M1534" t="s">
        <v>347</v>
      </c>
      <c r="N1534" t="s">
        <v>347</v>
      </c>
      <c r="O1534"/>
      <c r="AI1534">
        <v>0</v>
      </c>
      <c r="AP1534">
        <v>0</v>
      </c>
    </row>
    <row r="1535" spans="1:42" x14ac:dyDescent="0.2">
      <c r="A1535">
        <v>123360</v>
      </c>
      <c r="B1535" t="s">
        <v>3170</v>
      </c>
      <c r="C1535" t="s">
        <v>110</v>
      </c>
      <c r="D1535" t="s">
        <v>321</v>
      </c>
      <c r="E1535" t="s">
        <v>363</v>
      </c>
      <c r="F1535" s="253">
        <v>0</v>
      </c>
      <c r="G1535" t="s">
        <v>345</v>
      </c>
      <c r="H1535" t="s">
        <v>364</v>
      </c>
      <c r="I1535" t="s">
        <v>1144</v>
      </c>
      <c r="K1535" t="s">
        <v>365</v>
      </c>
      <c r="L1535">
        <v>2007</v>
      </c>
      <c r="M1535" t="s">
        <v>358</v>
      </c>
      <c r="O1535"/>
      <c r="AI1535">
        <v>0</v>
      </c>
      <c r="AP1535">
        <v>0</v>
      </c>
    </row>
    <row r="1536" spans="1:42" x14ac:dyDescent="0.2">
      <c r="A1536">
        <v>123367</v>
      </c>
      <c r="B1536" t="s">
        <v>3171</v>
      </c>
      <c r="C1536" t="s">
        <v>66</v>
      </c>
      <c r="D1536" t="s">
        <v>516</v>
      </c>
      <c r="E1536" t="s">
        <v>363</v>
      </c>
      <c r="F1536" s="230">
        <v>31996</v>
      </c>
      <c r="G1536" t="s">
        <v>345</v>
      </c>
      <c r="H1536" t="s">
        <v>364</v>
      </c>
      <c r="I1536" t="s">
        <v>1141</v>
      </c>
      <c r="K1536" t="s">
        <v>346</v>
      </c>
      <c r="L1536">
        <v>2006</v>
      </c>
      <c r="M1536" t="s">
        <v>345</v>
      </c>
      <c r="N1536" t="s">
        <v>345</v>
      </c>
      <c r="O1536"/>
      <c r="AI1536">
        <v>0</v>
      </c>
      <c r="AP1536">
        <v>0</v>
      </c>
    </row>
    <row r="1537" spans="1:42" x14ac:dyDescent="0.2">
      <c r="A1537">
        <v>123369</v>
      </c>
      <c r="B1537" t="s">
        <v>3172</v>
      </c>
      <c r="C1537" t="s">
        <v>3173</v>
      </c>
      <c r="D1537" t="s">
        <v>3174</v>
      </c>
      <c r="E1537" t="s">
        <v>363</v>
      </c>
      <c r="F1537" s="230">
        <v>32211</v>
      </c>
      <c r="G1537" t="s">
        <v>3175</v>
      </c>
      <c r="H1537" t="s">
        <v>364</v>
      </c>
      <c r="I1537" t="s">
        <v>1141</v>
      </c>
      <c r="K1537" t="s">
        <v>365</v>
      </c>
      <c r="L1537">
        <v>0</v>
      </c>
      <c r="M1537" t="s">
        <v>347</v>
      </c>
      <c r="N1537" t="s">
        <v>356</v>
      </c>
      <c r="O1537"/>
      <c r="AI1537">
        <v>0</v>
      </c>
      <c r="AP1537">
        <v>0</v>
      </c>
    </row>
    <row r="1538" spans="1:42" x14ac:dyDescent="0.2">
      <c r="A1538">
        <v>123370</v>
      </c>
      <c r="B1538" t="s">
        <v>3176</v>
      </c>
      <c r="C1538" t="s">
        <v>104</v>
      </c>
      <c r="D1538" t="s">
        <v>772</v>
      </c>
      <c r="E1538" t="s">
        <v>867</v>
      </c>
      <c r="F1538" s="253">
        <v>0</v>
      </c>
      <c r="G1538" t="s">
        <v>3177</v>
      </c>
      <c r="H1538" t="s">
        <v>364</v>
      </c>
      <c r="I1538" t="s">
        <v>1141</v>
      </c>
      <c r="K1538" t="s">
        <v>346</v>
      </c>
      <c r="L1538">
        <v>1989</v>
      </c>
      <c r="M1538" t="s">
        <v>347</v>
      </c>
      <c r="N1538" t="s">
        <v>347</v>
      </c>
      <c r="O1538"/>
      <c r="AI1538">
        <v>0</v>
      </c>
      <c r="AP1538">
        <v>0</v>
      </c>
    </row>
    <row r="1539" spans="1:42" x14ac:dyDescent="0.2">
      <c r="A1539">
        <v>123371</v>
      </c>
      <c r="B1539" t="s">
        <v>3178</v>
      </c>
      <c r="C1539" t="s">
        <v>72</v>
      </c>
      <c r="D1539" t="s">
        <v>299</v>
      </c>
      <c r="E1539" t="s">
        <v>363</v>
      </c>
      <c r="F1539" s="230">
        <v>34232</v>
      </c>
      <c r="G1539" t="s">
        <v>897</v>
      </c>
      <c r="H1539" t="s">
        <v>364</v>
      </c>
      <c r="I1539" t="s">
        <v>1144</v>
      </c>
      <c r="K1539" t="s">
        <v>365</v>
      </c>
      <c r="L1539">
        <v>2019</v>
      </c>
      <c r="M1539" t="s">
        <v>347</v>
      </c>
      <c r="N1539" t="s">
        <v>347</v>
      </c>
      <c r="O1539"/>
      <c r="AI1539">
        <v>0</v>
      </c>
      <c r="AP1539">
        <v>0</v>
      </c>
    </row>
    <row r="1540" spans="1:42" x14ac:dyDescent="0.2">
      <c r="A1540">
        <v>123376</v>
      </c>
      <c r="B1540" t="s">
        <v>3179</v>
      </c>
      <c r="C1540" t="s">
        <v>108</v>
      </c>
      <c r="D1540" t="s">
        <v>300</v>
      </c>
      <c r="E1540" t="s">
        <v>363</v>
      </c>
      <c r="F1540" s="253">
        <v>0</v>
      </c>
      <c r="G1540" t="s">
        <v>3180</v>
      </c>
      <c r="I1540" t="s">
        <v>1141</v>
      </c>
      <c r="K1540" t="s">
        <v>573</v>
      </c>
      <c r="L1540">
        <v>0</v>
      </c>
      <c r="M1540" t="s">
        <v>347</v>
      </c>
      <c r="N1540" t="s">
        <v>605</v>
      </c>
      <c r="O1540"/>
      <c r="AI1540">
        <v>0</v>
      </c>
      <c r="AP1540">
        <v>0</v>
      </c>
    </row>
    <row r="1541" spans="1:42" x14ac:dyDescent="0.2">
      <c r="A1541">
        <v>123378</v>
      </c>
      <c r="B1541" t="s">
        <v>3181</v>
      </c>
      <c r="C1541" t="s">
        <v>110</v>
      </c>
      <c r="D1541" t="s">
        <v>278</v>
      </c>
      <c r="E1541" t="s">
        <v>867</v>
      </c>
      <c r="F1541" s="230">
        <v>34224</v>
      </c>
      <c r="G1541" t="s">
        <v>345</v>
      </c>
      <c r="H1541" t="s">
        <v>364</v>
      </c>
      <c r="I1541" t="s">
        <v>59</v>
      </c>
      <c r="K1541" t="s">
        <v>346</v>
      </c>
      <c r="L1541">
        <v>2013</v>
      </c>
      <c r="M1541" t="s">
        <v>347</v>
      </c>
      <c r="O1541"/>
      <c r="AI1541" t="s">
        <v>1135</v>
      </c>
      <c r="AP1541">
        <v>0</v>
      </c>
    </row>
    <row r="1542" spans="1:42" x14ac:dyDescent="0.2">
      <c r="A1542">
        <v>123393</v>
      </c>
      <c r="B1542" t="s">
        <v>3182</v>
      </c>
      <c r="C1542" t="s">
        <v>3183</v>
      </c>
      <c r="D1542" t="s">
        <v>241</v>
      </c>
      <c r="E1542" t="s">
        <v>363</v>
      </c>
      <c r="F1542" s="230">
        <v>36644</v>
      </c>
      <c r="G1542" t="s">
        <v>345</v>
      </c>
      <c r="H1542" t="s">
        <v>364</v>
      </c>
      <c r="I1542" t="s">
        <v>65</v>
      </c>
      <c r="K1542" t="s">
        <v>346</v>
      </c>
      <c r="L1542">
        <v>2018</v>
      </c>
      <c r="M1542" t="s">
        <v>345</v>
      </c>
      <c r="N1542" t="s">
        <v>345</v>
      </c>
      <c r="O1542"/>
      <c r="AI1542">
        <v>0</v>
      </c>
      <c r="AP1542">
        <v>0</v>
      </c>
    </row>
    <row r="1543" spans="1:42" x14ac:dyDescent="0.2">
      <c r="A1543">
        <v>123403</v>
      </c>
      <c r="B1543" t="s">
        <v>3184</v>
      </c>
      <c r="C1543" t="s">
        <v>2512</v>
      </c>
      <c r="D1543" t="s">
        <v>466</v>
      </c>
      <c r="E1543" t="s">
        <v>867</v>
      </c>
      <c r="F1543" s="230">
        <v>34498</v>
      </c>
      <c r="G1543" t="s">
        <v>2858</v>
      </c>
      <c r="H1543" t="s">
        <v>364</v>
      </c>
      <c r="I1543" t="s">
        <v>1141</v>
      </c>
      <c r="K1543" t="s">
        <v>346</v>
      </c>
      <c r="L1543">
        <v>0</v>
      </c>
      <c r="M1543" t="e">
        <v>#N/A</v>
      </c>
      <c r="N1543" t="s">
        <v>358</v>
      </c>
      <c r="O1543"/>
      <c r="AI1543">
        <v>0</v>
      </c>
      <c r="AP1543">
        <v>0</v>
      </c>
    </row>
    <row r="1544" spans="1:42" x14ac:dyDescent="0.2">
      <c r="A1544">
        <v>123408</v>
      </c>
      <c r="B1544" t="s">
        <v>3185</v>
      </c>
      <c r="C1544" t="s">
        <v>688</v>
      </c>
      <c r="D1544" t="s">
        <v>516</v>
      </c>
      <c r="E1544" t="s">
        <v>363</v>
      </c>
      <c r="F1544" s="230">
        <v>32874</v>
      </c>
      <c r="G1544" t="s">
        <v>345</v>
      </c>
      <c r="H1544" t="s">
        <v>364</v>
      </c>
      <c r="I1544" t="s">
        <v>1144</v>
      </c>
      <c r="K1544" t="s">
        <v>365</v>
      </c>
      <c r="L1544">
        <v>2008</v>
      </c>
      <c r="M1544" t="s">
        <v>345</v>
      </c>
      <c r="N1544" t="s">
        <v>345</v>
      </c>
      <c r="O1544"/>
      <c r="AI1544">
        <v>0</v>
      </c>
      <c r="AP1544">
        <v>0</v>
      </c>
    </row>
    <row r="1545" spans="1:42" x14ac:dyDescent="0.2">
      <c r="A1545">
        <v>123415</v>
      </c>
      <c r="B1545" t="s">
        <v>3186</v>
      </c>
      <c r="C1545" t="s">
        <v>129</v>
      </c>
      <c r="D1545" t="s">
        <v>3129</v>
      </c>
      <c r="I1545" t="s">
        <v>1141</v>
      </c>
      <c r="O1545">
        <v>310</v>
      </c>
      <c r="P1545" s="230">
        <v>45706</v>
      </c>
      <c r="Q1545">
        <v>50000</v>
      </c>
      <c r="AI1545">
        <v>0</v>
      </c>
      <c r="AP1545">
        <v>0</v>
      </c>
    </row>
    <row r="1546" spans="1:42" x14ac:dyDescent="0.2">
      <c r="A1546">
        <v>123419</v>
      </c>
      <c r="B1546" t="s">
        <v>3187</v>
      </c>
      <c r="C1546" t="s">
        <v>147</v>
      </c>
      <c r="D1546" t="s">
        <v>3188</v>
      </c>
      <c r="E1546" t="s">
        <v>867</v>
      </c>
      <c r="F1546" s="230">
        <v>35796</v>
      </c>
      <c r="G1546" t="s">
        <v>345</v>
      </c>
      <c r="H1546" t="s">
        <v>364</v>
      </c>
      <c r="I1546" t="s">
        <v>1144</v>
      </c>
      <c r="K1546" t="s">
        <v>881</v>
      </c>
      <c r="L1546">
        <v>2015</v>
      </c>
      <c r="M1546" t="s">
        <v>345</v>
      </c>
      <c r="N1546" t="s">
        <v>345</v>
      </c>
      <c r="O1546"/>
      <c r="AI1546">
        <v>0</v>
      </c>
      <c r="AP1546">
        <v>0</v>
      </c>
    </row>
    <row r="1547" spans="1:42" x14ac:dyDescent="0.2">
      <c r="A1547">
        <v>123423</v>
      </c>
      <c r="B1547" t="s">
        <v>3189</v>
      </c>
      <c r="C1547" t="s">
        <v>89</v>
      </c>
      <c r="D1547" t="s">
        <v>3190</v>
      </c>
      <c r="E1547" t="s">
        <v>363</v>
      </c>
      <c r="F1547" s="230">
        <v>36465</v>
      </c>
      <c r="G1547" t="s">
        <v>901</v>
      </c>
      <c r="H1547" t="s">
        <v>364</v>
      </c>
      <c r="I1547" t="s">
        <v>1141</v>
      </c>
      <c r="K1547" t="s">
        <v>346</v>
      </c>
      <c r="L1547">
        <v>2018</v>
      </c>
      <c r="M1547" t="s">
        <v>347</v>
      </c>
      <c r="N1547" t="s">
        <v>347</v>
      </c>
      <c r="O1547"/>
      <c r="AI1547">
        <v>0</v>
      </c>
      <c r="AP1547">
        <v>0</v>
      </c>
    </row>
    <row r="1548" spans="1:42" x14ac:dyDescent="0.2">
      <c r="A1548">
        <v>123430</v>
      </c>
      <c r="B1548" t="s">
        <v>3191</v>
      </c>
      <c r="C1548" t="s">
        <v>181</v>
      </c>
      <c r="D1548" t="s">
        <v>3192</v>
      </c>
      <c r="E1548" t="s">
        <v>363</v>
      </c>
      <c r="F1548" s="230">
        <v>36892</v>
      </c>
      <c r="G1548" t="s">
        <v>3193</v>
      </c>
      <c r="H1548" t="s">
        <v>364</v>
      </c>
      <c r="I1548" t="s">
        <v>1141</v>
      </c>
      <c r="K1548" t="s">
        <v>346</v>
      </c>
      <c r="L1548">
        <v>2018</v>
      </c>
      <c r="M1548" t="s">
        <v>345</v>
      </c>
      <c r="N1548" t="s">
        <v>350</v>
      </c>
      <c r="O1548"/>
      <c r="AI1548">
        <v>0</v>
      </c>
      <c r="AP1548">
        <v>0</v>
      </c>
    </row>
    <row r="1549" spans="1:42" x14ac:dyDescent="0.2">
      <c r="A1549">
        <v>123432</v>
      </c>
      <c r="B1549" t="s">
        <v>3194</v>
      </c>
      <c r="C1549" t="s">
        <v>103</v>
      </c>
      <c r="D1549" t="s">
        <v>647</v>
      </c>
      <c r="I1549" t="s">
        <v>1141</v>
      </c>
      <c r="O1549"/>
      <c r="AI1549">
        <v>0</v>
      </c>
      <c r="AP1549">
        <v>0</v>
      </c>
    </row>
    <row r="1550" spans="1:42" x14ac:dyDescent="0.2">
      <c r="A1550">
        <v>123436</v>
      </c>
      <c r="B1550" t="s">
        <v>3195</v>
      </c>
      <c r="C1550" t="s">
        <v>66</v>
      </c>
      <c r="D1550" t="s">
        <v>466</v>
      </c>
      <c r="E1550" t="s">
        <v>867</v>
      </c>
      <c r="F1550" s="230">
        <v>30797</v>
      </c>
      <c r="G1550" t="s">
        <v>3196</v>
      </c>
      <c r="H1550" t="s">
        <v>364</v>
      </c>
      <c r="I1550" t="s">
        <v>1144</v>
      </c>
      <c r="K1550" t="s">
        <v>346</v>
      </c>
      <c r="L1550">
        <v>2002</v>
      </c>
      <c r="M1550" t="s">
        <v>358</v>
      </c>
      <c r="N1550" t="s">
        <v>357</v>
      </c>
      <c r="O1550">
        <v>446</v>
      </c>
      <c r="P1550" s="230">
        <v>45722</v>
      </c>
      <c r="Q1550">
        <v>80000</v>
      </c>
      <c r="AI1550">
        <v>0</v>
      </c>
      <c r="AP1550">
        <v>0</v>
      </c>
    </row>
    <row r="1551" spans="1:42" x14ac:dyDescent="0.2">
      <c r="A1551">
        <v>123444</v>
      </c>
      <c r="B1551" t="s">
        <v>3198</v>
      </c>
      <c r="C1551" t="s">
        <v>105</v>
      </c>
      <c r="D1551" t="s">
        <v>701</v>
      </c>
      <c r="E1551" t="s">
        <v>867</v>
      </c>
      <c r="F1551" s="230">
        <v>32122</v>
      </c>
      <c r="G1551" t="s">
        <v>345</v>
      </c>
      <c r="H1551" t="s">
        <v>364</v>
      </c>
      <c r="I1551" t="s">
        <v>1141</v>
      </c>
      <c r="K1551" t="s">
        <v>346</v>
      </c>
      <c r="L1551">
        <v>2007</v>
      </c>
      <c r="M1551" t="s">
        <v>347</v>
      </c>
      <c r="N1551" t="s">
        <v>347</v>
      </c>
      <c r="O1551"/>
      <c r="AI1551">
        <v>0</v>
      </c>
      <c r="AP1551">
        <v>0</v>
      </c>
    </row>
    <row r="1552" spans="1:42" x14ac:dyDescent="0.2">
      <c r="A1552">
        <v>123445</v>
      </c>
      <c r="B1552" t="s">
        <v>3199</v>
      </c>
      <c r="C1552" t="s">
        <v>143</v>
      </c>
      <c r="D1552" t="s">
        <v>314</v>
      </c>
      <c r="E1552" t="s">
        <v>363</v>
      </c>
      <c r="F1552" s="230">
        <v>36366</v>
      </c>
      <c r="G1552" t="s">
        <v>892</v>
      </c>
      <c r="H1552" t="s">
        <v>364</v>
      </c>
      <c r="I1552" t="s">
        <v>1141</v>
      </c>
      <c r="K1552" t="s">
        <v>346</v>
      </c>
      <c r="L1552">
        <v>2017</v>
      </c>
      <c r="M1552" t="s">
        <v>345</v>
      </c>
      <c r="N1552" t="s">
        <v>357</v>
      </c>
      <c r="O1552"/>
      <c r="AI1552">
        <v>0</v>
      </c>
      <c r="AP1552">
        <v>0</v>
      </c>
    </row>
    <row r="1553" spans="1:42" x14ac:dyDescent="0.2">
      <c r="A1553">
        <v>123449</v>
      </c>
      <c r="B1553" t="s">
        <v>3200</v>
      </c>
      <c r="C1553" t="s">
        <v>104</v>
      </c>
      <c r="D1553" t="s">
        <v>222</v>
      </c>
      <c r="E1553" t="s">
        <v>362</v>
      </c>
      <c r="F1553" s="230">
        <v>35146</v>
      </c>
      <c r="G1553" t="s">
        <v>3201</v>
      </c>
      <c r="H1553" t="s">
        <v>364</v>
      </c>
      <c r="I1553" t="s">
        <v>1141</v>
      </c>
      <c r="K1553" t="s">
        <v>346</v>
      </c>
      <c r="L1553">
        <v>2014</v>
      </c>
      <c r="M1553" t="s">
        <v>349</v>
      </c>
      <c r="N1553" t="s">
        <v>349</v>
      </c>
      <c r="O1553"/>
      <c r="AI1553">
        <v>0</v>
      </c>
      <c r="AP1553">
        <v>0</v>
      </c>
    </row>
    <row r="1554" spans="1:42" x14ac:dyDescent="0.2">
      <c r="A1554">
        <v>123461</v>
      </c>
      <c r="B1554" t="s">
        <v>3202</v>
      </c>
      <c r="C1554" t="s">
        <v>66</v>
      </c>
      <c r="D1554" t="s">
        <v>295</v>
      </c>
      <c r="E1554" t="s">
        <v>867</v>
      </c>
      <c r="F1554" s="230">
        <v>32632</v>
      </c>
      <c r="G1554" t="s">
        <v>345</v>
      </c>
      <c r="H1554" t="s">
        <v>364</v>
      </c>
      <c r="I1554" t="s">
        <v>1144</v>
      </c>
      <c r="K1554" t="s">
        <v>346</v>
      </c>
      <c r="L1554">
        <v>2007</v>
      </c>
      <c r="M1554" t="s">
        <v>347</v>
      </c>
      <c r="N1554" t="s">
        <v>347</v>
      </c>
      <c r="O1554"/>
      <c r="AI1554">
        <v>0</v>
      </c>
      <c r="AP1554">
        <v>0</v>
      </c>
    </row>
    <row r="1555" spans="1:42" x14ac:dyDescent="0.2">
      <c r="A1555">
        <v>123463</v>
      </c>
      <c r="B1555" t="s">
        <v>3203</v>
      </c>
      <c r="C1555" t="s">
        <v>66</v>
      </c>
      <c r="D1555" t="s">
        <v>267</v>
      </c>
      <c r="E1555" t="s">
        <v>363</v>
      </c>
      <c r="F1555" s="230">
        <v>35540</v>
      </c>
      <c r="G1555" t="s">
        <v>2684</v>
      </c>
      <c r="H1555" t="s">
        <v>364</v>
      </c>
      <c r="I1555" t="s">
        <v>1141</v>
      </c>
      <c r="K1555" t="s">
        <v>346</v>
      </c>
      <c r="L1555">
        <v>2017</v>
      </c>
      <c r="M1555" t="s">
        <v>358</v>
      </c>
      <c r="N1555" t="s">
        <v>358</v>
      </c>
      <c r="O1555"/>
      <c r="AI1555">
        <v>0</v>
      </c>
      <c r="AP1555">
        <v>0</v>
      </c>
    </row>
    <row r="1556" spans="1:42" x14ac:dyDescent="0.2">
      <c r="A1556">
        <v>123470</v>
      </c>
      <c r="B1556" t="s">
        <v>3204</v>
      </c>
      <c r="C1556" t="s">
        <v>130</v>
      </c>
      <c r="D1556" t="s">
        <v>243</v>
      </c>
      <c r="E1556" t="s">
        <v>363</v>
      </c>
      <c r="F1556" s="230">
        <v>30200</v>
      </c>
      <c r="G1556" t="s">
        <v>3205</v>
      </c>
      <c r="H1556" t="s">
        <v>364</v>
      </c>
      <c r="I1556" t="s">
        <v>1141</v>
      </c>
      <c r="K1556" t="s">
        <v>346</v>
      </c>
      <c r="L1556">
        <v>2000</v>
      </c>
      <c r="M1556" t="s">
        <v>357</v>
      </c>
      <c r="N1556" t="s">
        <v>345</v>
      </c>
      <c r="O1556"/>
      <c r="AI1556">
        <v>0</v>
      </c>
      <c r="AP1556">
        <v>0</v>
      </c>
    </row>
    <row r="1557" spans="1:42" x14ac:dyDescent="0.2">
      <c r="A1557">
        <v>123475</v>
      </c>
      <c r="B1557" t="s">
        <v>3206</v>
      </c>
      <c r="C1557" t="s">
        <v>115</v>
      </c>
      <c r="D1557" t="s">
        <v>247</v>
      </c>
      <c r="E1557" t="s">
        <v>363</v>
      </c>
      <c r="F1557" s="230">
        <v>36162</v>
      </c>
      <c r="G1557" t="s">
        <v>345</v>
      </c>
      <c r="H1557" t="s">
        <v>364</v>
      </c>
      <c r="I1557" t="s">
        <v>1144</v>
      </c>
      <c r="K1557" t="s">
        <v>346</v>
      </c>
      <c r="L1557">
        <v>2017</v>
      </c>
      <c r="M1557" t="s">
        <v>345</v>
      </c>
      <c r="N1557" t="s">
        <v>345</v>
      </c>
      <c r="O1557"/>
      <c r="AI1557">
        <v>0</v>
      </c>
      <c r="AP1557">
        <v>0</v>
      </c>
    </row>
    <row r="1558" spans="1:42" x14ac:dyDescent="0.2">
      <c r="A1558">
        <v>123481</v>
      </c>
      <c r="B1558" t="s">
        <v>3207</v>
      </c>
      <c r="C1558" t="s">
        <v>109</v>
      </c>
      <c r="D1558" t="s">
        <v>250</v>
      </c>
      <c r="E1558" t="s">
        <v>867</v>
      </c>
      <c r="F1558" s="230">
        <v>33688</v>
      </c>
      <c r="G1558" t="s">
        <v>3208</v>
      </c>
      <c r="H1558" t="s">
        <v>364</v>
      </c>
      <c r="I1558" t="s">
        <v>1141</v>
      </c>
      <c r="K1558" t="s">
        <v>881</v>
      </c>
      <c r="L1558">
        <v>2010</v>
      </c>
      <c r="M1558" t="s">
        <v>351</v>
      </c>
      <c r="N1558" t="s">
        <v>351</v>
      </c>
      <c r="O1558"/>
      <c r="AI1558">
        <v>0</v>
      </c>
      <c r="AP1558">
        <v>0</v>
      </c>
    </row>
    <row r="1559" spans="1:42" x14ac:dyDescent="0.2">
      <c r="A1559">
        <v>123482</v>
      </c>
      <c r="B1559" t="s">
        <v>3209</v>
      </c>
      <c r="C1559" t="s">
        <v>96</v>
      </c>
      <c r="D1559" t="s">
        <v>272</v>
      </c>
      <c r="E1559" t="s">
        <v>867</v>
      </c>
      <c r="F1559" s="230">
        <v>36667</v>
      </c>
      <c r="G1559" t="s">
        <v>3210</v>
      </c>
      <c r="H1559" t="s">
        <v>364</v>
      </c>
      <c r="I1559" t="s">
        <v>1141</v>
      </c>
      <c r="K1559" t="s">
        <v>346</v>
      </c>
      <c r="L1559">
        <v>2018</v>
      </c>
      <c r="M1559" t="s">
        <v>350</v>
      </c>
      <c r="N1559" t="s">
        <v>350</v>
      </c>
      <c r="O1559"/>
      <c r="AI1559">
        <v>0</v>
      </c>
      <c r="AP1559">
        <v>0</v>
      </c>
    </row>
    <row r="1560" spans="1:42" x14ac:dyDescent="0.2">
      <c r="A1560">
        <v>123483</v>
      </c>
      <c r="B1560" t="s">
        <v>3211</v>
      </c>
      <c r="C1560" t="s">
        <v>66</v>
      </c>
      <c r="D1560" t="s">
        <v>936</v>
      </c>
      <c r="E1560" t="s">
        <v>363</v>
      </c>
      <c r="F1560" s="230">
        <v>34813</v>
      </c>
      <c r="G1560" t="s">
        <v>883</v>
      </c>
      <c r="H1560" t="s">
        <v>364</v>
      </c>
      <c r="I1560" t="s">
        <v>65</v>
      </c>
      <c r="K1560" t="s">
        <v>365</v>
      </c>
      <c r="L1560">
        <v>2013</v>
      </c>
      <c r="M1560" t="s">
        <v>347</v>
      </c>
      <c r="N1560" t="s">
        <v>347</v>
      </c>
      <c r="O1560"/>
      <c r="AI1560">
        <v>0</v>
      </c>
      <c r="AP1560">
        <v>0</v>
      </c>
    </row>
    <row r="1561" spans="1:42" x14ac:dyDescent="0.2">
      <c r="A1561">
        <v>123485</v>
      </c>
      <c r="B1561" t="s">
        <v>3212</v>
      </c>
      <c r="C1561" t="s">
        <v>78</v>
      </c>
      <c r="D1561" t="s">
        <v>796</v>
      </c>
      <c r="E1561" t="s">
        <v>867</v>
      </c>
      <c r="F1561" s="230">
        <v>35703</v>
      </c>
      <c r="G1561" t="s">
        <v>345</v>
      </c>
      <c r="H1561" t="s">
        <v>364</v>
      </c>
      <c r="I1561" t="s">
        <v>1144</v>
      </c>
      <c r="K1561" t="s">
        <v>346</v>
      </c>
      <c r="L1561">
        <v>2015</v>
      </c>
      <c r="M1561" t="s">
        <v>347</v>
      </c>
      <c r="N1561" t="s">
        <v>347</v>
      </c>
      <c r="O1561"/>
      <c r="AI1561">
        <v>0</v>
      </c>
      <c r="AP1561">
        <v>0</v>
      </c>
    </row>
    <row r="1562" spans="1:42" ht="28.5" x14ac:dyDescent="0.2">
      <c r="A1562">
        <v>123505</v>
      </c>
      <c r="B1562" t="s">
        <v>3213</v>
      </c>
      <c r="C1562" s="270" t="s">
        <v>3214</v>
      </c>
      <c r="D1562" t="s">
        <v>235</v>
      </c>
      <c r="I1562" t="s">
        <v>1141</v>
      </c>
      <c r="O1562"/>
      <c r="AI1562">
        <v>0</v>
      </c>
      <c r="AP1562">
        <v>0</v>
      </c>
    </row>
    <row r="1563" spans="1:42" x14ac:dyDescent="0.2">
      <c r="A1563">
        <v>123508</v>
      </c>
      <c r="B1563" t="s">
        <v>3215</v>
      </c>
      <c r="C1563" t="s">
        <v>63</v>
      </c>
      <c r="D1563" t="s">
        <v>239</v>
      </c>
      <c r="E1563" t="s">
        <v>363</v>
      </c>
      <c r="F1563" s="230">
        <v>34700</v>
      </c>
      <c r="G1563" t="s">
        <v>345</v>
      </c>
      <c r="H1563" t="s">
        <v>364</v>
      </c>
      <c r="I1563" t="s">
        <v>1141</v>
      </c>
      <c r="K1563" t="s">
        <v>346</v>
      </c>
      <c r="L1563">
        <v>2012</v>
      </c>
      <c r="M1563" t="s">
        <v>347</v>
      </c>
      <c r="N1563" t="s">
        <v>345</v>
      </c>
      <c r="O1563"/>
      <c r="AI1563">
        <v>0</v>
      </c>
      <c r="AP1563">
        <v>0</v>
      </c>
    </row>
    <row r="1564" spans="1:42" x14ac:dyDescent="0.2">
      <c r="A1564">
        <v>123514</v>
      </c>
      <c r="B1564" t="s">
        <v>3216</v>
      </c>
      <c r="C1564" t="s">
        <v>111</v>
      </c>
      <c r="D1564" t="s">
        <v>3068</v>
      </c>
      <c r="E1564" t="s">
        <v>363</v>
      </c>
      <c r="F1564" s="253">
        <v>0</v>
      </c>
      <c r="G1564" t="s">
        <v>2002</v>
      </c>
      <c r="H1564" t="s">
        <v>364</v>
      </c>
      <c r="I1564" t="s">
        <v>1144</v>
      </c>
      <c r="K1564" t="s">
        <v>346</v>
      </c>
      <c r="L1564">
        <v>2018</v>
      </c>
      <c r="M1564" t="s">
        <v>358</v>
      </c>
      <c r="O1564"/>
      <c r="AI1564">
        <v>0</v>
      </c>
      <c r="AP1564">
        <v>0</v>
      </c>
    </row>
    <row r="1565" spans="1:42" x14ac:dyDescent="0.2">
      <c r="A1565">
        <v>123524</v>
      </c>
      <c r="B1565" t="s">
        <v>3217</v>
      </c>
      <c r="C1565" t="s">
        <v>60</v>
      </c>
      <c r="D1565" t="s">
        <v>3218</v>
      </c>
      <c r="E1565" t="s">
        <v>363</v>
      </c>
      <c r="F1565" s="230">
        <v>34500</v>
      </c>
      <c r="G1565" t="s">
        <v>345</v>
      </c>
      <c r="H1565" t="s">
        <v>364</v>
      </c>
      <c r="I1565" t="s">
        <v>1141</v>
      </c>
      <c r="K1565" t="s">
        <v>346</v>
      </c>
      <c r="L1565">
        <v>2011</v>
      </c>
      <c r="M1565" t="s">
        <v>345</v>
      </c>
      <c r="N1565" t="s">
        <v>351</v>
      </c>
      <c r="O1565"/>
      <c r="AI1565">
        <v>0</v>
      </c>
      <c r="AP1565">
        <v>0</v>
      </c>
    </row>
    <row r="1566" spans="1:42" x14ac:dyDescent="0.2">
      <c r="A1566">
        <v>123529</v>
      </c>
      <c r="B1566" t="s">
        <v>3219</v>
      </c>
      <c r="C1566" t="s">
        <v>3220</v>
      </c>
      <c r="D1566" t="s">
        <v>3221</v>
      </c>
      <c r="E1566" t="s">
        <v>867</v>
      </c>
      <c r="F1566" s="253">
        <v>0</v>
      </c>
      <c r="G1566" t="s">
        <v>356</v>
      </c>
      <c r="H1566" t="s">
        <v>364</v>
      </c>
      <c r="I1566" t="s">
        <v>1141</v>
      </c>
      <c r="K1566" t="s">
        <v>346</v>
      </c>
      <c r="L1566">
        <v>2016</v>
      </c>
      <c r="M1566" t="s">
        <v>356</v>
      </c>
      <c r="N1566" t="s">
        <v>356</v>
      </c>
      <c r="O1566"/>
      <c r="AI1566">
        <v>0</v>
      </c>
      <c r="AM1566" t="str">
        <f>IFERROR(VLOOKUP(A1567,[1]Sheet2!A$2:C$3613,3,0),"")</f>
        <v/>
      </c>
      <c r="AN1566" t="s">
        <v>928</v>
      </c>
      <c r="AO1566" t="s">
        <v>928</v>
      </c>
      <c r="AP1566">
        <v>0</v>
      </c>
    </row>
    <row r="1567" spans="1:42" x14ac:dyDescent="0.2">
      <c r="A1567">
        <v>123534</v>
      </c>
      <c r="B1567" t="s">
        <v>3222</v>
      </c>
      <c r="C1567" t="s">
        <v>96</v>
      </c>
      <c r="D1567" t="s">
        <v>304</v>
      </c>
      <c r="E1567" t="s">
        <v>363</v>
      </c>
      <c r="F1567" s="230">
        <v>36526</v>
      </c>
      <c r="G1567" t="s">
        <v>571</v>
      </c>
      <c r="H1567" t="s">
        <v>364</v>
      </c>
      <c r="I1567" t="s">
        <v>1141</v>
      </c>
      <c r="K1567" t="s">
        <v>346</v>
      </c>
      <c r="L1567">
        <v>2018</v>
      </c>
      <c r="M1567" t="s">
        <v>358</v>
      </c>
      <c r="N1567" t="s">
        <v>358</v>
      </c>
      <c r="O1567"/>
      <c r="AI1567">
        <v>0</v>
      </c>
      <c r="AP1567">
        <v>0</v>
      </c>
    </row>
    <row r="1568" spans="1:42" x14ac:dyDescent="0.2">
      <c r="A1568">
        <v>123547</v>
      </c>
      <c r="B1568" t="s">
        <v>3223</v>
      </c>
      <c r="C1568" t="s">
        <v>129</v>
      </c>
      <c r="D1568" t="s">
        <v>235</v>
      </c>
      <c r="E1568" t="s">
        <v>867</v>
      </c>
      <c r="F1568" s="253">
        <v>0</v>
      </c>
      <c r="G1568" t="s">
        <v>345</v>
      </c>
      <c r="H1568" t="s">
        <v>364</v>
      </c>
      <c r="I1568" t="s">
        <v>65</v>
      </c>
      <c r="K1568" t="s">
        <v>881</v>
      </c>
      <c r="L1568">
        <v>2010</v>
      </c>
      <c r="M1568" t="s">
        <v>345</v>
      </c>
      <c r="N1568" t="s">
        <v>345</v>
      </c>
      <c r="O1568"/>
      <c r="AI1568">
        <v>0</v>
      </c>
      <c r="AP1568">
        <v>0</v>
      </c>
    </row>
    <row r="1569" spans="1:42" x14ac:dyDescent="0.2">
      <c r="A1569">
        <v>123551</v>
      </c>
      <c r="B1569" t="s">
        <v>3224</v>
      </c>
      <c r="C1569" t="s">
        <v>692</v>
      </c>
      <c r="D1569" t="s">
        <v>234</v>
      </c>
      <c r="E1569" t="s">
        <v>363</v>
      </c>
      <c r="F1569" s="230">
        <v>35065</v>
      </c>
      <c r="G1569" t="s">
        <v>3225</v>
      </c>
      <c r="H1569" t="s">
        <v>364</v>
      </c>
      <c r="I1569" t="s">
        <v>1144</v>
      </c>
      <c r="K1569" t="s">
        <v>365</v>
      </c>
      <c r="L1569">
        <v>2013</v>
      </c>
      <c r="M1569" t="s">
        <v>347</v>
      </c>
      <c r="O1569"/>
      <c r="AI1569">
        <v>0</v>
      </c>
      <c r="AP1569">
        <v>0</v>
      </c>
    </row>
    <row r="1570" spans="1:42" x14ac:dyDescent="0.2">
      <c r="A1570">
        <v>123554</v>
      </c>
      <c r="B1570" t="s">
        <v>3226</v>
      </c>
      <c r="C1570" t="s">
        <v>68</v>
      </c>
      <c r="D1570" t="s">
        <v>416</v>
      </c>
      <c r="E1570" t="s">
        <v>363</v>
      </c>
      <c r="F1570" s="230">
        <v>34182</v>
      </c>
      <c r="G1570" t="s">
        <v>3227</v>
      </c>
      <c r="H1570" t="s">
        <v>364</v>
      </c>
      <c r="I1570" t="s">
        <v>1144</v>
      </c>
      <c r="K1570" t="s">
        <v>346</v>
      </c>
      <c r="L1570">
        <v>2010</v>
      </c>
      <c r="M1570" t="s">
        <v>349</v>
      </c>
      <c r="N1570" t="s">
        <v>349</v>
      </c>
      <c r="O1570"/>
      <c r="AI1570">
        <v>0</v>
      </c>
      <c r="AP1570">
        <v>0</v>
      </c>
    </row>
    <row r="1571" spans="1:42" x14ac:dyDescent="0.2">
      <c r="A1571">
        <v>123558</v>
      </c>
      <c r="B1571" t="s">
        <v>3228</v>
      </c>
      <c r="C1571" t="s">
        <v>512</v>
      </c>
      <c r="D1571" t="s">
        <v>1324</v>
      </c>
      <c r="E1571" t="s">
        <v>363</v>
      </c>
      <c r="F1571" s="253">
        <v>0</v>
      </c>
      <c r="G1571" t="s">
        <v>2907</v>
      </c>
      <c r="H1571" t="s">
        <v>364</v>
      </c>
      <c r="I1571" t="s">
        <v>65</v>
      </c>
      <c r="K1571" t="s">
        <v>346</v>
      </c>
      <c r="L1571">
        <v>2007</v>
      </c>
      <c r="M1571" t="s">
        <v>347</v>
      </c>
      <c r="N1571" t="s">
        <v>347</v>
      </c>
      <c r="O1571"/>
      <c r="AI1571">
        <v>0</v>
      </c>
      <c r="AP1571">
        <v>0</v>
      </c>
    </row>
    <row r="1572" spans="1:42" x14ac:dyDescent="0.2">
      <c r="A1572">
        <v>123562</v>
      </c>
      <c r="B1572" t="s">
        <v>3229</v>
      </c>
      <c r="C1572" t="s">
        <v>60</v>
      </c>
      <c r="D1572" t="s">
        <v>3230</v>
      </c>
      <c r="E1572" t="s">
        <v>363</v>
      </c>
      <c r="F1572" s="230">
        <v>35123</v>
      </c>
      <c r="G1572" t="s">
        <v>345</v>
      </c>
      <c r="H1572" t="s">
        <v>364</v>
      </c>
      <c r="I1572" t="s">
        <v>1141</v>
      </c>
      <c r="K1572" t="s">
        <v>365</v>
      </c>
      <c r="L1572">
        <v>2013</v>
      </c>
      <c r="M1572" t="s">
        <v>347</v>
      </c>
      <c r="N1572" t="s">
        <v>347</v>
      </c>
      <c r="O1572"/>
      <c r="AI1572">
        <v>0</v>
      </c>
      <c r="AP1572">
        <v>0</v>
      </c>
    </row>
    <row r="1573" spans="1:42" x14ac:dyDescent="0.2">
      <c r="A1573">
        <v>123565</v>
      </c>
      <c r="B1573" t="s">
        <v>3231</v>
      </c>
      <c r="C1573" t="s">
        <v>66</v>
      </c>
      <c r="D1573" t="s">
        <v>228</v>
      </c>
      <c r="E1573" t="s">
        <v>363</v>
      </c>
      <c r="F1573" s="253">
        <v>0</v>
      </c>
      <c r="G1573" t="s">
        <v>3232</v>
      </c>
      <c r="H1573" t="s">
        <v>364</v>
      </c>
      <c r="I1573" t="s">
        <v>1141</v>
      </c>
      <c r="K1573" t="s">
        <v>346</v>
      </c>
      <c r="L1573">
        <v>2007</v>
      </c>
      <c r="M1573" t="s">
        <v>347</v>
      </c>
      <c r="N1573" t="s">
        <v>347</v>
      </c>
      <c r="O1573"/>
      <c r="AI1573">
        <v>0</v>
      </c>
      <c r="AP1573">
        <v>0</v>
      </c>
    </row>
    <row r="1574" spans="1:42" x14ac:dyDescent="0.2">
      <c r="A1574">
        <v>123566</v>
      </c>
      <c r="B1574" t="s">
        <v>3233</v>
      </c>
      <c r="C1574" t="s">
        <v>545</v>
      </c>
      <c r="D1574" t="s">
        <v>472</v>
      </c>
      <c r="E1574" t="s">
        <v>867</v>
      </c>
      <c r="F1574" s="230">
        <v>34919</v>
      </c>
      <c r="G1574" t="s">
        <v>345</v>
      </c>
      <c r="H1574" t="s">
        <v>364</v>
      </c>
      <c r="I1574" t="s">
        <v>1144</v>
      </c>
      <c r="K1574" t="s">
        <v>346</v>
      </c>
      <c r="L1574">
        <v>2010</v>
      </c>
      <c r="M1574" t="s">
        <v>345</v>
      </c>
      <c r="N1574" t="s">
        <v>345</v>
      </c>
      <c r="O1574"/>
      <c r="AI1574">
        <v>0</v>
      </c>
      <c r="AO1574" t="s">
        <v>928</v>
      </c>
      <c r="AP1574">
        <v>0</v>
      </c>
    </row>
    <row r="1575" spans="1:42" x14ac:dyDescent="0.2">
      <c r="A1575">
        <v>123568</v>
      </c>
      <c r="B1575" t="s">
        <v>3234</v>
      </c>
      <c r="C1575" t="s">
        <v>63</v>
      </c>
      <c r="D1575" t="s">
        <v>774</v>
      </c>
      <c r="E1575" t="s">
        <v>362</v>
      </c>
      <c r="F1575" s="230">
        <v>25333</v>
      </c>
      <c r="G1575" t="s">
        <v>345</v>
      </c>
      <c r="H1575" t="s">
        <v>364</v>
      </c>
      <c r="I1575" t="s">
        <v>65</v>
      </c>
      <c r="K1575" t="s">
        <v>346</v>
      </c>
      <c r="L1575">
        <v>1987</v>
      </c>
      <c r="M1575" t="s">
        <v>345</v>
      </c>
      <c r="N1575" t="s">
        <v>345</v>
      </c>
      <c r="O1575"/>
      <c r="AI1575">
        <v>0</v>
      </c>
      <c r="AP1575">
        <v>0</v>
      </c>
    </row>
    <row r="1576" spans="1:42" x14ac:dyDescent="0.2">
      <c r="A1576">
        <v>123573</v>
      </c>
      <c r="B1576" t="s">
        <v>3235</v>
      </c>
      <c r="C1576" t="s">
        <v>673</v>
      </c>
      <c r="D1576" t="s">
        <v>3236</v>
      </c>
      <c r="E1576" t="s">
        <v>363</v>
      </c>
      <c r="F1576" s="230">
        <v>29952</v>
      </c>
      <c r="G1576" t="s">
        <v>3237</v>
      </c>
      <c r="H1576" t="s">
        <v>364</v>
      </c>
      <c r="I1576" t="s">
        <v>1141</v>
      </c>
      <c r="K1576" t="s">
        <v>365</v>
      </c>
      <c r="L1576">
        <v>1999</v>
      </c>
      <c r="M1576" t="s">
        <v>360</v>
      </c>
      <c r="N1576" t="s">
        <v>360</v>
      </c>
      <c r="O1576"/>
      <c r="AI1576">
        <v>0</v>
      </c>
      <c r="AP1576">
        <v>0</v>
      </c>
    </row>
    <row r="1577" spans="1:42" x14ac:dyDescent="0.2">
      <c r="A1577">
        <v>123575</v>
      </c>
      <c r="B1577" t="s">
        <v>3238</v>
      </c>
      <c r="C1577" t="s">
        <v>104</v>
      </c>
      <c r="D1577" t="s">
        <v>212</v>
      </c>
      <c r="E1577" t="s">
        <v>363</v>
      </c>
      <c r="F1577" s="230">
        <v>36798</v>
      </c>
      <c r="G1577" t="s">
        <v>885</v>
      </c>
      <c r="H1577" t="s">
        <v>364</v>
      </c>
      <c r="I1577" t="s">
        <v>1141</v>
      </c>
      <c r="K1577" t="s">
        <v>365</v>
      </c>
      <c r="L1577">
        <v>2018</v>
      </c>
      <c r="M1577" t="s">
        <v>572</v>
      </c>
      <c r="N1577" t="s">
        <v>347</v>
      </c>
      <c r="O1577"/>
      <c r="AI1577">
        <v>0</v>
      </c>
      <c r="AP1577">
        <v>0</v>
      </c>
    </row>
    <row r="1578" spans="1:42" x14ac:dyDescent="0.2">
      <c r="A1578">
        <v>123583</v>
      </c>
      <c r="B1578" t="s">
        <v>3239</v>
      </c>
      <c r="C1578" t="s">
        <v>75</v>
      </c>
      <c r="D1578" t="s">
        <v>3240</v>
      </c>
      <c r="E1578" t="s">
        <v>363</v>
      </c>
      <c r="F1578" s="230">
        <v>24056</v>
      </c>
      <c r="G1578" t="s">
        <v>2754</v>
      </c>
      <c r="H1578" t="s">
        <v>364</v>
      </c>
      <c r="I1578" t="s">
        <v>1141</v>
      </c>
      <c r="K1578" t="s">
        <v>346</v>
      </c>
      <c r="L1578">
        <v>1983</v>
      </c>
      <c r="M1578" t="s">
        <v>345</v>
      </c>
      <c r="N1578" t="s">
        <v>347</v>
      </c>
      <c r="O1578"/>
      <c r="AI1578">
        <v>0</v>
      </c>
      <c r="AO1578" t="s">
        <v>928</v>
      </c>
      <c r="AP1578">
        <v>0</v>
      </c>
    </row>
    <row r="1579" spans="1:42" x14ac:dyDescent="0.2">
      <c r="A1579">
        <v>123598</v>
      </c>
      <c r="B1579" t="s">
        <v>3241</v>
      </c>
      <c r="C1579" t="s">
        <v>66</v>
      </c>
      <c r="D1579" t="s">
        <v>675</v>
      </c>
      <c r="I1579" t="s">
        <v>59</v>
      </c>
      <c r="O1579"/>
      <c r="AE1579" t="str">
        <f>IFERROR(VLOOKUP(#REF!,[1]Sheet2!#REF!,2,0),"")</f>
        <v/>
      </c>
      <c r="AI1579" t="s">
        <v>1135</v>
      </c>
      <c r="AL1579" t="str">
        <f>IFERROR(VLOOKUP(A1579,[1]Sheet2!A$2:C$3613,2,0),"")</f>
        <v>م</v>
      </c>
      <c r="AN1579" t="s">
        <v>928</v>
      </c>
      <c r="AO1579" t="s">
        <v>928</v>
      </c>
      <c r="AP1579">
        <v>0</v>
      </c>
    </row>
    <row r="1580" spans="1:42" x14ac:dyDescent="0.2">
      <c r="A1580">
        <v>123611</v>
      </c>
      <c r="B1580" t="s">
        <v>3242</v>
      </c>
      <c r="C1580" t="s">
        <v>123</v>
      </c>
      <c r="D1580" t="s">
        <v>265</v>
      </c>
      <c r="E1580" t="s">
        <v>363</v>
      </c>
      <c r="F1580" s="230">
        <v>34484</v>
      </c>
      <c r="G1580" t="s">
        <v>3243</v>
      </c>
      <c r="H1580" t="s">
        <v>364</v>
      </c>
      <c r="I1580" t="s">
        <v>1144</v>
      </c>
      <c r="K1580" t="s">
        <v>346</v>
      </c>
      <c r="L1580">
        <v>2014</v>
      </c>
      <c r="M1580" t="s">
        <v>358</v>
      </c>
      <c r="O1580"/>
      <c r="AI1580">
        <v>0</v>
      </c>
      <c r="AP1580">
        <v>0</v>
      </c>
    </row>
    <row r="1581" spans="1:42" x14ac:dyDescent="0.2">
      <c r="A1581">
        <v>123616</v>
      </c>
      <c r="B1581" t="s">
        <v>3244</v>
      </c>
      <c r="C1581" t="s">
        <v>735</v>
      </c>
      <c r="D1581" t="s">
        <v>722</v>
      </c>
      <c r="E1581" t="s">
        <v>867</v>
      </c>
      <c r="F1581" s="230">
        <v>31265</v>
      </c>
      <c r="G1581" t="s">
        <v>1935</v>
      </c>
      <c r="H1581" t="s">
        <v>364</v>
      </c>
      <c r="I1581" t="s">
        <v>1144</v>
      </c>
      <c r="K1581" t="s">
        <v>346</v>
      </c>
      <c r="L1581">
        <v>2004</v>
      </c>
      <c r="M1581" t="s">
        <v>2230</v>
      </c>
      <c r="N1581" t="s">
        <v>354</v>
      </c>
      <c r="O1581"/>
      <c r="AI1581">
        <v>0</v>
      </c>
      <c r="AP1581">
        <v>0</v>
      </c>
    </row>
    <row r="1582" spans="1:42" x14ac:dyDescent="0.2">
      <c r="A1582">
        <v>123617</v>
      </c>
      <c r="B1582" t="s">
        <v>3245</v>
      </c>
      <c r="C1582" t="s">
        <v>116</v>
      </c>
      <c r="D1582" t="s">
        <v>246</v>
      </c>
      <c r="E1582" t="s">
        <v>363</v>
      </c>
      <c r="F1582" s="254">
        <v>29973</v>
      </c>
      <c r="G1582" t="s">
        <v>920</v>
      </c>
      <c r="H1582" t="s">
        <v>364</v>
      </c>
      <c r="I1582" t="s">
        <v>59</v>
      </c>
      <c r="K1582" t="s">
        <v>346</v>
      </c>
      <c r="L1582">
        <v>1999</v>
      </c>
      <c r="M1582" t="s">
        <v>347</v>
      </c>
      <c r="N1582" t="s">
        <v>350</v>
      </c>
      <c r="O1582">
        <v>445</v>
      </c>
      <c r="P1582" s="230">
        <v>45722</v>
      </c>
      <c r="Q1582">
        <v>60000</v>
      </c>
      <c r="AI1582">
        <v>0</v>
      </c>
      <c r="AP1582">
        <v>0</v>
      </c>
    </row>
    <row r="1583" spans="1:42" x14ac:dyDescent="0.2">
      <c r="A1583">
        <v>123622</v>
      </c>
      <c r="B1583" t="s">
        <v>3246</v>
      </c>
      <c r="C1583" t="s">
        <v>88</v>
      </c>
      <c r="D1583" t="s">
        <v>799</v>
      </c>
      <c r="E1583" t="s">
        <v>363</v>
      </c>
      <c r="F1583" s="230">
        <v>30774</v>
      </c>
      <c r="G1583" t="s">
        <v>348</v>
      </c>
      <c r="H1583" t="s">
        <v>364</v>
      </c>
      <c r="I1583" t="s">
        <v>1141</v>
      </c>
      <c r="K1583" t="s">
        <v>365</v>
      </c>
      <c r="L1583">
        <v>2001</v>
      </c>
      <c r="M1583" t="s">
        <v>347</v>
      </c>
      <c r="N1583" t="s">
        <v>347</v>
      </c>
      <c r="O1583"/>
      <c r="AI1583">
        <v>0</v>
      </c>
      <c r="AP1583">
        <v>0</v>
      </c>
    </row>
    <row r="1584" spans="1:42" x14ac:dyDescent="0.2">
      <c r="A1584">
        <v>123630</v>
      </c>
      <c r="B1584" t="s">
        <v>3247</v>
      </c>
      <c r="C1584" t="s">
        <v>137</v>
      </c>
      <c r="D1584" t="s">
        <v>243</v>
      </c>
      <c r="E1584" t="s">
        <v>362</v>
      </c>
      <c r="F1584" s="230">
        <v>34724</v>
      </c>
      <c r="G1584" t="s">
        <v>3248</v>
      </c>
      <c r="H1584" t="s">
        <v>364</v>
      </c>
      <c r="I1584" t="s">
        <v>1141</v>
      </c>
      <c r="K1584" t="s">
        <v>346</v>
      </c>
      <c r="L1584">
        <v>2014</v>
      </c>
      <c r="M1584" t="s">
        <v>351</v>
      </c>
      <c r="N1584" t="s">
        <v>354</v>
      </c>
      <c r="O1584">
        <v>433</v>
      </c>
      <c r="P1584" s="230">
        <v>45722</v>
      </c>
      <c r="Q1584">
        <v>70000</v>
      </c>
      <c r="AI1584">
        <v>0</v>
      </c>
      <c r="AP1584">
        <v>0</v>
      </c>
    </row>
    <row r="1585" spans="1:42" x14ac:dyDescent="0.2">
      <c r="A1585">
        <v>123633</v>
      </c>
      <c r="B1585" t="s">
        <v>3249</v>
      </c>
      <c r="C1585" t="s">
        <v>3250</v>
      </c>
      <c r="D1585" t="s">
        <v>3251</v>
      </c>
      <c r="E1585" t="s">
        <v>362</v>
      </c>
      <c r="F1585" s="230">
        <v>36161</v>
      </c>
      <c r="G1585" t="s">
        <v>2230</v>
      </c>
      <c r="H1585" t="s">
        <v>364</v>
      </c>
      <c r="I1585" t="s">
        <v>1141</v>
      </c>
      <c r="K1585" t="s">
        <v>346</v>
      </c>
      <c r="L1585">
        <v>2017</v>
      </c>
      <c r="M1585" t="s">
        <v>345</v>
      </c>
      <c r="N1585" t="s">
        <v>354</v>
      </c>
      <c r="O1585"/>
      <c r="AI1585">
        <v>0</v>
      </c>
      <c r="AP1585">
        <v>0</v>
      </c>
    </row>
    <row r="1586" spans="1:42" x14ac:dyDescent="0.2">
      <c r="A1586">
        <v>123638</v>
      </c>
      <c r="B1586" t="s">
        <v>3252</v>
      </c>
      <c r="C1586" t="s">
        <v>104</v>
      </c>
      <c r="D1586" t="s">
        <v>209</v>
      </c>
      <c r="E1586" t="s">
        <v>867</v>
      </c>
      <c r="F1586" s="230">
        <v>36540</v>
      </c>
      <c r="G1586" t="s">
        <v>345</v>
      </c>
      <c r="H1586" t="s">
        <v>366</v>
      </c>
      <c r="I1586" t="s">
        <v>1141</v>
      </c>
      <c r="K1586" t="s">
        <v>346</v>
      </c>
      <c r="L1586">
        <v>2017</v>
      </c>
      <c r="M1586" t="s">
        <v>345</v>
      </c>
      <c r="N1586" t="s">
        <v>605</v>
      </c>
      <c r="O1586"/>
      <c r="AI1586">
        <v>0</v>
      </c>
      <c r="AP1586">
        <v>0</v>
      </c>
    </row>
    <row r="1587" spans="1:42" x14ac:dyDescent="0.2">
      <c r="A1587">
        <v>123640</v>
      </c>
      <c r="B1587" t="s">
        <v>3253</v>
      </c>
      <c r="C1587" t="s">
        <v>66</v>
      </c>
      <c r="D1587" t="s">
        <v>793</v>
      </c>
      <c r="I1587" t="s">
        <v>1144</v>
      </c>
      <c r="O1587"/>
      <c r="AI1587">
        <v>0</v>
      </c>
      <c r="AP1587">
        <v>0</v>
      </c>
    </row>
    <row r="1588" spans="1:42" x14ac:dyDescent="0.2">
      <c r="A1588">
        <v>123643</v>
      </c>
      <c r="B1588" t="s">
        <v>3254</v>
      </c>
      <c r="C1588" t="s">
        <v>1282</v>
      </c>
      <c r="D1588" t="s">
        <v>776</v>
      </c>
      <c r="E1588" t="s">
        <v>867</v>
      </c>
      <c r="F1588" s="230">
        <v>35322</v>
      </c>
      <c r="G1588" t="s">
        <v>3255</v>
      </c>
      <c r="H1588" t="s">
        <v>364</v>
      </c>
      <c r="I1588" t="s">
        <v>1141</v>
      </c>
      <c r="K1588" t="s">
        <v>346</v>
      </c>
      <c r="L1588">
        <v>2014</v>
      </c>
      <c r="M1588" t="s">
        <v>350</v>
      </c>
      <c r="N1588" t="s">
        <v>350</v>
      </c>
      <c r="O1588">
        <v>531</v>
      </c>
      <c r="P1588" s="230">
        <v>45722</v>
      </c>
      <c r="Q1588">
        <v>50000</v>
      </c>
      <c r="AI1588">
        <v>0</v>
      </c>
      <c r="AP1588">
        <v>0</v>
      </c>
    </row>
    <row r="1589" spans="1:42" x14ac:dyDescent="0.2">
      <c r="A1589">
        <v>123648</v>
      </c>
      <c r="B1589" t="s">
        <v>3256</v>
      </c>
      <c r="C1589" t="s">
        <v>66</v>
      </c>
      <c r="D1589" t="s">
        <v>215</v>
      </c>
      <c r="E1589" t="s">
        <v>867</v>
      </c>
      <c r="F1589" s="230">
        <v>34359</v>
      </c>
      <c r="G1589" t="s">
        <v>892</v>
      </c>
      <c r="H1589" t="s">
        <v>364</v>
      </c>
      <c r="I1589" t="s">
        <v>65</v>
      </c>
      <c r="K1589" t="s">
        <v>881</v>
      </c>
      <c r="L1589">
        <v>2011</v>
      </c>
      <c r="M1589" t="s">
        <v>357</v>
      </c>
      <c r="N1589" t="s">
        <v>357</v>
      </c>
      <c r="O1589"/>
      <c r="AI1589">
        <v>0</v>
      </c>
      <c r="AP1589">
        <v>0</v>
      </c>
    </row>
    <row r="1590" spans="1:42" x14ac:dyDescent="0.2">
      <c r="A1590">
        <v>123649</v>
      </c>
      <c r="B1590" t="s">
        <v>3257</v>
      </c>
      <c r="C1590" t="s">
        <v>97</v>
      </c>
      <c r="D1590" t="s">
        <v>723</v>
      </c>
      <c r="I1590" t="s">
        <v>1141</v>
      </c>
      <c r="O1590"/>
      <c r="AI1590">
        <v>0</v>
      </c>
      <c r="AN1590" t="s">
        <v>928</v>
      </c>
      <c r="AO1590" t="s">
        <v>928</v>
      </c>
      <c r="AP1590">
        <v>0</v>
      </c>
    </row>
    <row r="1591" spans="1:42" x14ac:dyDescent="0.2">
      <c r="A1591">
        <v>123650</v>
      </c>
      <c r="B1591" t="s">
        <v>3258</v>
      </c>
      <c r="C1591" t="s">
        <v>778</v>
      </c>
      <c r="D1591" t="s">
        <v>271</v>
      </c>
      <c r="E1591" t="s">
        <v>363</v>
      </c>
      <c r="F1591" s="230">
        <v>36161</v>
      </c>
      <c r="G1591" t="s">
        <v>899</v>
      </c>
      <c r="H1591" t="s">
        <v>366</v>
      </c>
      <c r="I1591" t="s">
        <v>1144</v>
      </c>
      <c r="K1591" t="s">
        <v>365</v>
      </c>
      <c r="L1591">
        <v>2016</v>
      </c>
      <c r="M1591" t="s">
        <v>345</v>
      </c>
      <c r="N1591" t="s">
        <v>605</v>
      </c>
      <c r="O1591">
        <v>493</v>
      </c>
      <c r="P1591" s="230">
        <v>45722</v>
      </c>
      <c r="Q1591">
        <v>170000</v>
      </c>
      <c r="AI1591">
        <v>0</v>
      </c>
      <c r="AP1591">
        <v>0</v>
      </c>
    </row>
    <row r="1592" spans="1:42" x14ac:dyDescent="0.2">
      <c r="A1592">
        <v>123653</v>
      </c>
      <c r="B1592" t="s">
        <v>3259</v>
      </c>
      <c r="C1592" t="s">
        <v>509</v>
      </c>
      <c r="D1592" t="s">
        <v>211</v>
      </c>
      <c r="E1592" t="s">
        <v>363</v>
      </c>
      <c r="F1592" t="s">
        <v>3260</v>
      </c>
      <c r="G1592" t="s">
        <v>345</v>
      </c>
      <c r="H1592" t="s">
        <v>364</v>
      </c>
      <c r="I1592" t="s">
        <v>1141</v>
      </c>
      <c r="K1592" t="s">
        <v>346</v>
      </c>
      <c r="L1592">
        <v>2012</v>
      </c>
      <c r="M1592" t="s">
        <v>347</v>
      </c>
      <c r="N1592" t="s">
        <v>345</v>
      </c>
      <c r="O1592"/>
      <c r="AI1592">
        <v>0</v>
      </c>
      <c r="AP1592">
        <v>0</v>
      </c>
    </row>
    <row r="1593" spans="1:42" x14ac:dyDescent="0.2">
      <c r="A1593">
        <v>123657</v>
      </c>
      <c r="B1593" t="s">
        <v>3261</v>
      </c>
      <c r="C1593" t="s">
        <v>492</v>
      </c>
      <c r="D1593" t="s">
        <v>265</v>
      </c>
      <c r="I1593" t="s">
        <v>1144</v>
      </c>
      <c r="O1593"/>
      <c r="AI1593">
        <v>0</v>
      </c>
      <c r="AM1593" t="str">
        <f>IFERROR(VLOOKUP(A1594,[1]Sheet2!A$2:C$3613,3,0),"")</f>
        <v/>
      </c>
      <c r="AN1593" t="s">
        <v>928</v>
      </c>
      <c r="AO1593" t="s">
        <v>928</v>
      </c>
      <c r="AP1593">
        <v>0</v>
      </c>
    </row>
    <row r="1594" spans="1:42" x14ac:dyDescent="0.2">
      <c r="A1594">
        <v>123660</v>
      </c>
      <c r="B1594" t="s">
        <v>3262</v>
      </c>
      <c r="C1594" t="s">
        <v>68</v>
      </c>
      <c r="D1594" t="s">
        <v>641</v>
      </c>
      <c r="I1594" t="s">
        <v>59</v>
      </c>
      <c r="O1594"/>
      <c r="AG1594" t="s">
        <v>944</v>
      </c>
      <c r="AI1594" t="s">
        <v>944</v>
      </c>
      <c r="AO1594" t="s">
        <v>928</v>
      </c>
      <c r="AP1594">
        <v>0</v>
      </c>
    </row>
    <row r="1595" spans="1:42" x14ac:dyDescent="0.2">
      <c r="A1595">
        <v>123661</v>
      </c>
      <c r="B1595" t="s">
        <v>780</v>
      </c>
      <c r="C1595" t="s">
        <v>123</v>
      </c>
      <c r="D1595" t="s">
        <v>243</v>
      </c>
      <c r="E1595" t="s">
        <v>362</v>
      </c>
      <c r="F1595" s="230">
        <v>34591</v>
      </c>
      <c r="G1595" t="s">
        <v>345</v>
      </c>
      <c r="H1595" t="s">
        <v>364</v>
      </c>
      <c r="I1595" t="s">
        <v>1141</v>
      </c>
      <c r="K1595" t="s">
        <v>881</v>
      </c>
      <c r="L1595">
        <v>2013</v>
      </c>
      <c r="M1595" t="s">
        <v>347</v>
      </c>
      <c r="N1595" t="s">
        <v>354</v>
      </c>
      <c r="O1595"/>
      <c r="AI1595">
        <v>0</v>
      </c>
      <c r="AP1595">
        <v>0</v>
      </c>
    </row>
    <row r="1596" spans="1:42" x14ac:dyDescent="0.2">
      <c r="A1596">
        <v>123662</v>
      </c>
      <c r="B1596" t="s">
        <v>3263</v>
      </c>
      <c r="C1596" t="s">
        <v>1282</v>
      </c>
      <c r="D1596" t="s">
        <v>290</v>
      </c>
      <c r="E1596" t="s">
        <v>867</v>
      </c>
      <c r="F1596" s="230">
        <v>36109</v>
      </c>
      <c r="G1596" t="s">
        <v>3264</v>
      </c>
      <c r="H1596" t="s">
        <v>364</v>
      </c>
      <c r="I1596" t="s">
        <v>65</v>
      </c>
      <c r="K1596" t="s">
        <v>346</v>
      </c>
      <c r="L1596">
        <v>2017</v>
      </c>
      <c r="M1596" t="s">
        <v>358</v>
      </c>
      <c r="N1596" t="s">
        <v>358</v>
      </c>
      <c r="O1596"/>
      <c r="AI1596">
        <v>0</v>
      </c>
      <c r="AP1596">
        <v>0</v>
      </c>
    </row>
    <row r="1597" spans="1:42" x14ac:dyDescent="0.2">
      <c r="A1597">
        <v>123668</v>
      </c>
      <c r="B1597" t="s">
        <v>3265</v>
      </c>
      <c r="C1597" t="s">
        <v>126</v>
      </c>
      <c r="D1597" t="s">
        <v>211</v>
      </c>
      <c r="E1597" t="s">
        <v>867</v>
      </c>
      <c r="F1597" s="230">
        <v>30782</v>
      </c>
      <c r="G1597" t="s">
        <v>923</v>
      </c>
      <c r="H1597" t="s">
        <v>364</v>
      </c>
      <c r="I1597" t="s">
        <v>1141</v>
      </c>
      <c r="K1597" t="s">
        <v>346</v>
      </c>
      <c r="L1597">
        <v>2004</v>
      </c>
      <c r="M1597" t="s">
        <v>350</v>
      </c>
      <c r="N1597" t="s">
        <v>350</v>
      </c>
      <c r="O1597"/>
      <c r="AI1597">
        <v>0</v>
      </c>
      <c r="AP1597">
        <v>0</v>
      </c>
    </row>
    <row r="1598" spans="1:42" x14ac:dyDescent="0.2">
      <c r="A1598">
        <v>123669</v>
      </c>
      <c r="B1598" t="s">
        <v>3266</v>
      </c>
      <c r="C1598" t="s">
        <v>532</v>
      </c>
      <c r="D1598" t="s">
        <v>3267</v>
      </c>
      <c r="E1598" t="s">
        <v>362</v>
      </c>
      <c r="F1598" s="230">
        <v>26494</v>
      </c>
      <c r="G1598" t="s">
        <v>3268</v>
      </c>
      <c r="H1598" t="s">
        <v>364</v>
      </c>
      <c r="I1598" t="s">
        <v>1144</v>
      </c>
      <c r="K1598" t="s">
        <v>881</v>
      </c>
      <c r="L1598">
        <v>2012</v>
      </c>
      <c r="M1598" t="s">
        <v>345</v>
      </c>
      <c r="N1598" t="s">
        <v>357</v>
      </c>
      <c r="O1598"/>
      <c r="AI1598">
        <v>0</v>
      </c>
      <c r="AN1598" t="s">
        <v>928</v>
      </c>
      <c r="AO1598" t="s">
        <v>928</v>
      </c>
      <c r="AP1598">
        <v>0</v>
      </c>
    </row>
    <row r="1599" spans="1:42" x14ac:dyDescent="0.2">
      <c r="A1599">
        <v>123677</v>
      </c>
      <c r="B1599" t="s">
        <v>779</v>
      </c>
      <c r="C1599" t="s">
        <v>129</v>
      </c>
      <c r="D1599" t="s">
        <v>1324</v>
      </c>
      <c r="E1599" t="s">
        <v>867</v>
      </c>
      <c r="F1599" s="230">
        <v>36581</v>
      </c>
      <c r="G1599" t="s">
        <v>345</v>
      </c>
      <c r="H1599" t="s">
        <v>364</v>
      </c>
      <c r="I1599" t="s">
        <v>1141</v>
      </c>
      <c r="K1599" t="s">
        <v>346</v>
      </c>
      <c r="L1599">
        <v>2019</v>
      </c>
      <c r="M1599" t="s">
        <v>347</v>
      </c>
      <c r="N1599" t="s">
        <v>345</v>
      </c>
      <c r="O1599"/>
      <c r="AI1599">
        <v>0</v>
      </c>
      <c r="AP1599">
        <v>0</v>
      </c>
    </row>
    <row r="1600" spans="1:42" x14ac:dyDescent="0.2">
      <c r="A1600">
        <v>123682</v>
      </c>
      <c r="B1600" t="s">
        <v>3270</v>
      </c>
      <c r="C1600" t="s">
        <v>2135</v>
      </c>
      <c r="D1600" t="s">
        <v>530</v>
      </c>
      <c r="E1600" t="s">
        <v>867</v>
      </c>
      <c r="F1600" s="230">
        <v>34915</v>
      </c>
      <c r="G1600" t="s">
        <v>3271</v>
      </c>
      <c r="H1600" t="s">
        <v>364</v>
      </c>
      <c r="I1600" t="s">
        <v>1141</v>
      </c>
      <c r="K1600" t="s">
        <v>881</v>
      </c>
      <c r="L1600">
        <v>2013</v>
      </c>
      <c r="M1600" t="s">
        <v>345</v>
      </c>
      <c r="N1600" t="s">
        <v>350</v>
      </c>
      <c r="O1600"/>
      <c r="AI1600">
        <v>0</v>
      </c>
      <c r="AP1600">
        <v>0</v>
      </c>
    </row>
    <row r="1601" spans="1:42" x14ac:dyDescent="0.2">
      <c r="A1601">
        <v>123683</v>
      </c>
      <c r="B1601" t="s">
        <v>3272</v>
      </c>
      <c r="C1601" t="s">
        <v>130</v>
      </c>
      <c r="D1601" t="s">
        <v>216</v>
      </c>
      <c r="I1601" t="s">
        <v>1144</v>
      </c>
      <c r="O1601"/>
      <c r="AI1601">
        <v>0</v>
      </c>
      <c r="AN1601" t="s">
        <v>928</v>
      </c>
      <c r="AO1601" t="s">
        <v>928</v>
      </c>
      <c r="AP1601">
        <v>0</v>
      </c>
    </row>
    <row r="1602" spans="1:42" x14ac:dyDescent="0.2">
      <c r="A1602">
        <v>123686</v>
      </c>
      <c r="B1602" t="s">
        <v>3273</v>
      </c>
      <c r="C1602" t="s">
        <v>66</v>
      </c>
      <c r="D1602" t="s">
        <v>463</v>
      </c>
      <c r="E1602" t="s">
        <v>363</v>
      </c>
      <c r="F1602" s="230">
        <v>35074</v>
      </c>
      <c r="G1602" t="s">
        <v>358</v>
      </c>
      <c r="H1602" t="s">
        <v>364</v>
      </c>
      <c r="I1602" t="s">
        <v>1144</v>
      </c>
      <c r="K1602" t="s">
        <v>365</v>
      </c>
      <c r="L1602">
        <v>2013</v>
      </c>
      <c r="M1602" t="s">
        <v>357</v>
      </c>
      <c r="N1602" t="s">
        <v>357</v>
      </c>
      <c r="O1602"/>
      <c r="AI1602">
        <v>0</v>
      </c>
      <c r="AP1602">
        <v>0</v>
      </c>
    </row>
    <row r="1603" spans="1:42" x14ac:dyDescent="0.2">
      <c r="A1603">
        <v>123689</v>
      </c>
      <c r="B1603" t="s">
        <v>3274</v>
      </c>
      <c r="C1603" t="s">
        <v>1386</v>
      </c>
      <c r="D1603" t="s">
        <v>211</v>
      </c>
      <c r="E1603" t="s">
        <v>363</v>
      </c>
      <c r="F1603" s="230">
        <v>34839</v>
      </c>
      <c r="G1603" t="s">
        <v>3225</v>
      </c>
      <c r="H1603" t="s">
        <v>364</v>
      </c>
      <c r="I1603" t="s">
        <v>1144</v>
      </c>
      <c r="K1603" t="s">
        <v>346</v>
      </c>
      <c r="L1603">
        <v>2013</v>
      </c>
      <c r="M1603" t="s">
        <v>347</v>
      </c>
      <c r="O1603"/>
      <c r="AI1603">
        <v>0</v>
      </c>
      <c r="AP1603">
        <v>0</v>
      </c>
    </row>
    <row r="1604" spans="1:42" x14ac:dyDescent="0.2">
      <c r="A1604">
        <v>123691</v>
      </c>
      <c r="B1604" t="s">
        <v>3275</v>
      </c>
      <c r="C1604" t="s">
        <v>3276</v>
      </c>
      <c r="D1604" t="s">
        <v>232</v>
      </c>
      <c r="E1604" t="s">
        <v>363</v>
      </c>
      <c r="F1604" s="230">
        <v>35689</v>
      </c>
      <c r="G1604" t="s">
        <v>3277</v>
      </c>
      <c r="H1604" t="s">
        <v>364</v>
      </c>
      <c r="I1604" t="s">
        <v>1141</v>
      </c>
      <c r="K1604" t="s">
        <v>346</v>
      </c>
      <c r="L1604">
        <v>2015</v>
      </c>
      <c r="M1604" t="s">
        <v>347</v>
      </c>
      <c r="N1604" t="s">
        <v>347</v>
      </c>
      <c r="O1604"/>
      <c r="AI1604">
        <v>0</v>
      </c>
      <c r="AO1604" t="s">
        <v>928</v>
      </c>
      <c r="AP1604">
        <v>0</v>
      </c>
    </row>
    <row r="1605" spans="1:42" x14ac:dyDescent="0.2">
      <c r="A1605">
        <v>123692</v>
      </c>
      <c r="B1605" t="s">
        <v>3278</v>
      </c>
      <c r="C1605" t="s">
        <v>85</v>
      </c>
      <c r="D1605" t="s">
        <v>262</v>
      </c>
      <c r="E1605" t="s">
        <v>363</v>
      </c>
      <c r="F1605" s="230">
        <v>34768</v>
      </c>
      <c r="G1605" t="s">
        <v>345</v>
      </c>
      <c r="H1605" t="s">
        <v>364</v>
      </c>
      <c r="I1605" t="s">
        <v>1141</v>
      </c>
      <c r="K1605" t="s">
        <v>346</v>
      </c>
      <c r="L1605">
        <v>2013</v>
      </c>
      <c r="M1605" t="s">
        <v>345</v>
      </c>
      <c r="N1605" t="s">
        <v>345</v>
      </c>
      <c r="O1605"/>
      <c r="AI1605">
        <v>0</v>
      </c>
      <c r="AP1605">
        <v>0</v>
      </c>
    </row>
    <row r="1606" spans="1:42" x14ac:dyDescent="0.2">
      <c r="A1606">
        <v>123699</v>
      </c>
      <c r="B1606" t="s">
        <v>3279</v>
      </c>
      <c r="C1606" t="s">
        <v>1544</v>
      </c>
      <c r="D1606" t="s">
        <v>215</v>
      </c>
      <c r="E1606" t="s">
        <v>867</v>
      </c>
      <c r="F1606" s="230">
        <v>35821</v>
      </c>
      <c r="G1606" t="s">
        <v>345</v>
      </c>
      <c r="H1606" t="s">
        <v>364</v>
      </c>
      <c r="I1606" t="s">
        <v>1141</v>
      </c>
      <c r="K1606" t="s">
        <v>881</v>
      </c>
      <c r="L1606">
        <v>2015</v>
      </c>
      <c r="M1606" t="s">
        <v>347</v>
      </c>
      <c r="N1606" t="s">
        <v>356</v>
      </c>
      <c r="O1606"/>
      <c r="AI1606">
        <v>0</v>
      </c>
      <c r="AP1606">
        <v>0</v>
      </c>
    </row>
    <row r="1607" spans="1:42" x14ac:dyDescent="0.2">
      <c r="A1607">
        <v>123701</v>
      </c>
      <c r="B1607" t="s">
        <v>3280</v>
      </c>
      <c r="C1607" t="s">
        <v>104</v>
      </c>
      <c r="D1607" t="s">
        <v>228</v>
      </c>
      <c r="E1607" t="s">
        <v>363</v>
      </c>
      <c r="F1607" s="230">
        <v>33274</v>
      </c>
      <c r="G1607" t="s">
        <v>345</v>
      </c>
      <c r="H1607" t="s">
        <v>364</v>
      </c>
      <c r="I1607" t="s">
        <v>1141</v>
      </c>
      <c r="K1607" t="s">
        <v>346</v>
      </c>
      <c r="L1607">
        <v>2008</v>
      </c>
      <c r="M1607" t="s">
        <v>345</v>
      </c>
      <c r="N1607" t="s">
        <v>345</v>
      </c>
      <c r="O1607"/>
      <c r="AI1607">
        <v>0</v>
      </c>
      <c r="AN1607" t="s">
        <v>928</v>
      </c>
      <c r="AO1607" t="s">
        <v>928</v>
      </c>
      <c r="AP1607">
        <v>0</v>
      </c>
    </row>
    <row r="1608" spans="1:42" x14ac:dyDescent="0.2">
      <c r="A1608">
        <v>123706</v>
      </c>
      <c r="B1608" t="s">
        <v>3281</v>
      </c>
      <c r="C1608" t="s">
        <v>75</v>
      </c>
      <c r="D1608" t="s">
        <v>3282</v>
      </c>
      <c r="E1608" t="s">
        <v>363</v>
      </c>
      <c r="F1608" s="230">
        <v>32874</v>
      </c>
      <c r="G1608" t="s">
        <v>895</v>
      </c>
      <c r="H1608" t="s">
        <v>364</v>
      </c>
      <c r="I1608" t="s">
        <v>1144</v>
      </c>
      <c r="K1608" t="s">
        <v>346</v>
      </c>
      <c r="L1608">
        <v>2007</v>
      </c>
      <c r="M1608" t="s">
        <v>347</v>
      </c>
      <c r="N1608" t="s">
        <v>347</v>
      </c>
      <c r="O1608"/>
      <c r="AI1608">
        <v>0</v>
      </c>
      <c r="AP1608">
        <v>0</v>
      </c>
    </row>
    <row r="1609" spans="1:42" x14ac:dyDescent="0.2">
      <c r="A1609">
        <v>123715</v>
      </c>
      <c r="B1609" t="s">
        <v>3283</v>
      </c>
      <c r="C1609" t="s">
        <v>1674</v>
      </c>
      <c r="D1609" t="s">
        <v>209</v>
      </c>
      <c r="E1609" t="s">
        <v>363</v>
      </c>
      <c r="F1609" s="230">
        <v>35438</v>
      </c>
      <c r="G1609" t="s">
        <v>2341</v>
      </c>
      <c r="H1609" t="s">
        <v>364</v>
      </c>
      <c r="I1609" t="s">
        <v>1141</v>
      </c>
      <c r="K1609" t="s">
        <v>365</v>
      </c>
      <c r="L1609">
        <v>2014</v>
      </c>
      <c r="M1609" t="s">
        <v>345</v>
      </c>
      <c r="N1609" t="s">
        <v>347</v>
      </c>
      <c r="O1609"/>
      <c r="AI1609">
        <v>0</v>
      </c>
      <c r="AP1609">
        <v>0</v>
      </c>
    </row>
    <row r="1610" spans="1:42" x14ac:dyDescent="0.2">
      <c r="A1610">
        <v>123721</v>
      </c>
      <c r="B1610" t="s">
        <v>3284</v>
      </c>
      <c r="C1610" t="s">
        <v>93</v>
      </c>
      <c r="D1610" t="s">
        <v>2547</v>
      </c>
      <c r="E1610" t="s">
        <v>363</v>
      </c>
      <c r="F1610" s="230">
        <v>36526</v>
      </c>
      <c r="G1610" t="s">
        <v>571</v>
      </c>
      <c r="H1610" t="s">
        <v>364</v>
      </c>
      <c r="I1610" t="s">
        <v>1141</v>
      </c>
      <c r="K1610" t="s">
        <v>346</v>
      </c>
      <c r="L1610">
        <v>2018</v>
      </c>
      <c r="M1610" t="s">
        <v>347</v>
      </c>
      <c r="N1610" t="s">
        <v>358</v>
      </c>
      <c r="O1610"/>
      <c r="AI1610">
        <v>0</v>
      </c>
      <c r="AP1610">
        <v>0</v>
      </c>
    </row>
    <row r="1611" spans="1:42" x14ac:dyDescent="0.2">
      <c r="A1611">
        <v>123727</v>
      </c>
      <c r="B1611" t="s">
        <v>3285</v>
      </c>
      <c r="C1611" t="s">
        <v>470</v>
      </c>
      <c r="D1611" t="s">
        <v>2196</v>
      </c>
      <c r="I1611" t="s">
        <v>1144</v>
      </c>
      <c r="O1611"/>
      <c r="AI1611">
        <v>0</v>
      </c>
      <c r="AO1611" t="s">
        <v>928</v>
      </c>
      <c r="AP1611">
        <v>0</v>
      </c>
    </row>
    <row r="1612" spans="1:42" x14ac:dyDescent="0.2">
      <c r="A1612">
        <v>123729</v>
      </c>
      <c r="B1612" t="s">
        <v>3286</v>
      </c>
      <c r="C1612" t="s">
        <v>97</v>
      </c>
      <c r="D1612" t="s">
        <v>770</v>
      </c>
      <c r="I1612" t="s">
        <v>1141</v>
      </c>
      <c r="O1612"/>
      <c r="AI1612">
        <v>0</v>
      </c>
      <c r="AO1612" t="s">
        <v>928</v>
      </c>
      <c r="AP1612">
        <v>0</v>
      </c>
    </row>
    <row r="1613" spans="1:42" x14ac:dyDescent="0.2">
      <c r="A1613">
        <v>123754</v>
      </c>
      <c r="B1613" t="s">
        <v>3287</v>
      </c>
      <c r="C1613" t="s">
        <v>61</v>
      </c>
      <c r="D1613" t="s">
        <v>241</v>
      </c>
      <c r="E1613" t="s">
        <v>363</v>
      </c>
      <c r="F1613" s="230">
        <v>33664</v>
      </c>
      <c r="G1613" t="s">
        <v>2754</v>
      </c>
      <c r="H1613" t="s">
        <v>364</v>
      </c>
      <c r="I1613" t="s">
        <v>1144</v>
      </c>
      <c r="K1613" t="s">
        <v>881</v>
      </c>
      <c r="L1613">
        <v>2020</v>
      </c>
      <c r="M1613" t="s">
        <v>347</v>
      </c>
      <c r="N1613" t="s">
        <v>347</v>
      </c>
      <c r="O1613"/>
      <c r="AI1613">
        <v>0</v>
      </c>
      <c r="AP1613">
        <v>0</v>
      </c>
    </row>
    <row r="1614" spans="1:42" x14ac:dyDescent="0.2">
      <c r="A1614">
        <v>123755</v>
      </c>
      <c r="B1614" t="s">
        <v>3288</v>
      </c>
      <c r="C1614" t="s">
        <v>89</v>
      </c>
      <c r="D1614" t="s">
        <v>265</v>
      </c>
      <c r="E1614" t="s">
        <v>867</v>
      </c>
      <c r="F1614" s="230">
        <v>32143</v>
      </c>
      <c r="G1614" t="s">
        <v>3289</v>
      </c>
      <c r="H1614" t="s">
        <v>364</v>
      </c>
      <c r="I1614" t="s">
        <v>1141</v>
      </c>
      <c r="K1614" t="s">
        <v>881</v>
      </c>
      <c r="L1614">
        <v>2015</v>
      </c>
      <c r="M1614" t="s">
        <v>347</v>
      </c>
      <c r="N1614" t="s">
        <v>347</v>
      </c>
      <c r="O1614">
        <v>475</v>
      </c>
      <c r="P1614" s="230">
        <v>45722</v>
      </c>
      <c r="Q1614">
        <v>70000</v>
      </c>
      <c r="AI1614">
        <v>0</v>
      </c>
      <c r="AP1614">
        <v>0</v>
      </c>
    </row>
    <row r="1615" spans="1:42" x14ac:dyDescent="0.2">
      <c r="A1615">
        <v>123782</v>
      </c>
      <c r="B1615" t="s">
        <v>3290</v>
      </c>
      <c r="C1615" t="s">
        <v>332</v>
      </c>
      <c r="D1615" t="s">
        <v>3291</v>
      </c>
      <c r="E1615" t="s">
        <v>867</v>
      </c>
      <c r="F1615" s="230">
        <v>31031</v>
      </c>
      <c r="G1615" t="s">
        <v>3292</v>
      </c>
      <c r="H1615" t="s">
        <v>364</v>
      </c>
      <c r="I1615" t="s">
        <v>1144</v>
      </c>
      <c r="K1615" t="s">
        <v>881</v>
      </c>
      <c r="L1615">
        <v>2006</v>
      </c>
      <c r="M1615" t="s">
        <v>351</v>
      </c>
      <c r="N1615" t="s">
        <v>351</v>
      </c>
      <c r="O1615"/>
      <c r="AI1615">
        <v>0</v>
      </c>
      <c r="AP1615">
        <v>0</v>
      </c>
    </row>
    <row r="1616" spans="1:42" x14ac:dyDescent="0.2">
      <c r="A1616">
        <v>123789</v>
      </c>
      <c r="B1616" t="s">
        <v>3293</v>
      </c>
      <c r="C1616" t="s">
        <v>66</v>
      </c>
      <c r="D1616" t="s">
        <v>475</v>
      </c>
      <c r="E1616" t="s">
        <v>867</v>
      </c>
      <c r="F1616" s="230">
        <v>35065</v>
      </c>
      <c r="G1616" t="s">
        <v>3294</v>
      </c>
      <c r="H1616" t="s">
        <v>364</v>
      </c>
      <c r="I1616" t="s">
        <v>1141</v>
      </c>
      <c r="K1616" t="s">
        <v>346</v>
      </c>
      <c r="L1616">
        <v>2013</v>
      </c>
      <c r="M1616" t="s">
        <v>347</v>
      </c>
      <c r="O1616"/>
      <c r="AI1616">
        <v>0</v>
      </c>
      <c r="AO1616" t="s">
        <v>928</v>
      </c>
      <c r="AP1616">
        <v>0</v>
      </c>
    </row>
    <row r="1617" spans="1:42" x14ac:dyDescent="0.2">
      <c r="A1617">
        <v>123796</v>
      </c>
      <c r="B1617" t="s">
        <v>3295</v>
      </c>
      <c r="C1617" t="s">
        <v>66</v>
      </c>
      <c r="D1617" t="s">
        <v>253</v>
      </c>
      <c r="I1617" t="s">
        <v>1144</v>
      </c>
      <c r="O1617"/>
      <c r="AI1617">
        <v>0</v>
      </c>
      <c r="AN1617" t="s">
        <v>928</v>
      </c>
      <c r="AO1617" t="s">
        <v>928</v>
      </c>
      <c r="AP1617">
        <v>0</v>
      </c>
    </row>
    <row r="1618" spans="1:42" ht="18" x14ac:dyDescent="0.2">
      <c r="A1618" s="266">
        <v>123797</v>
      </c>
      <c r="B1618" s="266" t="s">
        <v>3296</v>
      </c>
      <c r="C1618" s="266" t="s">
        <v>171</v>
      </c>
      <c r="D1618" s="266" t="s">
        <v>2527</v>
      </c>
      <c r="E1618" s="266"/>
      <c r="F1618" s="264"/>
      <c r="G1618" s="266"/>
      <c r="H1618" s="266"/>
      <c r="I1618" t="s">
        <v>59</v>
      </c>
      <c r="O1618"/>
      <c r="AI1618" t="s">
        <v>933</v>
      </c>
      <c r="AO1618" t="s">
        <v>928</v>
      </c>
      <c r="AP1618">
        <v>0</v>
      </c>
    </row>
    <row r="1619" spans="1:42" x14ac:dyDescent="0.2">
      <c r="A1619">
        <v>123800</v>
      </c>
      <c r="B1619" t="s">
        <v>3297</v>
      </c>
      <c r="C1619" t="s">
        <v>66</v>
      </c>
      <c r="D1619" t="s">
        <v>259</v>
      </c>
      <c r="E1619" t="s">
        <v>363</v>
      </c>
      <c r="F1619" s="230">
        <v>35663</v>
      </c>
      <c r="G1619" t="s">
        <v>2754</v>
      </c>
      <c r="H1619" t="s">
        <v>364</v>
      </c>
      <c r="I1619" t="s">
        <v>1144</v>
      </c>
      <c r="K1619" t="s">
        <v>346</v>
      </c>
      <c r="L1619">
        <v>2015</v>
      </c>
      <c r="M1619" t="s">
        <v>572</v>
      </c>
      <c r="N1619" t="s">
        <v>347</v>
      </c>
      <c r="O1619"/>
      <c r="AI1619">
        <v>0</v>
      </c>
      <c r="AP1619">
        <v>0</v>
      </c>
    </row>
    <row r="1620" spans="1:42" x14ac:dyDescent="0.2">
      <c r="A1620">
        <v>123817</v>
      </c>
      <c r="B1620" t="s">
        <v>3298</v>
      </c>
      <c r="C1620" t="s">
        <v>140</v>
      </c>
      <c r="D1620" t="s">
        <v>114</v>
      </c>
      <c r="E1620" t="s">
        <v>867</v>
      </c>
      <c r="F1620" s="230">
        <v>36089</v>
      </c>
      <c r="G1620" t="s">
        <v>345</v>
      </c>
      <c r="H1620" t="s">
        <v>364</v>
      </c>
      <c r="I1620" t="s">
        <v>1141</v>
      </c>
      <c r="K1620" t="s">
        <v>346</v>
      </c>
      <c r="L1620">
        <v>2016</v>
      </c>
      <c r="M1620" t="s">
        <v>572</v>
      </c>
      <c r="N1620" t="s">
        <v>347</v>
      </c>
      <c r="O1620"/>
      <c r="AI1620">
        <v>0</v>
      </c>
      <c r="AP1620">
        <v>0</v>
      </c>
    </row>
    <row r="1621" spans="1:42" x14ac:dyDescent="0.2">
      <c r="A1621">
        <v>123818</v>
      </c>
      <c r="B1621" t="s">
        <v>3299</v>
      </c>
      <c r="C1621" t="s">
        <v>3300</v>
      </c>
      <c r="D1621" t="s">
        <v>2890</v>
      </c>
      <c r="E1621" t="s">
        <v>867</v>
      </c>
      <c r="F1621" s="230">
        <v>32227</v>
      </c>
      <c r="G1621" t="s">
        <v>2656</v>
      </c>
      <c r="H1621" t="s">
        <v>364</v>
      </c>
      <c r="I1621" t="s">
        <v>1141</v>
      </c>
      <c r="K1621" t="s">
        <v>346</v>
      </c>
      <c r="L1621">
        <v>2007</v>
      </c>
      <c r="M1621" t="s">
        <v>351</v>
      </c>
      <c r="N1621" t="s">
        <v>351</v>
      </c>
      <c r="O1621"/>
      <c r="AI1621">
        <v>0</v>
      </c>
      <c r="AP1621">
        <v>0</v>
      </c>
    </row>
    <row r="1622" spans="1:42" x14ac:dyDescent="0.2">
      <c r="A1622">
        <v>123819</v>
      </c>
      <c r="B1622" t="s">
        <v>3301</v>
      </c>
      <c r="C1622" t="s">
        <v>3302</v>
      </c>
      <c r="D1622" t="s">
        <v>220</v>
      </c>
      <c r="E1622" t="s">
        <v>363</v>
      </c>
      <c r="F1622" s="230">
        <v>32670</v>
      </c>
      <c r="G1622" t="s">
        <v>345</v>
      </c>
      <c r="H1622" t="s">
        <v>364</v>
      </c>
      <c r="I1622" t="s">
        <v>1141</v>
      </c>
      <c r="K1622" t="s">
        <v>346</v>
      </c>
      <c r="L1622">
        <v>2007</v>
      </c>
      <c r="M1622" t="s">
        <v>345</v>
      </c>
      <c r="N1622" t="s">
        <v>351</v>
      </c>
      <c r="O1622"/>
      <c r="AI1622">
        <v>0</v>
      </c>
      <c r="AP1622">
        <v>0</v>
      </c>
    </row>
    <row r="1623" spans="1:42" x14ac:dyDescent="0.2">
      <c r="A1623">
        <v>123821</v>
      </c>
      <c r="B1623" t="s">
        <v>3303</v>
      </c>
      <c r="C1623" t="s">
        <v>181</v>
      </c>
      <c r="D1623" t="s">
        <v>235</v>
      </c>
      <c r="E1623" t="s">
        <v>363</v>
      </c>
      <c r="F1623" s="230">
        <v>32737</v>
      </c>
      <c r="G1623" t="s">
        <v>905</v>
      </c>
      <c r="H1623" t="s">
        <v>364</v>
      </c>
      <c r="I1623" t="s">
        <v>65</v>
      </c>
      <c r="K1623" t="s">
        <v>346</v>
      </c>
      <c r="L1623">
        <v>2008</v>
      </c>
      <c r="M1623" t="s">
        <v>347</v>
      </c>
      <c r="N1623" t="s">
        <v>347</v>
      </c>
      <c r="O1623"/>
      <c r="AI1623">
        <v>0</v>
      </c>
      <c r="AP1623">
        <v>0</v>
      </c>
    </row>
    <row r="1624" spans="1:42" x14ac:dyDescent="0.2">
      <c r="A1624">
        <v>123830</v>
      </c>
      <c r="B1624" t="s">
        <v>3304</v>
      </c>
      <c r="C1624" t="s">
        <v>85</v>
      </c>
      <c r="D1624" t="s">
        <v>878</v>
      </c>
      <c r="E1624" t="s">
        <v>363</v>
      </c>
      <c r="F1624" s="230">
        <v>29971</v>
      </c>
      <c r="G1624" t="s">
        <v>345</v>
      </c>
      <c r="H1624" t="s">
        <v>364</v>
      </c>
      <c r="I1624" t="s">
        <v>1144</v>
      </c>
      <c r="K1624" t="s">
        <v>365</v>
      </c>
      <c r="L1624">
        <v>1999</v>
      </c>
      <c r="M1624" t="s">
        <v>345</v>
      </c>
      <c r="N1624" t="s">
        <v>345</v>
      </c>
      <c r="O1624"/>
      <c r="AI1624">
        <v>0</v>
      </c>
      <c r="AN1624" t="s">
        <v>928</v>
      </c>
      <c r="AO1624" t="s">
        <v>928</v>
      </c>
      <c r="AP1624">
        <v>0</v>
      </c>
    </row>
    <row r="1625" spans="1:42" x14ac:dyDescent="0.2">
      <c r="A1625">
        <v>123833</v>
      </c>
      <c r="B1625" t="s">
        <v>3305</v>
      </c>
      <c r="C1625" t="s">
        <v>70</v>
      </c>
      <c r="D1625" t="s">
        <v>494</v>
      </c>
      <c r="E1625" t="s">
        <v>867</v>
      </c>
      <c r="F1625" s="230">
        <v>35156</v>
      </c>
      <c r="G1625" t="s">
        <v>892</v>
      </c>
      <c r="H1625" t="s">
        <v>608</v>
      </c>
      <c r="I1625" t="s">
        <v>1141</v>
      </c>
      <c r="K1625" t="s">
        <v>346</v>
      </c>
      <c r="L1625">
        <v>2014</v>
      </c>
      <c r="M1625" t="s">
        <v>357</v>
      </c>
      <c r="N1625" t="s">
        <v>605</v>
      </c>
      <c r="O1625"/>
      <c r="AI1625">
        <v>0</v>
      </c>
      <c r="AP1625">
        <v>0</v>
      </c>
    </row>
    <row r="1626" spans="1:42" x14ac:dyDescent="0.2">
      <c r="A1626">
        <v>123838</v>
      </c>
      <c r="B1626" t="s">
        <v>3306</v>
      </c>
      <c r="C1626" t="s">
        <v>72</v>
      </c>
      <c r="D1626" t="s">
        <v>275</v>
      </c>
      <c r="E1626" t="s">
        <v>363</v>
      </c>
      <c r="F1626" s="230">
        <v>34095</v>
      </c>
      <c r="G1626" t="s">
        <v>895</v>
      </c>
      <c r="H1626" t="s">
        <v>364</v>
      </c>
      <c r="I1626" t="s">
        <v>1141</v>
      </c>
      <c r="K1626" t="s">
        <v>346</v>
      </c>
      <c r="L1626">
        <v>2011</v>
      </c>
      <c r="M1626" t="s">
        <v>345</v>
      </c>
      <c r="N1626" t="s">
        <v>347</v>
      </c>
      <c r="O1626"/>
      <c r="AI1626">
        <v>0</v>
      </c>
      <c r="AP1626">
        <v>0</v>
      </c>
    </row>
    <row r="1627" spans="1:42" x14ac:dyDescent="0.2">
      <c r="A1627">
        <v>123840</v>
      </c>
      <c r="B1627" t="s">
        <v>3307</v>
      </c>
      <c r="C1627" t="s">
        <v>2643</v>
      </c>
      <c r="D1627" t="s">
        <v>255</v>
      </c>
      <c r="E1627" t="s">
        <v>363</v>
      </c>
      <c r="F1627" s="230">
        <v>33243</v>
      </c>
      <c r="G1627" t="s">
        <v>345</v>
      </c>
      <c r="H1627" t="s">
        <v>364</v>
      </c>
      <c r="I1627" t="s">
        <v>1144</v>
      </c>
      <c r="K1627" t="s">
        <v>365</v>
      </c>
      <c r="L1627">
        <v>2013</v>
      </c>
      <c r="M1627" t="s">
        <v>345</v>
      </c>
      <c r="N1627" t="s">
        <v>345</v>
      </c>
      <c r="O1627"/>
      <c r="AI1627">
        <v>0</v>
      </c>
      <c r="AP1627">
        <v>0</v>
      </c>
    </row>
    <row r="1628" spans="1:42" x14ac:dyDescent="0.2">
      <c r="A1628">
        <v>123841</v>
      </c>
      <c r="B1628" t="s">
        <v>3308</v>
      </c>
      <c r="C1628" t="s">
        <v>96</v>
      </c>
      <c r="D1628" t="s">
        <v>209</v>
      </c>
      <c r="E1628" t="s">
        <v>363</v>
      </c>
      <c r="F1628" s="230">
        <v>33262</v>
      </c>
      <c r="G1628" t="s">
        <v>345</v>
      </c>
      <c r="H1628" t="s">
        <v>364</v>
      </c>
      <c r="I1628" t="s">
        <v>1141</v>
      </c>
      <c r="K1628" t="s">
        <v>365</v>
      </c>
      <c r="L1628">
        <v>2009</v>
      </c>
      <c r="M1628" t="s">
        <v>345</v>
      </c>
      <c r="N1628" t="s">
        <v>345</v>
      </c>
      <c r="O1628"/>
      <c r="AI1628">
        <v>0</v>
      </c>
      <c r="AP1628">
        <v>0</v>
      </c>
    </row>
    <row r="1629" spans="1:42" x14ac:dyDescent="0.2">
      <c r="A1629">
        <v>123842</v>
      </c>
      <c r="B1629" t="s">
        <v>3309</v>
      </c>
      <c r="C1629" t="s">
        <v>444</v>
      </c>
      <c r="D1629" t="s">
        <v>283</v>
      </c>
      <c r="E1629" t="s">
        <v>363</v>
      </c>
      <c r="F1629" s="230">
        <v>35836</v>
      </c>
      <c r="G1629" t="s">
        <v>348</v>
      </c>
      <c r="H1629" t="s">
        <v>364</v>
      </c>
      <c r="I1629" t="s">
        <v>1141</v>
      </c>
      <c r="K1629" t="s">
        <v>346</v>
      </c>
      <c r="L1629">
        <v>2016</v>
      </c>
      <c r="M1629" t="s">
        <v>347</v>
      </c>
      <c r="N1629" t="s">
        <v>348</v>
      </c>
      <c r="O1629"/>
      <c r="AI1629">
        <v>0</v>
      </c>
      <c r="AP1629">
        <v>0</v>
      </c>
    </row>
    <row r="1630" spans="1:42" x14ac:dyDescent="0.2">
      <c r="A1630">
        <v>123843</v>
      </c>
      <c r="B1630" t="s">
        <v>3310</v>
      </c>
      <c r="C1630" t="s">
        <v>173</v>
      </c>
      <c r="D1630" t="s">
        <v>272</v>
      </c>
      <c r="E1630" t="s">
        <v>867</v>
      </c>
      <c r="F1630" s="230">
        <v>36345</v>
      </c>
      <c r="G1630" t="s">
        <v>345</v>
      </c>
      <c r="H1630" t="s">
        <v>364</v>
      </c>
      <c r="I1630" t="s">
        <v>1141</v>
      </c>
      <c r="K1630" t="s">
        <v>346</v>
      </c>
      <c r="L1630">
        <v>2017</v>
      </c>
      <c r="M1630" t="s">
        <v>345</v>
      </c>
      <c r="N1630" t="s">
        <v>358</v>
      </c>
      <c r="O1630"/>
      <c r="AI1630">
        <v>0</v>
      </c>
      <c r="AP1630">
        <v>0</v>
      </c>
    </row>
    <row r="1631" spans="1:42" x14ac:dyDescent="0.2">
      <c r="A1631">
        <v>123846</v>
      </c>
      <c r="B1631" t="s">
        <v>3311</v>
      </c>
      <c r="C1631" t="s">
        <v>173</v>
      </c>
      <c r="D1631" t="s">
        <v>472</v>
      </c>
      <c r="E1631" t="s">
        <v>363</v>
      </c>
      <c r="F1631" s="230">
        <v>33771</v>
      </c>
      <c r="G1631" t="s">
        <v>3312</v>
      </c>
      <c r="H1631" t="s">
        <v>366</v>
      </c>
      <c r="I1631" t="s">
        <v>1144</v>
      </c>
      <c r="K1631" t="s">
        <v>365</v>
      </c>
      <c r="L1631">
        <v>2010</v>
      </c>
      <c r="M1631" t="s">
        <v>345</v>
      </c>
      <c r="N1631" t="s">
        <v>605</v>
      </c>
      <c r="O1631"/>
      <c r="AI1631">
        <v>0</v>
      </c>
      <c r="AP1631">
        <v>0</v>
      </c>
    </row>
    <row r="1632" spans="1:42" x14ac:dyDescent="0.2">
      <c r="A1632">
        <v>123849</v>
      </c>
      <c r="B1632" t="s">
        <v>3313</v>
      </c>
      <c r="C1632" t="s">
        <v>663</v>
      </c>
      <c r="D1632" t="s">
        <v>215</v>
      </c>
      <c r="I1632" t="s">
        <v>59</v>
      </c>
      <c r="O1632"/>
      <c r="AE1632" t="str">
        <f>IFERROR(VLOOKUP(#REF!,[1]Sheet2!#REF!,2,0),"")</f>
        <v/>
      </c>
      <c r="AI1632" t="s">
        <v>1135</v>
      </c>
      <c r="AL1632" t="str">
        <f>IFERROR(VLOOKUP(A1632,[1]Sheet2!A$2:C$3613,2,0),"")</f>
        <v>م</v>
      </c>
      <c r="AN1632" t="s">
        <v>928</v>
      </c>
      <c r="AO1632" t="s">
        <v>928</v>
      </c>
      <c r="AP1632">
        <v>0</v>
      </c>
    </row>
    <row r="1633" spans="1:42" x14ac:dyDescent="0.2">
      <c r="A1633">
        <v>123852</v>
      </c>
      <c r="B1633" t="s">
        <v>3314</v>
      </c>
      <c r="C1633" t="s">
        <v>1457</v>
      </c>
      <c r="D1633" t="s">
        <v>188</v>
      </c>
      <c r="E1633" t="s">
        <v>363</v>
      </c>
      <c r="F1633" s="230">
        <v>32895</v>
      </c>
      <c r="G1633" t="s">
        <v>883</v>
      </c>
      <c r="H1633" t="s">
        <v>364</v>
      </c>
      <c r="I1633" t="s">
        <v>1141</v>
      </c>
      <c r="K1633" t="s">
        <v>346</v>
      </c>
      <c r="L1633">
        <v>2008</v>
      </c>
      <c r="M1633" t="s">
        <v>347</v>
      </c>
      <c r="N1633" t="s">
        <v>347</v>
      </c>
      <c r="O1633"/>
      <c r="AI1633">
        <v>0</v>
      </c>
      <c r="AP1633">
        <v>0</v>
      </c>
    </row>
    <row r="1634" spans="1:42" x14ac:dyDescent="0.2">
      <c r="A1634">
        <v>123854</v>
      </c>
      <c r="B1634" t="s">
        <v>3315</v>
      </c>
      <c r="C1634" t="s">
        <v>66</v>
      </c>
      <c r="D1634" t="s">
        <v>267</v>
      </c>
      <c r="E1634" t="s">
        <v>363</v>
      </c>
      <c r="F1634" s="230">
        <v>36526</v>
      </c>
      <c r="G1634" t="s">
        <v>2684</v>
      </c>
      <c r="H1634" t="s">
        <v>364</v>
      </c>
      <c r="I1634" t="s">
        <v>1141</v>
      </c>
      <c r="K1634" t="s">
        <v>346</v>
      </c>
      <c r="L1634">
        <v>2018</v>
      </c>
      <c r="M1634" t="s">
        <v>358</v>
      </c>
      <c r="N1634" t="s">
        <v>358</v>
      </c>
      <c r="O1634"/>
      <c r="AI1634">
        <v>0</v>
      </c>
      <c r="AP1634">
        <v>0</v>
      </c>
    </row>
    <row r="1635" spans="1:42" x14ac:dyDescent="0.2">
      <c r="A1635">
        <v>123855</v>
      </c>
      <c r="B1635" t="s">
        <v>3316</v>
      </c>
      <c r="C1635" t="s">
        <v>1953</v>
      </c>
      <c r="D1635" t="s">
        <v>253</v>
      </c>
      <c r="E1635" t="s">
        <v>867</v>
      </c>
      <c r="F1635" s="230">
        <v>32129</v>
      </c>
      <c r="G1635" t="s">
        <v>349</v>
      </c>
      <c r="H1635" t="s">
        <v>364</v>
      </c>
      <c r="I1635" t="s">
        <v>1141</v>
      </c>
      <c r="K1635" t="s">
        <v>881</v>
      </c>
      <c r="L1635">
        <v>2006</v>
      </c>
      <c r="M1635" t="s">
        <v>345</v>
      </c>
      <c r="N1635" t="s">
        <v>350</v>
      </c>
      <c r="O1635"/>
      <c r="AI1635">
        <v>0</v>
      </c>
      <c r="AP1635">
        <v>0</v>
      </c>
    </row>
    <row r="1636" spans="1:42" x14ac:dyDescent="0.2">
      <c r="A1636">
        <v>123856</v>
      </c>
      <c r="B1636" t="s">
        <v>3317</v>
      </c>
      <c r="C1636" t="s">
        <v>3318</v>
      </c>
      <c r="D1636" t="s">
        <v>3319</v>
      </c>
      <c r="E1636" t="s">
        <v>363</v>
      </c>
      <c r="H1636" t="s">
        <v>364</v>
      </c>
      <c r="I1636" t="s">
        <v>1141</v>
      </c>
      <c r="N1636" t="s">
        <v>347</v>
      </c>
      <c r="O1636"/>
      <c r="AI1636">
        <v>0</v>
      </c>
      <c r="AP1636">
        <v>0</v>
      </c>
    </row>
    <row r="1637" spans="1:42" x14ac:dyDescent="0.2">
      <c r="A1637">
        <v>123863</v>
      </c>
      <c r="B1637" t="s">
        <v>3320</v>
      </c>
      <c r="C1637" t="s">
        <v>136</v>
      </c>
      <c r="D1637" t="s">
        <v>227</v>
      </c>
      <c r="E1637" t="s">
        <v>867</v>
      </c>
      <c r="F1637" s="230">
        <v>32877</v>
      </c>
      <c r="G1637" t="s">
        <v>895</v>
      </c>
      <c r="H1637" t="s">
        <v>364</v>
      </c>
      <c r="I1637" t="s">
        <v>1141</v>
      </c>
      <c r="K1637" t="s">
        <v>346</v>
      </c>
      <c r="L1637">
        <v>2007</v>
      </c>
      <c r="M1637" t="s">
        <v>347</v>
      </c>
      <c r="N1637" t="s">
        <v>347</v>
      </c>
      <c r="O1637"/>
      <c r="AI1637">
        <v>0</v>
      </c>
      <c r="AP1637">
        <v>0</v>
      </c>
    </row>
    <row r="1638" spans="1:42" x14ac:dyDescent="0.2">
      <c r="A1638">
        <v>123869</v>
      </c>
      <c r="B1638" t="s">
        <v>3321</v>
      </c>
      <c r="C1638" t="s">
        <v>115</v>
      </c>
      <c r="D1638" t="s">
        <v>276</v>
      </c>
      <c r="E1638" t="s">
        <v>362</v>
      </c>
      <c r="F1638" s="230">
        <v>34931</v>
      </c>
      <c r="G1638" t="s">
        <v>3227</v>
      </c>
      <c r="H1638" t="s">
        <v>364</v>
      </c>
      <c r="I1638" t="s">
        <v>1144</v>
      </c>
      <c r="K1638" t="s">
        <v>346</v>
      </c>
      <c r="L1638">
        <v>2015</v>
      </c>
      <c r="M1638" t="s">
        <v>347</v>
      </c>
      <c r="N1638" t="s">
        <v>349</v>
      </c>
      <c r="O1638"/>
      <c r="AI1638">
        <v>0</v>
      </c>
      <c r="AP1638">
        <v>0</v>
      </c>
    </row>
    <row r="1639" spans="1:42" x14ac:dyDescent="0.2">
      <c r="A1639">
        <v>123871</v>
      </c>
      <c r="B1639" t="s">
        <v>3322</v>
      </c>
      <c r="C1639" t="s">
        <v>104</v>
      </c>
      <c r="D1639" t="s">
        <v>2946</v>
      </c>
      <c r="E1639" t="s">
        <v>363</v>
      </c>
      <c r="F1639" s="230">
        <v>36184</v>
      </c>
      <c r="G1639" t="s">
        <v>345</v>
      </c>
      <c r="H1639" t="s">
        <v>364</v>
      </c>
      <c r="I1639" t="s">
        <v>1141</v>
      </c>
      <c r="K1639" t="s">
        <v>346</v>
      </c>
      <c r="L1639">
        <v>2017</v>
      </c>
      <c r="M1639" t="s">
        <v>572</v>
      </c>
      <c r="N1639" t="s">
        <v>348</v>
      </c>
      <c r="O1639"/>
      <c r="AI1639">
        <v>0</v>
      </c>
      <c r="AP1639">
        <v>0</v>
      </c>
    </row>
    <row r="1640" spans="1:42" x14ac:dyDescent="0.2">
      <c r="A1640">
        <v>123873</v>
      </c>
      <c r="B1640" t="s">
        <v>3323</v>
      </c>
      <c r="C1640" t="s">
        <v>66</v>
      </c>
      <c r="D1640" t="s">
        <v>234</v>
      </c>
      <c r="I1640" t="s">
        <v>59</v>
      </c>
      <c r="O1640"/>
      <c r="AE1640" t="str">
        <f>IFERROR(VLOOKUP(#REF!,[1]Sheet2!#REF!,2,0),"")</f>
        <v/>
      </c>
      <c r="AG1640" t="s">
        <v>1145</v>
      </c>
      <c r="AI1640" t="s">
        <v>1145</v>
      </c>
      <c r="AL1640" t="str">
        <f>IFERROR(VLOOKUP(A1640,[1]Sheet2!A$2:C$3613,2,0),"")</f>
        <v>م</v>
      </c>
      <c r="AN1640" t="s">
        <v>928</v>
      </c>
      <c r="AO1640" t="s">
        <v>928</v>
      </c>
      <c r="AP1640">
        <v>0</v>
      </c>
    </row>
    <row r="1641" spans="1:42" x14ac:dyDescent="0.2">
      <c r="A1641">
        <v>123876</v>
      </c>
      <c r="B1641" t="s">
        <v>3324</v>
      </c>
      <c r="C1641" t="s">
        <v>117</v>
      </c>
      <c r="D1641" t="s">
        <v>734</v>
      </c>
      <c r="I1641" t="s">
        <v>1141</v>
      </c>
      <c r="O1641">
        <v>555</v>
      </c>
      <c r="P1641" s="230">
        <v>45756</v>
      </c>
      <c r="Q1641">
        <v>60000</v>
      </c>
      <c r="AI1641">
        <v>0</v>
      </c>
      <c r="AP1641">
        <v>0</v>
      </c>
    </row>
    <row r="1642" spans="1:42" x14ac:dyDescent="0.2">
      <c r="A1642">
        <v>123880</v>
      </c>
      <c r="B1642" t="s">
        <v>3325</v>
      </c>
      <c r="C1642" t="s">
        <v>703</v>
      </c>
      <c r="D1642" t="s">
        <v>667</v>
      </c>
      <c r="E1642" t="s">
        <v>363</v>
      </c>
      <c r="F1642" s="230">
        <v>34457</v>
      </c>
      <c r="G1642" t="s">
        <v>345</v>
      </c>
      <c r="H1642" t="s">
        <v>364</v>
      </c>
      <c r="I1642" t="s">
        <v>1141</v>
      </c>
      <c r="K1642" t="s">
        <v>346</v>
      </c>
      <c r="L1642">
        <v>2012</v>
      </c>
      <c r="M1642" t="s">
        <v>345</v>
      </c>
      <c r="N1642" t="s">
        <v>345</v>
      </c>
      <c r="O1642"/>
      <c r="AI1642">
        <v>0</v>
      </c>
      <c r="AP1642">
        <v>0</v>
      </c>
    </row>
    <row r="1643" spans="1:42" x14ac:dyDescent="0.2">
      <c r="A1643">
        <v>123881</v>
      </c>
      <c r="B1643" t="s">
        <v>3326</v>
      </c>
      <c r="C1643" t="s">
        <v>3327</v>
      </c>
      <c r="D1643" t="s">
        <v>209</v>
      </c>
      <c r="E1643" t="s">
        <v>363</v>
      </c>
      <c r="F1643" s="253">
        <v>0</v>
      </c>
      <c r="G1643" t="s">
        <v>345</v>
      </c>
      <c r="H1643" t="s">
        <v>364</v>
      </c>
      <c r="I1643" t="s">
        <v>1141</v>
      </c>
      <c r="K1643" t="s">
        <v>346</v>
      </c>
      <c r="L1643">
        <v>2012</v>
      </c>
      <c r="M1643" t="s">
        <v>347</v>
      </c>
      <c r="O1643"/>
      <c r="AI1643">
        <v>0</v>
      </c>
      <c r="AP1643">
        <v>0</v>
      </c>
    </row>
    <row r="1644" spans="1:42" x14ac:dyDescent="0.2">
      <c r="A1644">
        <v>123882</v>
      </c>
      <c r="B1644" t="s">
        <v>3328</v>
      </c>
      <c r="C1644" t="s">
        <v>63</v>
      </c>
      <c r="D1644" t="s">
        <v>388</v>
      </c>
      <c r="E1644" t="s">
        <v>362</v>
      </c>
      <c r="F1644" s="230">
        <v>34760</v>
      </c>
      <c r="G1644" t="s">
        <v>345</v>
      </c>
      <c r="H1644" t="s">
        <v>364</v>
      </c>
      <c r="I1644" t="s">
        <v>1141</v>
      </c>
      <c r="K1644" t="s">
        <v>346</v>
      </c>
      <c r="L1644">
        <v>2013</v>
      </c>
      <c r="M1644" t="s">
        <v>345</v>
      </c>
      <c r="N1644" t="s">
        <v>351</v>
      </c>
      <c r="O1644"/>
      <c r="AI1644">
        <v>0</v>
      </c>
      <c r="AP1644">
        <v>0</v>
      </c>
    </row>
    <row r="1645" spans="1:42" x14ac:dyDescent="0.2">
      <c r="A1645">
        <v>123885</v>
      </c>
      <c r="B1645" t="s">
        <v>3329</v>
      </c>
      <c r="C1645" t="s">
        <v>2269</v>
      </c>
      <c r="D1645" t="s">
        <v>240</v>
      </c>
      <c r="E1645" t="s">
        <v>363</v>
      </c>
      <c r="F1645" s="230">
        <v>29553</v>
      </c>
      <c r="G1645" t="s">
        <v>3330</v>
      </c>
      <c r="H1645" t="s">
        <v>364</v>
      </c>
      <c r="I1645" t="s">
        <v>1141</v>
      </c>
      <c r="K1645" t="s">
        <v>346</v>
      </c>
      <c r="L1645">
        <v>1998</v>
      </c>
      <c r="M1645" t="s">
        <v>356</v>
      </c>
      <c r="N1645" t="s">
        <v>356</v>
      </c>
      <c r="O1645"/>
      <c r="AI1645">
        <v>0</v>
      </c>
      <c r="AP1645">
        <v>0</v>
      </c>
    </row>
    <row r="1646" spans="1:42" x14ac:dyDescent="0.2">
      <c r="A1646">
        <v>123887</v>
      </c>
      <c r="B1646" t="s">
        <v>3331</v>
      </c>
      <c r="C1646" t="s">
        <v>63</v>
      </c>
      <c r="D1646" t="s">
        <v>229</v>
      </c>
      <c r="E1646" t="s">
        <v>363</v>
      </c>
      <c r="F1646" s="230">
        <v>30364</v>
      </c>
      <c r="G1646" t="s">
        <v>353</v>
      </c>
      <c r="H1646" t="s">
        <v>364</v>
      </c>
      <c r="I1646" t="s">
        <v>1141</v>
      </c>
      <c r="K1646" t="s">
        <v>365</v>
      </c>
      <c r="L1646">
        <v>2001</v>
      </c>
      <c r="M1646" t="s">
        <v>345</v>
      </c>
      <c r="N1646" t="s">
        <v>353</v>
      </c>
      <c r="O1646"/>
      <c r="AI1646">
        <v>0</v>
      </c>
      <c r="AP1646">
        <v>0</v>
      </c>
    </row>
    <row r="1647" spans="1:42" x14ac:dyDescent="0.2">
      <c r="A1647">
        <v>123890</v>
      </c>
      <c r="B1647" t="s">
        <v>3332</v>
      </c>
      <c r="C1647" t="s">
        <v>124</v>
      </c>
      <c r="D1647" t="s">
        <v>3333</v>
      </c>
      <c r="E1647" t="s">
        <v>867</v>
      </c>
      <c r="F1647" s="230">
        <v>36694</v>
      </c>
      <c r="G1647" t="s">
        <v>350</v>
      </c>
      <c r="H1647" t="s">
        <v>364</v>
      </c>
      <c r="I1647" t="s">
        <v>1141</v>
      </c>
      <c r="K1647" t="s">
        <v>881</v>
      </c>
      <c r="L1647">
        <v>2018</v>
      </c>
      <c r="M1647" t="s">
        <v>572</v>
      </c>
      <c r="O1647"/>
      <c r="AI1647">
        <v>0</v>
      </c>
      <c r="AP1647">
        <v>0</v>
      </c>
    </row>
    <row r="1648" spans="1:42" x14ac:dyDescent="0.2">
      <c r="A1648">
        <v>123891</v>
      </c>
      <c r="B1648" t="s">
        <v>3334</v>
      </c>
      <c r="C1648" t="s">
        <v>1544</v>
      </c>
      <c r="D1648" t="s">
        <v>3335</v>
      </c>
      <c r="E1648" t="s">
        <v>362</v>
      </c>
      <c r="F1648" s="230">
        <v>35065</v>
      </c>
      <c r="G1648" t="s">
        <v>345</v>
      </c>
      <c r="H1648" t="s">
        <v>364</v>
      </c>
      <c r="I1648" t="s">
        <v>1141</v>
      </c>
      <c r="K1648" t="s">
        <v>346</v>
      </c>
      <c r="L1648">
        <v>2013</v>
      </c>
      <c r="M1648" t="s">
        <v>347</v>
      </c>
      <c r="N1648" t="s">
        <v>349</v>
      </c>
      <c r="O1648">
        <v>307</v>
      </c>
      <c r="P1648" s="230">
        <v>45706</v>
      </c>
      <c r="Q1648">
        <v>50000</v>
      </c>
      <c r="AI1648">
        <v>0</v>
      </c>
      <c r="AP1648">
        <v>0</v>
      </c>
    </row>
    <row r="1649" spans="1:42" x14ac:dyDescent="0.2">
      <c r="A1649">
        <v>123892</v>
      </c>
      <c r="B1649" t="s">
        <v>3336</v>
      </c>
      <c r="C1649" t="s">
        <v>503</v>
      </c>
      <c r="D1649" t="s">
        <v>301</v>
      </c>
      <c r="E1649" t="s">
        <v>362</v>
      </c>
      <c r="F1649" s="230">
        <v>34722</v>
      </c>
      <c r="G1649" t="s">
        <v>349</v>
      </c>
      <c r="H1649" t="s">
        <v>364</v>
      </c>
      <c r="I1649" t="s">
        <v>1141</v>
      </c>
      <c r="K1649" t="s">
        <v>346</v>
      </c>
      <c r="L1649">
        <v>2012</v>
      </c>
      <c r="M1649" t="s">
        <v>345</v>
      </c>
      <c r="N1649" t="s">
        <v>349</v>
      </c>
      <c r="O1649"/>
      <c r="AI1649">
        <v>0</v>
      </c>
      <c r="AP1649">
        <v>0</v>
      </c>
    </row>
    <row r="1650" spans="1:42" x14ac:dyDescent="0.2">
      <c r="A1650">
        <v>123894</v>
      </c>
      <c r="B1650" t="s">
        <v>3337</v>
      </c>
      <c r="C1650" t="s">
        <v>3338</v>
      </c>
      <c r="D1650" t="s">
        <v>454</v>
      </c>
      <c r="E1650" t="s">
        <v>867</v>
      </c>
      <c r="F1650" s="230">
        <v>32143</v>
      </c>
      <c r="G1650" t="s">
        <v>3339</v>
      </c>
      <c r="H1650" t="s">
        <v>364</v>
      </c>
      <c r="I1650" t="s">
        <v>1141</v>
      </c>
      <c r="K1650" t="s">
        <v>346</v>
      </c>
      <c r="L1650">
        <v>2006</v>
      </c>
      <c r="M1650" t="s">
        <v>358</v>
      </c>
      <c r="N1650" t="s">
        <v>358</v>
      </c>
      <c r="O1650"/>
      <c r="AI1650">
        <v>0</v>
      </c>
      <c r="AP1650">
        <v>0</v>
      </c>
    </row>
    <row r="1651" spans="1:42" x14ac:dyDescent="0.2">
      <c r="A1651">
        <v>123896</v>
      </c>
      <c r="B1651" t="s">
        <v>3340</v>
      </c>
      <c r="C1651" t="s">
        <v>90</v>
      </c>
      <c r="D1651" t="s">
        <v>3341</v>
      </c>
      <c r="E1651" t="s">
        <v>363</v>
      </c>
      <c r="F1651" s="230">
        <v>33240</v>
      </c>
      <c r="G1651" t="s">
        <v>3342</v>
      </c>
      <c r="H1651" t="s">
        <v>364</v>
      </c>
      <c r="I1651" t="s">
        <v>1141</v>
      </c>
      <c r="K1651" t="s">
        <v>346</v>
      </c>
      <c r="L1651">
        <v>2008</v>
      </c>
      <c r="M1651" t="s">
        <v>353</v>
      </c>
      <c r="N1651" t="s">
        <v>353</v>
      </c>
      <c r="O1651"/>
      <c r="AI1651">
        <v>0</v>
      </c>
      <c r="AP1651">
        <v>0</v>
      </c>
    </row>
    <row r="1652" spans="1:42" x14ac:dyDescent="0.2">
      <c r="A1652">
        <v>123899</v>
      </c>
      <c r="B1652" t="s">
        <v>3343</v>
      </c>
      <c r="C1652" t="s">
        <v>60</v>
      </c>
      <c r="D1652" t="s">
        <v>264</v>
      </c>
      <c r="E1652" t="s">
        <v>363</v>
      </c>
      <c r="F1652" s="230">
        <v>34402</v>
      </c>
      <c r="G1652" t="s">
        <v>347</v>
      </c>
      <c r="H1652" t="s">
        <v>364</v>
      </c>
      <c r="I1652" t="s">
        <v>1141</v>
      </c>
      <c r="K1652" t="s">
        <v>573</v>
      </c>
      <c r="L1652">
        <v>2012</v>
      </c>
      <c r="M1652" t="s">
        <v>347</v>
      </c>
      <c r="N1652" t="s">
        <v>347</v>
      </c>
      <c r="O1652"/>
      <c r="AI1652">
        <v>0</v>
      </c>
      <c r="AP1652">
        <v>0</v>
      </c>
    </row>
    <row r="1653" spans="1:42" x14ac:dyDescent="0.2">
      <c r="A1653">
        <v>123902</v>
      </c>
      <c r="B1653" t="s">
        <v>3344</v>
      </c>
      <c r="C1653" t="s">
        <v>544</v>
      </c>
      <c r="D1653" t="s">
        <v>472</v>
      </c>
      <c r="E1653" t="s">
        <v>363</v>
      </c>
      <c r="F1653" s="253">
        <v>0</v>
      </c>
      <c r="G1653" t="s">
        <v>345</v>
      </c>
      <c r="H1653" t="s">
        <v>364</v>
      </c>
      <c r="I1653" t="s">
        <v>1141</v>
      </c>
      <c r="K1653" t="s">
        <v>365</v>
      </c>
      <c r="L1653">
        <v>2015</v>
      </c>
      <c r="M1653" t="s">
        <v>347</v>
      </c>
      <c r="N1653" t="s">
        <v>345</v>
      </c>
      <c r="O1653"/>
      <c r="AI1653">
        <v>0</v>
      </c>
      <c r="AP1653">
        <v>0</v>
      </c>
    </row>
    <row r="1654" spans="1:42" x14ac:dyDescent="0.2">
      <c r="A1654">
        <v>123903</v>
      </c>
      <c r="B1654" t="s">
        <v>3345</v>
      </c>
      <c r="C1654" t="s">
        <v>63</v>
      </c>
      <c r="D1654" t="s">
        <v>235</v>
      </c>
      <c r="E1654" t="s">
        <v>362</v>
      </c>
      <c r="F1654" s="230">
        <v>31896</v>
      </c>
      <c r="G1654" t="s">
        <v>345</v>
      </c>
      <c r="H1654" t="s">
        <v>364</v>
      </c>
      <c r="I1654" t="s">
        <v>1141</v>
      </c>
      <c r="K1654" t="s">
        <v>346</v>
      </c>
      <c r="L1654">
        <v>2005</v>
      </c>
      <c r="M1654" t="s">
        <v>345</v>
      </c>
      <c r="O1654"/>
      <c r="AI1654">
        <v>0</v>
      </c>
      <c r="AP1654">
        <v>0</v>
      </c>
    </row>
    <row r="1655" spans="1:42" x14ac:dyDescent="0.2">
      <c r="A1655">
        <v>123907</v>
      </c>
      <c r="B1655" t="s">
        <v>3346</v>
      </c>
      <c r="C1655" t="s">
        <v>1831</v>
      </c>
      <c r="D1655" t="s">
        <v>3347</v>
      </c>
      <c r="E1655" t="s">
        <v>362</v>
      </c>
      <c r="F1655" s="230">
        <v>31555</v>
      </c>
      <c r="G1655" t="s">
        <v>1162</v>
      </c>
      <c r="H1655" t="s">
        <v>364</v>
      </c>
      <c r="I1655" t="s">
        <v>1141</v>
      </c>
      <c r="K1655" t="s">
        <v>881</v>
      </c>
      <c r="L1655">
        <v>2011</v>
      </c>
      <c r="M1655" t="s">
        <v>360</v>
      </c>
      <c r="N1655" t="s">
        <v>360</v>
      </c>
      <c r="O1655"/>
      <c r="AI1655">
        <v>0</v>
      </c>
      <c r="AP1655">
        <v>0</v>
      </c>
    </row>
    <row r="1656" spans="1:42" x14ac:dyDescent="0.2">
      <c r="A1656">
        <v>123909</v>
      </c>
      <c r="B1656" t="s">
        <v>3348</v>
      </c>
      <c r="C1656" t="s">
        <v>93</v>
      </c>
      <c r="D1656" t="s">
        <v>396</v>
      </c>
      <c r="E1656" t="s">
        <v>363</v>
      </c>
      <c r="F1656" t="s">
        <v>3349</v>
      </c>
      <c r="G1656" t="s">
        <v>3350</v>
      </c>
      <c r="H1656" t="s">
        <v>364</v>
      </c>
      <c r="I1656" t="s">
        <v>1141</v>
      </c>
      <c r="K1656" t="s">
        <v>365</v>
      </c>
      <c r="L1656">
        <v>2000</v>
      </c>
      <c r="M1656" t="s">
        <v>356</v>
      </c>
      <c r="N1656" t="s">
        <v>356</v>
      </c>
      <c r="O1656"/>
      <c r="AI1656">
        <v>0</v>
      </c>
      <c r="AP1656">
        <v>0</v>
      </c>
    </row>
    <row r="1657" spans="1:42" x14ac:dyDescent="0.2">
      <c r="A1657">
        <v>123914</v>
      </c>
      <c r="B1657" t="s">
        <v>3351</v>
      </c>
      <c r="C1657" t="s">
        <v>88</v>
      </c>
      <c r="D1657" t="s">
        <v>283</v>
      </c>
      <c r="E1657" t="s">
        <v>867</v>
      </c>
      <c r="F1657" s="230">
        <v>35065</v>
      </c>
      <c r="G1657" t="s">
        <v>345</v>
      </c>
      <c r="H1657" t="s">
        <v>364</v>
      </c>
      <c r="I1657" t="s">
        <v>1141</v>
      </c>
      <c r="K1657" t="s">
        <v>881</v>
      </c>
      <c r="L1657">
        <v>2013</v>
      </c>
      <c r="M1657" t="s">
        <v>351</v>
      </c>
      <c r="N1657" t="s">
        <v>351</v>
      </c>
      <c r="O1657"/>
      <c r="AI1657">
        <v>0</v>
      </c>
      <c r="AP1657">
        <v>0</v>
      </c>
    </row>
    <row r="1658" spans="1:42" x14ac:dyDescent="0.2">
      <c r="A1658">
        <v>123920</v>
      </c>
      <c r="B1658" t="s">
        <v>3352</v>
      </c>
      <c r="C1658" t="s">
        <v>2899</v>
      </c>
      <c r="D1658" t="s">
        <v>400</v>
      </c>
      <c r="E1658" t="s">
        <v>867</v>
      </c>
      <c r="F1658" s="253">
        <v>0</v>
      </c>
      <c r="G1658" t="s">
        <v>1287</v>
      </c>
      <c r="H1658" t="s">
        <v>367</v>
      </c>
      <c r="I1658" t="s">
        <v>1141</v>
      </c>
      <c r="K1658" t="s">
        <v>881</v>
      </c>
      <c r="L1658">
        <v>2000</v>
      </c>
      <c r="M1658" t="s">
        <v>345</v>
      </c>
      <c r="N1658" t="s">
        <v>605</v>
      </c>
      <c r="O1658"/>
      <c r="AI1658">
        <v>0</v>
      </c>
      <c r="AP1658">
        <v>0</v>
      </c>
    </row>
    <row r="1659" spans="1:42" x14ac:dyDescent="0.2">
      <c r="A1659">
        <v>123921</v>
      </c>
      <c r="B1659" t="s">
        <v>3353</v>
      </c>
      <c r="C1659" t="s">
        <v>717</v>
      </c>
      <c r="D1659" t="s">
        <v>264</v>
      </c>
      <c r="E1659" t="s">
        <v>363</v>
      </c>
      <c r="F1659" s="230">
        <v>32895</v>
      </c>
      <c r="G1659" t="s">
        <v>345</v>
      </c>
      <c r="H1659" t="s">
        <v>364</v>
      </c>
      <c r="I1659" t="s">
        <v>1141</v>
      </c>
      <c r="K1659" t="s">
        <v>346</v>
      </c>
      <c r="L1659">
        <v>2008</v>
      </c>
      <c r="M1659" t="s">
        <v>358</v>
      </c>
      <c r="N1659" t="s">
        <v>348</v>
      </c>
      <c r="O1659"/>
      <c r="AI1659">
        <v>0</v>
      </c>
      <c r="AN1659" t="s">
        <v>928</v>
      </c>
      <c r="AO1659" t="s">
        <v>928</v>
      </c>
      <c r="AP1659">
        <v>0</v>
      </c>
    </row>
    <row r="1660" spans="1:42" x14ac:dyDescent="0.2">
      <c r="A1660">
        <v>123923</v>
      </c>
      <c r="B1660" t="s">
        <v>3354</v>
      </c>
      <c r="C1660" t="s">
        <v>148</v>
      </c>
      <c r="D1660" t="s">
        <v>294</v>
      </c>
      <c r="E1660" t="s">
        <v>363</v>
      </c>
      <c r="F1660" s="230">
        <v>33193</v>
      </c>
      <c r="G1660" t="s">
        <v>345</v>
      </c>
      <c r="H1660" t="s">
        <v>609</v>
      </c>
      <c r="I1660" t="s">
        <v>1141</v>
      </c>
      <c r="K1660" t="s">
        <v>346</v>
      </c>
      <c r="L1660">
        <v>2008</v>
      </c>
      <c r="M1660" t="s">
        <v>347</v>
      </c>
      <c r="N1660" t="s">
        <v>605</v>
      </c>
      <c r="O1660"/>
      <c r="AI1660">
        <v>0</v>
      </c>
      <c r="AP1660">
        <v>0</v>
      </c>
    </row>
    <row r="1661" spans="1:42" x14ac:dyDescent="0.2">
      <c r="A1661">
        <v>123931</v>
      </c>
      <c r="B1661" t="s">
        <v>3355</v>
      </c>
      <c r="C1661" t="s">
        <v>69</v>
      </c>
      <c r="D1661" t="s">
        <v>442</v>
      </c>
      <c r="E1661" t="s">
        <v>363</v>
      </c>
      <c r="F1661" s="253">
        <v>0</v>
      </c>
      <c r="G1661" t="s">
        <v>3356</v>
      </c>
      <c r="H1661" t="s">
        <v>364</v>
      </c>
      <c r="I1661" t="s">
        <v>65</v>
      </c>
      <c r="K1661" t="s">
        <v>365</v>
      </c>
      <c r="L1661">
        <v>2014</v>
      </c>
      <c r="M1661" t="s">
        <v>357</v>
      </c>
      <c r="N1661" t="s">
        <v>357</v>
      </c>
      <c r="O1661"/>
      <c r="AI1661">
        <v>0</v>
      </c>
      <c r="AP1661">
        <v>0</v>
      </c>
    </row>
    <row r="1662" spans="1:42" x14ac:dyDescent="0.2">
      <c r="A1662">
        <v>123932</v>
      </c>
      <c r="B1662" t="s">
        <v>3357</v>
      </c>
      <c r="C1662" t="s">
        <v>702</v>
      </c>
      <c r="D1662" t="s">
        <v>3358</v>
      </c>
      <c r="E1662" t="s">
        <v>363</v>
      </c>
      <c r="F1662" t="s">
        <v>3359</v>
      </c>
      <c r="G1662" t="s">
        <v>345</v>
      </c>
      <c r="H1662" t="s">
        <v>364</v>
      </c>
      <c r="I1662" t="s">
        <v>1141</v>
      </c>
      <c r="K1662" t="s">
        <v>346</v>
      </c>
      <c r="L1662">
        <v>2013</v>
      </c>
      <c r="M1662" t="s">
        <v>345</v>
      </c>
      <c r="N1662" t="s">
        <v>345</v>
      </c>
      <c r="O1662"/>
      <c r="AI1662">
        <v>0</v>
      </c>
      <c r="AP1662">
        <v>0</v>
      </c>
    </row>
    <row r="1663" spans="1:42" x14ac:dyDescent="0.2">
      <c r="A1663">
        <v>123933</v>
      </c>
      <c r="B1663" t="s">
        <v>3360</v>
      </c>
      <c r="C1663" t="s">
        <v>148</v>
      </c>
      <c r="D1663" t="s">
        <v>1229</v>
      </c>
      <c r="E1663" t="s">
        <v>362</v>
      </c>
      <c r="F1663" s="230">
        <v>31461</v>
      </c>
      <c r="G1663" t="s">
        <v>345</v>
      </c>
      <c r="H1663" t="s">
        <v>364</v>
      </c>
      <c r="I1663" t="s">
        <v>1141</v>
      </c>
      <c r="K1663" t="s">
        <v>346</v>
      </c>
      <c r="L1663">
        <v>2008</v>
      </c>
      <c r="M1663" t="s">
        <v>345</v>
      </c>
      <c r="N1663" t="s">
        <v>351</v>
      </c>
      <c r="O1663"/>
      <c r="AI1663">
        <v>0</v>
      </c>
      <c r="AP1663">
        <v>0</v>
      </c>
    </row>
    <row r="1664" spans="1:42" x14ac:dyDescent="0.2">
      <c r="A1664">
        <v>123938</v>
      </c>
      <c r="B1664" t="s">
        <v>3361</v>
      </c>
      <c r="C1664" t="s">
        <v>181</v>
      </c>
      <c r="D1664" t="s">
        <v>232</v>
      </c>
      <c r="E1664" t="s">
        <v>363</v>
      </c>
      <c r="F1664" s="230">
        <v>35067</v>
      </c>
      <c r="G1664" t="s">
        <v>3362</v>
      </c>
      <c r="H1664" t="s">
        <v>364</v>
      </c>
      <c r="I1664" t="s">
        <v>1141</v>
      </c>
      <c r="K1664" t="s">
        <v>346</v>
      </c>
      <c r="L1664">
        <v>2013</v>
      </c>
      <c r="M1664" t="s">
        <v>350</v>
      </c>
      <c r="N1664" t="s">
        <v>350</v>
      </c>
      <c r="O1664"/>
      <c r="AI1664">
        <v>0</v>
      </c>
      <c r="AO1664" t="s">
        <v>928</v>
      </c>
      <c r="AP1664">
        <v>0</v>
      </c>
    </row>
    <row r="1665" spans="1:42" x14ac:dyDescent="0.2">
      <c r="A1665">
        <v>123941</v>
      </c>
      <c r="B1665" t="s">
        <v>3363</v>
      </c>
      <c r="C1665" t="s">
        <v>61</v>
      </c>
      <c r="D1665" t="s">
        <v>3364</v>
      </c>
      <c r="E1665" t="s">
        <v>867</v>
      </c>
      <c r="F1665" s="230">
        <v>33284</v>
      </c>
      <c r="G1665" t="s">
        <v>895</v>
      </c>
      <c r="H1665" t="s">
        <v>364</v>
      </c>
      <c r="I1665" t="s">
        <v>65</v>
      </c>
      <c r="K1665" t="s">
        <v>881</v>
      </c>
      <c r="L1665">
        <v>2010</v>
      </c>
      <c r="M1665" t="s">
        <v>347</v>
      </c>
      <c r="N1665" t="s">
        <v>347</v>
      </c>
      <c r="O1665"/>
      <c r="AI1665">
        <v>0</v>
      </c>
      <c r="AP1665">
        <v>0</v>
      </c>
    </row>
    <row r="1666" spans="1:42" x14ac:dyDescent="0.2">
      <c r="A1666">
        <v>123944</v>
      </c>
      <c r="B1666" t="s">
        <v>3365</v>
      </c>
      <c r="C1666" t="s">
        <v>158</v>
      </c>
      <c r="D1666" t="s">
        <v>294</v>
      </c>
      <c r="E1666" t="s">
        <v>363</v>
      </c>
      <c r="F1666" s="230">
        <v>35891</v>
      </c>
      <c r="G1666" t="s">
        <v>345</v>
      </c>
      <c r="H1666" t="s">
        <v>364</v>
      </c>
      <c r="I1666" t="s">
        <v>1141</v>
      </c>
      <c r="K1666" t="s">
        <v>346</v>
      </c>
      <c r="L1666">
        <v>2017</v>
      </c>
      <c r="M1666" t="s">
        <v>345</v>
      </c>
      <c r="O1666"/>
      <c r="AI1666">
        <v>0</v>
      </c>
      <c r="AP1666">
        <v>0</v>
      </c>
    </row>
    <row r="1667" spans="1:42" x14ac:dyDescent="0.2">
      <c r="A1667">
        <v>123946</v>
      </c>
      <c r="B1667" t="s">
        <v>3366</v>
      </c>
      <c r="C1667" t="s">
        <v>429</v>
      </c>
      <c r="D1667" t="s">
        <v>279</v>
      </c>
      <c r="E1667" t="s">
        <v>362</v>
      </c>
      <c r="F1667" s="230">
        <v>24779</v>
      </c>
      <c r="G1667" t="s">
        <v>893</v>
      </c>
      <c r="H1667" t="s">
        <v>364</v>
      </c>
      <c r="I1667" t="s">
        <v>1141</v>
      </c>
      <c r="K1667" t="s">
        <v>346</v>
      </c>
      <c r="L1667">
        <v>1987</v>
      </c>
      <c r="M1667" t="s">
        <v>347</v>
      </c>
      <c r="N1667" t="s">
        <v>347</v>
      </c>
      <c r="O1667"/>
      <c r="AI1667">
        <v>0</v>
      </c>
      <c r="AN1667" t="s">
        <v>928</v>
      </c>
      <c r="AO1667" t="s">
        <v>928</v>
      </c>
      <c r="AP1667">
        <v>0</v>
      </c>
    </row>
    <row r="1668" spans="1:42" x14ac:dyDescent="0.2">
      <c r="A1668">
        <v>123955</v>
      </c>
      <c r="B1668" t="s">
        <v>3367</v>
      </c>
      <c r="C1668" t="s">
        <v>159</v>
      </c>
      <c r="D1668" t="s">
        <v>2527</v>
      </c>
      <c r="E1668" t="s">
        <v>363</v>
      </c>
      <c r="F1668" s="230">
        <v>34879</v>
      </c>
      <c r="G1668" t="s">
        <v>345</v>
      </c>
      <c r="H1668" t="s">
        <v>364</v>
      </c>
      <c r="I1668" t="s">
        <v>1141</v>
      </c>
      <c r="K1668" t="s">
        <v>346</v>
      </c>
      <c r="L1668">
        <v>2013</v>
      </c>
      <c r="M1668" t="s">
        <v>345</v>
      </c>
      <c r="N1668" t="s">
        <v>345</v>
      </c>
      <c r="O1668"/>
      <c r="AI1668">
        <v>0</v>
      </c>
      <c r="AP1668">
        <v>0</v>
      </c>
    </row>
    <row r="1669" spans="1:42" x14ac:dyDescent="0.2">
      <c r="A1669">
        <v>123957</v>
      </c>
      <c r="B1669" t="s">
        <v>3368</v>
      </c>
      <c r="C1669" t="s">
        <v>61</v>
      </c>
      <c r="D1669" t="s">
        <v>261</v>
      </c>
      <c r="E1669" t="s">
        <v>363</v>
      </c>
      <c r="F1669" s="230">
        <v>35228</v>
      </c>
      <c r="G1669" t="s">
        <v>345</v>
      </c>
      <c r="H1669" t="s">
        <v>364</v>
      </c>
      <c r="I1669" t="s">
        <v>1141</v>
      </c>
      <c r="K1669" t="s">
        <v>346</v>
      </c>
      <c r="L1669">
        <v>2014</v>
      </c>
      <c r="M1669" t="s">
        <v>345</v>
      </c>
      <c r="N1669" t="s">
        <v>345</v>
      </c>
      <c r="O1669"/>
      <c r="AI1669">
        <v>0</v>
      </c>
      <c r="AP1669">
        <v>0</v>
      </c>
    </row>
    <row r="1670" spans="1:42" x14ac:dyDescent="0.2">
      <c r="A1670">
        <v>123961</v>
      </c>
      <c r="B1670" t="s">
        <v>3369</v>
      </c>
      <c r="C1670" t="s">
        <v>99</v>
      </c>
      <c r="D1670" t="s">
        <v>210</v>
      </c>
      <c r="E1670" t="s">
        <v>362</v>
      </c>
      <c r="F1670" s="230">
        <v>37304</v>
      </c>
      <c r="G1670" t="s">
        <v>356</v>
      </c>
      <c r="H1670" t="s">
        <v>364</v>
      </c>
      <c r="I1670" t="s">
        <v>1141</v>
      </c>
      <c r="K1670" t="s">
        <v>346</v>
      </c>
      <c r="L1670">
        <v>2019</v>
      </c>
      <c r="M1670" t="s">
        <v>356</v>
      </c>
      <c r="N1670" t="s">
        <v>356</v>
      </c>
      <c r="O1670"/>
      <c r="AI1670">
        <v>0</v>
      </c>
      <c r="AP1670">
        <v>0</v>
      </c>
    </row>
    <row r="1671" spans="1:42" x14ac:dyDescent="0.2">
      <c r="A1671">
        <v>123962</v>
      </c>
      <c r="B1671" t="s">
        <v>3370</v>
      </c>
      <c r="C1671" t="s">
        <v>66</v>
      </c>
      <c r="D1671" t="s">
        <v>254</v>
      </c>
      <c r="E1671" t="s">
        <v>362</v>
      </c>
      <c r="F1671" s="230">
        <v>33635</v>
      </c>
      <c r="G1671" t="s">
        <v>3371</v>
      </c>
      <c r="H1671" t="s">
        <v>364</v>
      </c>
      <c r="I1671" t="s">
        <v>65</v>
      </c>
      <c r="K1671" t="s">
        <v>346</v>
      </c>
      <c r="L1671">
        <v>2010</v>
      </c>
      <c r="M1671" t="s">
        <v>347</v>
      </c>
      <c r="N1671" t="s">
        <v>347</v>
      </c>
      <c r="O1671"/>
      <c r="AI1671">
        <v>0</v>
      </c>
      <c r="AP1671">
        <v>0</v>
      </c>
    </row>
    <row r="1672" spans="1:42" x14ac:dyDescent="0.2">
      <c r="A1672">
        <v>123965</v>
      </c>
      <c r="B1672" t="s">
        <v>3372</v>
      </c>
      <c r="C1672" t="s">
        <v>3373</v>
      </c>
      <c r="D1672" t="s">
        <v>3374</v>
      </c>
      <c r="E1672" t="s">
        <v>363</v>
      </c>
      <c r="F1672" s="230">
        <v>33749</v>
      </c>
      <c r="G1672" t="s">
        <v>345</v>
      </c>
      <c r="H1672" t="s">
        <v>364</v>
      </c>
      <c r="I1672" t="s">
        <v>65</v>
      </c>
      <c r="K1672" t="s">
        <v>346</v>
      </c>
      <c r="L1672">
        <v>2011</v>
      </c>
      <c r="M1672" t="s">
        <v>347</v>
      </c>
      <c r="N1672" t="s">
        <v>347</v>
      </c>
      <c r="O1672"/>
      <c r="AI1672">
        <v>0</v>
      </c>
      <c r="AP1672">
        <v>0</v>
      </c>
    </row>
    <row r="1673" spans="1:42" x14ac:dyDescent="0.2">
      <c r="A1673">
        <v>123967</v>
      </c>
      <c r="B1673" t="s">
        <v>3375</v>
      </c>
      <c r="C1673" t="s">
        <v>92</v>
      </c>
      <c r="D1673" t="s">
        <v>3376</v>
      </c>
      <c r="E1673" t="s">
        <v>363</v>
      </c>
      <c r="F1673" s="230">
        <v>35680</v>
      </c>
      <c r="G1673" t="s">
        <v>361</v>
      </c>
      <c r="H1673" t="s">
        <v>364</v>
      </c>
      <c r="I1673" t="s">
        <v>65</v>
      </c>
      <c r="K1673" t="s">
        <v>346</v>
      </c>
      <c r="L1673">
        <v>2015</v>
      </c>
      <c r="M1673" t="s">
        <v>347</v>
      </c>
      <c r="N1673" t="s">
        <v>361</v>
      </c>
      <c r="O1673"/>
      <c r="AI1673">
        <v>0</v>
      </c>
      <c r="AP1673">
        <v>0</v>
      </c>
    </row>
    <row r="1674" spans="1:42" x14ac:dyDescent="0.2">
      <c r="A1674">
        <v>123973</v>
      </c>
      <c r="B1674" t="s">
        <v>3377</v>
      </c>
      <c r="C1674" t="s">
        <v>98</v>
      </c>
      <c r="D1674" t="s">
        <v>322</v>
      </c>
      <c r="E1674" t="s">
        <v>362</v>
      </c>
      <c r="F1674" s="230">
        <v>23933</v>
      </c>
      <c r="G1674" t="s">
        <v>3378</v>
      </c>
      <c r="H1674" t="s">
        <v>364</v>
      </c>
      <c r="I1674" t="s">
        <v>1141</v>
      </c>
      <c r="K1674" t="s">
        <v>346</v>
      </c>
      <c r="L1674">
        <v>1983</v>
      </c>
      <c r="M1674" t="s">
        <v>356</v>
      </c>
      <c r="N1674" t="s">
        <v>357</v>
      </c>
      <c r="O1674"/>
      <c r="AI1674">
        <v>0</v>
      </c>
      <c r="AP1674">
        <v>0</v>
      </c>
    </row>
    <row r="1675" spans="1:42" x14ac:dyDescent="0.2">
      <c r="A1675">
        <v>123975</v>
      </c>
      <c r="B1675" t="s">
        <v>3379</v>
      </c>
      <c r="C1675" t="s">
        <v>433</v>
      </c>
      <c r="D1675" t="s">
        <v>243</v>
      </c>
      <c r="E1675" t="s">
        <v>363</v>
      </c>
      <c r="F1675" s="230">
        <v>33131</v>
      </c>
      <c r="G1675" t="s">
        <v>901</v>
      </c>
      <c r="H1675" t="s">
        <v>364</v>
      </c>
      <c r="I1675" t="s">
        <v>1141</v>
      </c>
      <c r="K1675" t="s">
        <v>346</v>
      </c>
      <c r="L1675">
        <v>2009</v>
      </c>
      <c r="M1675" t="s">
        <v>347</v>
      </c>
      <c r="N1675" t="s">
        <v>347</v>
      </c>
      <c r="O1675"/>
      <c r="AI1675">
        <v>0</v>
      </c>
      <c r="AP1675">
        <v>0</v>
      </c>
    </row>
    <row r="1676" spans="1:42" x14ac:dyDescent="0.2">
      <c r="A1676">
        <v>123979</v>
      </c>
      <c r="B1676" t="s">
        <v>3380</v>
      </c>
      <c r="C1676" t="s">
        <v>66</v>
      </c>
      <c r="D1676" t="s">
        <v>3381</v>
      </c>
      <c r="E1676" t="s">
        <v>867</v>
      </c>
      <c r="F1676" s="230">
        <v>32965</v>
      </c>
      <c r="G1676" t="s">
        <v>345</v>
      </c>
      <c r="H1676" t="s">
        <v>364</v>
      </c>
      <c r="I1676" t="s">
        <v>1141</v>
      </c>
      <c r="K1676" t="s">
        <v>881</v>
      </c>
      <c r="L1676">
        <v>2008</v>
      </c>
      <c r="M1676" t="s">
        <v>347</v>
      </c>
      <c r="N1676" t="s">
        <v>351</v>
      </c>
      <c r="O1676"/>
      <c r="AI1676">
        <v>0</v>
      </c>
      <c r="AP1676">
        <v>0</v>
      </c>
    </row>
    <row r="1677" spans="1:42" x14ac:dyDescent="0.2">
      <c r="A1677">
        <v>123980</v>
      </c>
      <c r="B1677" t="s">
        <v>3382</v>
      </c>
      <c r="C1677" t="s">
        <v>2686</v>
      </c>
      <c r="D1677" t="s">
        <v>3383</v>
      </c>
      <c r="E1677" t="s">
        <v>363</v>
      </c>
      <c r="F1677" s="230">
        <v>27652</v>
      </c>
      <c r="G1677" t="s">
        <v>359</v>
      </c>
      <c r="H1677" t="s">
        <v>364</v>
      </c>
      <c r="I1677" t="s">
        <v>1141</v>
      </c>
      <c r="K1677" t="s">
        <v>365</v>
      </c>
      <c r="L1677">
        <v>1993</v>
      </c>
      <c r="M1677" t="s">
        <v>359</v>
      </c>
      <c r="N1677" t="s">
        <v>360</v>
      </c>
      <c r="O1677"/>
      <c r="AI1677">
        <v>0</v>
      </c>
      <c r="AP1677">
        <v>0</v>
      </c>
    </row>
    <row r="1678" spans="1:42" x14ac:dyDescent="0.2">
      <c r="A1678">
        <v>123986</v>
      </c>
      <c r="B1678" t="s">
        <v>3384</v>
      </c>
      <c r="C1678" t="s">
        <v>165</v>
      </c>
      <c r="D1678" t="s">
        <v>260</v>
      </c>
      <c r="E1678" t="s">
        <v>867</v>
      </c>
      <c r="F1678" s="230">
        <v>32275</v>
      </c>
      <c r="G1678" t="s">
        <v>345</v>
      </c>
      <c r="H1678" t="s">
        <v>364</v>
      </c>
      <c r="I1678" t="s">
        <v>1141</v>
      </c>
      <c r="K1678" t="s">
        <v>881</v>
      </c>
      <c r="L1678">
        <v>2006</v>
      </c>
      <c r="M1678" t="s">
        <v>347</v>
      </c>
      <c r="N1678" t="s">
        <v>357</v>
      </c>
      <c r="O1678"/>
      <c r="AI1678">
        <v>0</v>
      </c>
      <c r="AP1678">
        <v>0</v>
      </c>
    </row>
    <row r="1679" spans="1:42" x14ac:dyDescent="0.2">
      <c r="A1679">
        <v>123987</v>
      </c>
      <c r="B1679" t="s">
        <v>3385</v>
      </c>
      <c r="C1679" t="s">
        <v>106</v>
      </c>
      <c r="D1679" t="s">
        <v>461</v>
      </c>
      <c r="E1679" t="s">
        <v>363</v>
      </c>
      <c r="F1679" s="230">
        <v>26209</v>
      </c>
      <c r="G1679" t="s">
        <v>3386</v>
      </c>
      <c r="H1679" t="s">
        <v>364</v>
      </c>
      <c r="I1679" t="s">
        <v>1141</v>
      </c>
      <c r="K1679" t="s">
        <v>365</v>
      </c>
      <c r="L1679">
        <v>1990</v>
      </c>
      <c r="M1679" t="s">
        <v>361</v>
      </c>
      <c r="N1679" t="s">
        <v>360</v>
      </c>
      <c r="O1679"/>
      <c r="AI1679">
        <v>0</v>
      </c>
      <c r="AP1679">
        <v>0</v>
      </c>
    </row>
    <row r="1680" spans="1:42" x14ac:dyDescent="0.2">
      <c r="A1680">
        <v>123989</v>
      </c>
      <c r="B1680" t="s">
        <v>3387</v>
      </c>
      <c r="C1680" t="s">
        <v>775</v>
      </c>
      <c r="D1680" t="s">
        <v>247</v>
      </c>
      <c r="E1680" t="s">
        <v>363</v>
      </c>
      <c r="F1680" s="230">
        <v>33970</v>
      </c>
      <c r="G1680" t="s">
        <v>345</v>
      </c>
      <c r="H1680" t="s">
        <v>364</v>
      </c>
      <c r="I1680" t="s">
        <v>1141</v>
      </c>
      <c r="K1680" t="s">
        <v>346</v>
      </c>
      <c r="L1680">
        <v>2010</v>
      </c>
      <c r="M1680" t="s">
        <v>347</v>
      </c>
      <c r="N1680" t="s">
        <v>345</v>
      </c>
      <c r="O1680"/>
      <c r="AI1680">
        <v>0</v>
      </c>
      <c r="AP1680">
        <v>0</v>
      </c>
    </row>
    <row r="1681" spans="1:42" x14ac:dyDescent="0.2">
      <c r="A1681">
        <v>123997</v>
      </c>
      <c r="B1681" t="s">
        <v>3388</v>
      </c>
      <c r="C1681" t="s">
        <v>64</v>
      </c>
      <c r="D1681" t="s">
        <v>232</v>
      </c>
      <c r="E1681" t="s">
        <v>867</v>
      </c>
      <c r="F1681" s="230">
        <v>32565</v>
      </c>
      <c r="G1681" t="s">
        <v>922</v>
      </c>
      <c r="H1681" t="s">
        <v>364</v>
      </c>
      <c r="I1681" t="s">
        <v>1141</v>
      </c>
      <c r="K1681" t="s">
        <v>346</v>
      </c>
      <c r="L1681">
        <v>2008</v>
      </c>
      <c r="M1681" t="s">
        <v>345</v>
      </c>
      <c r="N1681" t="s">
        <v>357</v>
      </c>
      <c r="O1681"/>
      <c r="AI1681">
        <v>0</v>
      </c>
      <c r="AP1681">
        <v>0</v>
      </c>
    </row>
    <row r="1682" spans="1:42" x14ac:dyDescent="0.2">
      <c r="A1682">
        <v>123999</v>
      </c>
      <c r="B1682" t="s">
        <v>3389</v>
      </c>
      <c r="C1682" t="s">
        <v>117</v>
      </c>
      <c r="D1682" t="s">
        <v>494</v>
      </c>
      <c r="E1682" t="s">
        <v>363</v>
      </c>
      <c r="F1682" s="230">
        <v>29953</v>
      </c>
      <c r="G1682" t="s">
        <v>345</v>
      </c>
      <c r="H1682" t="s">
        <v>364</v>
      </c>
      <c r="I1682" t="s">
        <v>1141</v>
      </c>
      <c r="K1682" t="s">
        <v>365</v>
      </c>
      <c r="L1682">
        <v>2006</v>
      </c>
      <c r="M1682" t="s">
        <v>351</v>
      </c>
      <c r="N1682" t="s">
        <v>351</v>
      </c>
      <c r="O1682"/>
      <c r="AI1682">
        <v>0</v>
      </c>
      <c r="AP1682">
        <v>0</v>
      </c>
    </row>
    <row r="1683" spans="1:42" x14ac:dyDescent="0.2">
      <c r="A1683">
        <v>124002</v>
      </c>
      <c r="B1683" t="s">
        <v>3390</v>
      </c>
      <c r="C1683" t="s">
        <v>136</v>
      </c>
      <c r="D1683" t="s">
        <v>315</v>
      </c>
      <c r="E1683" t="s">
        <v>363</v>
      </c>
      <c r="F1683" s="230">
        <v>33240</v>
      </c>
      <c r="G1683" t="s">
        <v>345</v>
      </c>
      <c r="H1683" t="s">
        <v>364</v>
      </c>
      <c r="I1683" t="s">
        <v>1141</v>
      </c>
      <c r="K1683" t="s">
        <v>346</v>
      </c>
      <c r="L1683">
        <v>2008</v>
      </c>
      <c r="M1683" t="s">
        <v>347</v>
      </c>
      <c r="N1683" t="s">
        <v>345</v>
      </c>
      <c r="O1683"/>
      <c r="AI1683">
        <v>0</v>
      </c>
      <c r="AP1683">
        <v>0</v>
      </c>
    </row>
    <row r="1684" spans="1:42" x14ac:dyDescent="0.2">
      <c r="A1684">
        <v>124003</v>
      </c>
      <c r="B1684" t="s">
        <v>3391</v>
      </c>
      <c r="C1684" t="s">
        <v>148</v>
      </c>
      <c r="D1684" t="s">
        <v>1255</v>
      </c>
      <c r="E1684" t="s">
        <v>363</v>
      </c>
      <c r="F1684" s="230">
        <v>30146</v>
      </c>
      <c r="G1684" t="s">
        <v>345</v>
      </c>
      <c r="H1684" t="s">
        <v>364</v>
      </c>
      <c r="I1684" t="s">
        <v>1141</v>
      </c>
      <c r="K1684" t="s">
        <v>346</v>
      </c>
      <c r="L1684">
        <v>2002</v>
      </c>
      <c r="M1684" t="s">
        <v>345</v>
      </c>
      <c r="O1684"/>
      <c r="AI1684">
        <v>0</v>
      </c>
      <c r="AP1684">
        <v>0</v>
      </c>
    </row>
    <row r="1685" spans="1:42" x14ac:dyDescent="0.2">
      <c r="A1685">
        <v>124004</v>
      </c>
      <c r="B1685" t="s">
        <v>3392</v>
      </c>
      <c r="C1685" t="s">
        <v>3393</v>
      </c>
      <c r="D1685" t="s">
        <v>723</v>
      </c>
      <c r="E1685" t="s">
        <v>363</v>
      </c>
      <c r="F1685" s="230">
        <v>33714</v>
      </c>
      <c r="G1685" t="s">
        <v>899</v>
      </c>
      <c r="H1685" t="s">
        <v>366</v>
      </c>
      <c r="I1685" t="s">
        <v>1141</v>
      </c>
      <c r="K1685" t="s">
        <v>881</v>
      </c>
      <c r="L1685">
        <v>2010</v>
      </c>
      <c r="M1685" t="s">
        <v>347</v>
      </c>
      <c r="N1685" t="s">
        <v>605</v>
      </c>
      <c r="O1685"/>
      <c r="AI1685">
        <v>0</v>
      </c>
      <c r="AP1685">
        <v>0</v>
      </c>
    </row>
    <row r="1686" spans="1:42" x14ac:dyDescent="0.2">
      <c r="A1686">
        <v>124008</v>
      </c>
      <c r="B1686" t="s">
        <v>3394</v>
      </c>
      <c r="C1686" t="s">
        <v>66</v>
      </c>
      <c r="D1686" t="s">
        <v>748</v>
      </c>
      <c r="E1686" t="s">
        <v>363</v>
      </c>
      <c r="F1686" s="253">
        <v>0</v>
      </c>
      <c r="G1686" t="s">
        <v>901</v>
      </c>
      <c r="H1686" t="s">
        <v>364</v>
      </c>
      <c r="I1686" t="s">
        <v>1141</v>
      </c>
      <c r="K1686" t="s">
        <v>346</v>
      </c>
      <c r="L1686">
        <v>2014</v>
      </c>
      <c r="M1686" t="s">
        <v>347</v>
      </c>
      <c r="N1686" t="s">
        <v>347</v>
      </c>
      <c r="O1686"/>
      <c r="AI1686">
        <v>0</v>
      </c>
      <c r="AP1686">
        <v>0</v>
      </c>
    </row>
    <row r="1687" spans="1:42" x14ac:dyDescent="0.2">
      <c r="A1687">
        <v>124009</v>
      </c>
      <c r="B1687" t="s">
        <v>3395</v>
      </c>
      <c r="C1687" t="s">
        <v>66</v>
      </c>
      <c r="D1687" t="s">
        <v>241</v>
      </c>
      <c r="E1687" t="s">
        <v>363</v>
      </c>
      <c r="F1687" s="230">
        <v>36275</v>
      </c>
      <c r="G1687" t="s">
        <v>345</v>
      </c>
      <c r="H1687" t="s">
        <v>364</v>
      </c>
      <c r="I1687" t="s">
        <v>1141</v>
      </c>
      <c r="K1687" t="s">
        <v>346</v>
      </c>
      <c r="L1687">
        <v>2017</v>
      </c>
      <c r="M1687" t="s">
        <v>345</v>
      </c>
      <c r="N1687" t="s">
        <v>345</v>
      </c>
      <c r="O1687"/>
      <c r="AI1687">
        <v>0</v>
      </c>
      <c r="AP1687">
        <v>0</v>
      </c>
    </row>
    <row r="1688" spans="1:42" x14ac:dyDescent="0.2">
      <c r="A1688">
        <v>124010</v>
      </c>
      <c r="B1688" t="s">
        <v>3396</v>
      </c>
      <c r="C1688" t="s">
        <v>435</v>
      </c>
      <c r="D1688" t="s">
        <v>239</v>
      </c>
      <c r="E1688" t="s">
        <v>363</v>
      </c>
      <c r="F1688" s="230">
        <v>37109</v>
      </c>
      <c r="G1688" t="s">
        <v>2754</v>
      </c>
      <c r="H1688" t="s">
        <v>364</v>
      </c>
      <c r="I1688" t="s">
        <v>65</v>
      </c>
      <c r="K1688" t="s">
        <v>346</v>
      </c>
      <c r="L1688">
        <v>2019</v>
      </c>
      <c r="M1688" t="s">
        <v>347</v>
      </c>
      <c r="N1688" t="s">
        <v>347</v>
      </c>
      <c r="O1688"/>
      <c r="AI1688">
        <v>0</v>
      </c>
      <c r="AP1688">
        <v>0</v>
      </c>
    </row>
    <row r="1689" spans="1:42" x14ac:dyDescent="0.2">
      <c r="A1689">
        <v>124013</v>
      </c>
      <c r="B1689" t="s">
        <v>3397</v>
      </c>
      <c r="C1689" t="s">
        <v>689</v>
      </c>
      <c r="D1689" t="s">
        <v>212</v>
      </c>
      <c r="E1689" t="s">
        <v>363</v>
      </c>
      <c r="F1689" s="230">
        <v>36067</v>
      </c>
      <c r="G1689" t="s">
        <v>3398</v>
      </c>
      <c r="H1689" t="s">
        <v>364</v>
      </c>
      <c r="I1689" t="s">
        <v>1141</v>
      </c>
      <c r="K1689" t="s">
        <v>346</v>
      </c>
      <c r="L1689">
        <v>2016</v>
      </c>
      <c r="M1689" t="s">
        <v>356</v>
      </c>
      <c r="N1689" t="s">
        <v>356</v>
      </c>
      <c r="O1689"/>
      <c r="AI1689">
        <v>0</v>
      </c>
      <c r="AP1689">
        <v>0</v>
      </c>
    </row>
    <row r="1690" spans="1:42" x14ac:dyDescent="0.2">
      <c r="A1690">
        <v>124015</v>
      </c>
      <c r="B1690" t="s">
        <v>3399</v>
      </c>
      <c r="C1690" t="s">
        <v>3400</v>
      </c>
      <c r="D1690" t="s">
        <v>228</v>
      </c>
      <c r="E1690" t="s">
        <v>363</v>
      </c>
      <c r="F1690" s="230">
        <v>32940</v>
      </c>
      <c r="G1690" t="s">
        <v>3401</v>
      </c>
      <c r="H1690" t="s">
        <v>364</v>
      </c>
      <c r="I1690" t="s">
        <v>1141</v>
      </c>
      <c r="K1690" t="s">
        <v>365</v>
      </c>
      <c r="L1690">
        <v>2008</v>
      </c>
      <c r="M1690" t="s">
        <v>345</v>
      </c>
      <c r="N1690" t="s">
        <v>345</v>
      </c>
      <c r="O1690"/>
      <c r="AI1690">
        <v>0</v>
      </c>
      <c r="AP1690">
        <v>0</v>
      </c>
    </row>
    <row r="1691" spans="1:42" x14ac:dyDescent="0.2">
      <c r="A1691">
        <v>124016</v>
      </c>
      <c r="B1691" t="s">
        <v>3402</v>
      </c>
      <c r="C1691" t="s">
        <v>104</v>
      </c>
      <c r="D1691" t="s">
        <v>410</v>
      </c>
      <c r="E1691" t="s">
        <v>363</v>
      </c>
      <c r="F1691" s="230">
        <v>31343</v>
      </c>
      <c r="G1691" t="s">
        <v>345</v>
      </c>
      <c r="H1691" t="s">
        <v>364</v>
      </c>
      <c r="I1691" t="s">
        <v>1141</v>
      </c>
      <c r="K1691" t="s">
        <v>346</v>
      </c>
      <c r="L1691">
        <v>2003</v>
      </c>
      <c r="M1691" t="s">
        <v>345</v>
      </c>
      <c r="N1691" t="s">
        <v>347</v>
      </c>
      <c r="O1691">
        <v>478</v>
      </c>
      <c r="P1691" s="230">
        <v>45722</v>
      </c>
      <c r="Q1691">
        <v>50000</v>
      </c>
      <c r="AI1691">
        <v>0</v>
      </c>
      <c r="AP1691">
        <v>0</v>
      </c>
    </row>
    <row r="1692" spans="1:42" x14ac:dyDescent="0.2">
      <c r="A1692">
        <v>124021</v>
      </c>
      <c r="B1692" t="s">
        <v>3403</v>
      </c>
      <c r="C1692" t="s">
        <v>130</v>
      </c>
      <c r="D1692" t="s">
        <v>264</v>
      </c>
      <c r="E1692" t="s">
        <v>363</v>
      </c>
      <c r="F1692" s="230">
        <v>34125</v>
      </c>
      <c r="G1692" t="s">
        <v>2834</v>
      </c>
      <c r="H1692" t="s">
        <v>364</v>
      </c>
      <c r="I1692" t="s">
        <v>1141</v>
      </c>
      <c r="K1692" t="s">
        <v>365</v>
      </c>
      <c r="L1692">
        <v>2011</v>
      </c>
      <c r="M1692" t="s">
        <v>347</v>
      </c>
      <c r="N1692" t="s">
        <v>347</v>
      </c>
      <c r="O1692"/>
      <c r="AI1692">
        <v>0</v>
      </c>
      <c r="AP1692">
        <v>0</v>
      </c>
    </row>
    <row r="1693" spans="1:42" x14ac:dyDescent="0.2">
      <c r="A1693">
        <v>124026</v>
      </c>
      <c r="B1693" t="s">
        <v>3404</v>
      </c>
      <c r="C1693" t="s">
        <v>81</v>
      </c>
      <c r="D1693" t="s">
        <v>3405</v>
      </c>
      <c r="E1693" t="s">
        <v>363</v>
      </c>
      <c r="F1693" s="253">
        <v>0</v>
      </c>
      <c r="G1693" t="s">
        <v>1343</v>
      </c>
      <c r="H1693" t="s">
        <v>364</v>
      </c>
      <c r="I1693" t="s">
        <v>1141</v>
      </c>
      <c r="K1693" t="s">
        <v>365</v>
      </c>
      <c r="L1693">
        <v>2009</v>
      </c>
      <c r="M1693" t="s">
        <v>358</v>
      </c>
      <c r="N1693" t="s">
        <v>358</v>
      </c>
      <c r="O1693"/>
      <c r="AI1693">
        <v>0</v>
      </c>
      <c r="AP1693">
        <v>0</v>
      </c>
    </row>
    <row r="1694" spans="1:42" x14ac:dyDescent="0.2">
      <c r="A1694">
        <v>124039</v>
      </c>
      <c r="B1694" t="s">
        <v>3406</v>
      </c>
      <c r="C1694" t="s">
        <v>696</v>
      </c>
      <c r="D1694" t="s">
        <v>475</v>
      </c>
      <c r="E1694" t="s">
        <v>363</v>
      </c>
      <c r="F1694" s="230">
        <v>32407</v>
      </c>
      <c r="G1694" t="s">
        <v>345</v>
      </c>
      <c r="H1694" t="s">
        <v>364</v>
      </c>
      <c r="I1694" t="s">
        <v>1141</v>
      </c>
      <c r="K1694" t="s">
        <v>365</v>
      </c>
      <c r="L1694">
        <v>2006</v>
      </c>
      <c r="M1694" t="s">
        <v>345</v>
      </c>
      <c r="N1694" t="s">
        <v>345</v>
      </c>
      <c r="O1694"/>
      <c r="AI1694">
        <v>0</v>
      </c>
      <c r="AP1694">
        <v>0</v>
      </c>
    </row>
    <row r="1695" spans="1:42" x14ac:dyDescent="0.2">
      <c r="A1695">
        <v>124042</v>
      </c>
      <c r="B1695" t="s">
        <v>3407</v>
      </c>
      <c r="C1695" t="s">
        <v>511</v>
      </c>
      <c r="D1695" t="s">
        <v>265</v>
      </c>
      <c r="E1695" t="s">
        <v>363</v>
      </c>
      <c r="F1695" s="230">
        <v>28930</v>
      </c>
      <c r="G1695" t="s">
        <v>345</v>
      </c>
      <c r="H1695" t="s">
        <v>364</v>
      </c>
      <c r="I1695" t="s">
        <v>1141</v>
      </c>
      <c r="K1695" t="s">
        <v>346</v>
      </c>
      <c r="L1695">
        <v>1997</v>
      </c>
      <c r="M1695" t="s">
        <v>345</v>
      </c>
      <c r="N1695" t="s">
        <v>353</v>
      </c>
      <c r="O1695"/>
      <c r="AI1695">
        <v>0</v>
      </c>
      <c r="AP1695">
        <v>0</v>
      </c>
    </row>
    <row r="1696" spans="1:42" x14ac:dyDescent="0.2">
      <c r="A1696">
        <v>124043</v>
      </c>
      <c r="B1696" t="s">
        <v>3408</v>
      </c>
      <c r="C1696" t="s">
        <v>85</v>
      </c>
      <c r="D1696" t="s">
        <v>773</v>
      </c>
      <c r="E1696" t="s">
        <v>362</v>
      </c>
      <c r="F1696" s="230">
        <v>32612</v>
      </c>
      <c r="G1696" t="s">
        <v>345</v>
      </c>
      <c r="H1696" t="s">
        <v>364</v>
      </c>
      <c r="I1696" t="s">
        <v>1141</v>
      </c>
      <c r="K1696" t="s">
        <v>365</v>
      </c>
      <c r="L1696">
        <v>2007</v>
      </c>
      <c r="M1696" t="s">
        <v>345</v>
      </c>
      <c r="N1696" t="s">
        <v>345</v>
      </c>
      <c r="O1696"/>
      <c r="AI1696">
        <v>0</v>
      </c>
      <c r="AP1696">
        <v>0</v>
      </c>
    </row>
    <row r="1697" spans="1:42" x14ac:dyDescent="0.2">
      <c r="A1697">
        <v>124045</v>
      </c>
      <c r="B1697" t="s">
        <v>3409</v>
      </c>
      <c r="C1697" t="s">
        <v>387</v>
      </c>
      <c r="D1697" t="s">
        <v>253</v>
      </c>
      <c r="E1697" t="s">
        <v>363</v>
      </c>
      <c r="F1697" s="230">
        <v>29618</v>
      </c>
      <c r="G1697" t="s">
        <v>345</v>
      </c>
      <c r="H1697" t="s">
        <v>364</v>
      </c>
      <c r="I1697" t="s">
        <v>1141</v>
      </c>
      <c r="K1697" t="s">
        <v>346</v>
      </c>
      <c r="L1697">
        <v>1999</v>
      </c>
      <c r="M1697" t="s">
        <v>345</v>
      </c>
      <c r="N1697" t="s">
        <v>353</v>
      </c>
      <c r="O1697"/>
      <c r="AI1697">
        <v>0</v>
      </c>
      <c r="AP1697">
        <v>0</v>
      </c>
    </row>
    <row r="1698" spans="1:42" x14ac:dyDescent="0.2">
      <c r="A1698">
        <v>124051</v>
      </c>
      <c r="B1698" t="s">
        <v>3410</v>
      </c>
      <c r="C1698" t="s">
        <v>134</v>
      </c>
      <c r="D1698" t="s">
        <v>232</v>
      </c>
      <c r="E1698" t="s">
        <v>363</v>
      </c>
      <c r="F1698" s="230">
        <v>36898</v>
      </c>
      <c r="G1698" t="s">
        <v>360</v>
      </c>
      <c r="H1698" t="s">
        <v>364</v>
      </c>
      <c r="I1698" t="s">
        <v>1141</v>
      </c>
      <c r="K1698" t="s">
        <v>346</v>
      </c>
      <c r="L1698">
        <v>0</v>
      </c>
      <c r="M1698" t="s">
        <v>347</v>
      </c>
      <c r="O1698"/>
      <c r="AI1698">
        <v>0</v>
      </c>
      <c r="AP1698">
        <v>0</v>
      </c>
    </row>
    <row r="1699" spans="1:42" x14ac:dyDescent="0.2">
      <c r="A1699">
        <v>124053</v>
      </c>
      <c r="B1699" t="s">
        <v>3411</v>
      </c>
      <c r="C1699" t="s">
        <v>124</v>
      </c>
      <c r="D1699" t="s">
        <v>227</v>
      </c>
      <c r="E1699" t="s">
        <v>867</v>
      </c>
      <c r="F1699" s="230">
        <v>30495</v>
      </c>
      <c r="G1699" t="s">
        <v>345</v>
      </c>
      <c r="H1699" t="s">
        <v>366</v>
      </c>
      <c r="I1699" t="s">
        <v>1141</v>
      </c>
      <c r="K1699" t="s">
        <v>881</v>
      </c>
      <c r="L1699">
        <v>2000</v>
      </c>
      <c r="M1699" t="s">
        <v>345</v>
      </c>
      <c r="N1699" t="s">
        <v>605</v>
      </c>
      <c r="O1699"/>
      <c r="AI1699">
        <v>0</v>
      </c>
      <c r="AP1699">
        <v>0</v>
      </c>
    </row>
    <row r="1700" spans="1:42" x14ac:dyDescent="0.2">
      <c r="A1700">
        <v>124054</v>
      </c>
      <c r="B1700" t="s">
        <v>3412</v>
      </c>
      <c r="C1700" t="s">
        <v>1242</v>
      </c>
      <c r="D1700" t="s">
        <v>278</v>
      </c>
      <c r="E1700" t="s">
        <v>363</v>
      </c>
      <c r="F1700" s="230">
        <v>29527</v>
      </c>
      <c r="G1700" t="s">
        <v>345</v>
      </c>
      <c r="H1700" t="s">
        <v>364</v>
      </c>
      <c r="I1700" t="s">
        <v>1141</v>
      </c>
      <c r="K1700" t="s">
        <v>365</v>
      </c>
      <c r="L1700">
        <v>1997</v>
      </c>
      <c r="M1700" t="s">
        <v>345</v>
      </c>
      <c r="N1700" t="s">
        <v>349</v>
      </c>
      <c r="O1700"/>
      <c r="AI1700">
        <v>0</v>
      </c>
      <c r="AP1700">
        <v>0</v>
      </c>
    </row>
    <row r="1701" spans="1:42" x14ac:dyDescent="0.2">
      <c r="A1701">
        <v>124056</v>
      </c>
      <c r="B1701" t="s">
        <v>3413</v>
      </c>
      <c r="C1701" t="s">
        <v>69</v>
      </c>
      <c r="D1701" t="s">
        <v>223</v>
      </c>
      <c r="E1701" t="s">
        <v>867</v>
      </c>
      <c r="F1701" s="230">
        <v>37167</v>
      </c>
      <c r="G1701" t="s">
        <v>2952</v>
      </c>
      <c r="H1701" t="s">
        <v>364</v>
      </c>
      <c r="I1701" t="s">
        <v>1141</v>
      </c>
      <c r="K1701" t="s">
        <v>346</v>
      </c>
      <c r="L1701">
        <v>2018</v>
      </c>
      <c r="M1701" t="s">
        <v>347</v>
      </c>
      <c r="N1701" t="s">
        <v>347</v>
      </c>
      <c r="O1701"/>
      <c r="AI1701">
        <v>0</v>
      </c>
      <c r="AP1701">
        <v>0</v>
      </c>
    </row>
    <row r="1702" spans="1:42" x14ac:dyDescent="0.2">
      <c r="A1702">
        <v>124057</v>
      </c>
      <c r="B1702" t="s">
        <v>3414</v>
      </c>
      <c r="C1702" t="s">
        <v>149</v>
      </c>
      <c r="D1702" t="s">
        <v>654</v>
      </c>
      <c r="E1702" t="s">
        <v>363</v>
      </c>
      <c r="F1702" s="230">
        <v>29818</v>
      </c>
      <c r="G1702" t="s">
        <v>1814</v>
      </c>
      <c r="H1702" t="s">
        <v>364</v>
      </c>
      <c r="I1702" t="s">
        <v>1141</v>
      </c>
      <c r="K1702" t="s">
        <v>346</v>
      </c>
      <c r="L1702">
        <v>1999</v>
      </c>
      <c r="M1702" t="s">
        <v>347</v>
      </c>
      <c r="N1702" t="s">
        <v>347</v>
      </c>
      <c r="O1702"/>
      <c r="AI1702">
        <v>0</v>
      </c>
      <c r="AP1702">
        <v>0</v>
      </c>
    </row>
    <row r="1703" spans="1:42" x14ac:dyDescent="0.2">
      <c r="A1703">
        <v>124058</v>
      </c>
      <c r="B1703" t="s">
        <v>1719</v>
      </c>
      <c r="C1703" t="s">
        <v>99</v>
      </c>
      <c r="D1703" t="s">
        <v>264</v>
      </c>
      <c r="E1703" t="s">
        <v>363</v>
      </c>
      <c r="F1703" s="253">
        <v>0</v>
      </c>
      <c r="G1703" t="s">
        <v>3093</v>
      </c>
      <c r="H1703" t="s">
        <v>364</v>
      </c>
      <c r="I1703" t="s">
        <v>1141</v>
      </c>
      <c r="K1703" t="s">
        <v>346</v>
      </c>
      <c r="L1703">
        <v>2016</v>
      </c>
      <c r="M1703" t="s">
        <v>345</v>
      </c>
      <c r="O1703"/>
      <c r="AI1703">
        <v>0</v>
      </c>
      <c r="AP1703">
        <v>0</v>
      </c>
    </row>
    <row r="1704" spans="1:42" x14ac:dyDescent="0.2">
      <c r="A1704">
        <v>124065</v>
      </c>
      <c r="B1704" t="s">
        <v>3415</v>
      </c>
      <c r="C1704" t="s">
        <v>3416</v>
      </c>
      <c r="D1704" t="s">
        <v>253</v>
      </c>
      <c r="E1704" t="s">
        <v>362</v>
      </c>
      <c r="F1704" s="230">
        <v>24502</v>
      </c>
      <c r="G1704" t="s">
        <v>345</v>
      </c>
      <c r="H1704" t="s">
        <v>364</v>
      </c>
      <c r="I1704" t="s">
        <v>1141</v>
      </c>
      <c r="K1704" t="s">
        <v>881</v>
      </c>
      <c r="L1704">
        <v>0</v>
      </c>
      <c r="M1704" t="s">
        <v>345</v>
      </c>
      <c r="N1704" t="s">
        <v>345</v>
      </c>
      <c r="O1704"/>
      <c r="AI1704">
        <v>0</v>
      </c>
      <c r="AO1704" t="s">
        <v>928</v>
      </c>
      <c r="AP1704">
        <v>0</v>
      </c>
    </row>
    <row r="1705" spans="1:42" x14ac:dyDescent="0.2">
      <c r="A1705">
        <v>124068</v>
      </c>
      <c r="B1705" t="s">
        <v>3417</v>
      </c>
      <c r="C1705" t="s">
        <v>126</v>
      </c>
      <c r="D1705" t="s">
        <v>283</v>
      </c>
      <c r="E1705" t="s">
        <v>867</v>
      </c>
      <c r="F1705" s="230">
        <v>33041</v>
      </c>
      <c r="G1705" t="s">
        <v>3418</v>
      </c>
      <c r="H1705" t="s">
        <v>364</v>
      </c>
      <c r="I1705" t="s">
        <v>1141</v>
      </c>
      <c r="K1705" t="s">
        <v>881</v>
      </c>
      <c r="L1705">
        <v>2009</v>
      </c>
      <c r="M1705" t="s">
        <v>350</v>
      </c>
      <c r="N1705" t="s">
        <v>350</v>
      </c>
      <c r="O1705"/>
      <c r="AI1705">
        <v>0</v>
      </c>
      <c r="AP1705">
        <v>0</v>
      </c>
    </row>
    <row r="1706" spans="1:42" x14ac:dyDescent="0.2">
      <c r="A1706">
        <v>124070</v>
      </c>
      <c r="B1706" t="s">
        <v>3419</v>
      </c>
      <c r="C1706" t="s">
        <v>713</v>
      </c>
      <c r="D1706" t="s">
        <v>213</v>
      </c>
      <c r="E1706" t="s">
        <v>867</v>
      </c>
      <c r="F1706" s="230">
        <v>29631</v>
      </c>
      <c r="G1706" t="s">
        <v>345</v>
      </c>
      <c r="H1706" t="s">
        <v>364</v>
      </c>
      <c r="I1706" t="s">
        <v>1141</v>
      </c>
      <c r="K1706" t="s">
        <v>346</v>
      </c>
      <c r="L1706">
        <v>1998</v>
      </c>
      <c r="M1706" t="s">
        <v>345</v>
      </c>
      <c r="N1706" t="s">
        <v>345</v>
      </c>
      <c r="O1706"/>
      <c r="AI1706">
        <v>0</v>
      </c>
      <c r="AP1706">
        <v>0</v>
      </c>
    </row>
    <row r="1707" spans="1:42" x14ac:dyDescent="0.2">
      <c r="A1707">
        <v>124071</v>
      </c>
      <c r="B1707" t="s">
        <v>3420</v>
      </c>
      <c r="C1707" t="s">
        <v>117</v>
      </c>
      <c r="D1707" t="s">
        <v>227</v>
      </c>
      <c r="E1707" t="s">
        <v>363</v>
      </c>
      <c r="F1707" s="230">
        <v>35880</v>
      </c>
      <c r="G1707" t="s">
        <v>3197</v>
      </c>
      <c r="H1707" t="s">
        <v>364</v>
      </c>
      <c r="I1707" t="s">
        <v>1141</v>
      </c>
      <c r="K1707" t="s">
        <v>346</v>
      </c>
      <c r="L1707">
        <v>2016</v>
      </c>
      <c r="M1707" t="s">
        <v>347</v>
      </c>
      <c r="O1707"/>
      <c r="AI1707">
        <v>0</v>
      </c>
      <c r="AP1707">
        <v>0</v>
      </c>
    </row>
    <row r="1708" spans="1:42" x14ac:dyDescent="0.2">
      <c r="A1708">
        <v>124073</v>
      </c>
      <c r="B1708" t="s">
        <v>3421</v>
      </c>
      <c r="C1708" t="s">
        <v>72</v>
      </c>
      <c r="D1708" t="s">
        <v>3269</v>
      </c>
      <c r="E1708" t="s">
        <v>363</v>
      </c>
      <c r="F1708" s="230">
        <v>30976</v>
      </c>
      <c r="G1708" t="s">
        <v>345</v>
      </c>
      <c r="H1708" t="s">
        <v>364</v>
      </c>
      <c r="I1708" t="s">
        <v>1141</v>
      </c>
      <c r="K1708" t="s">
        <v>365</v>
      </c>
      <c r="L1708">
        <v>2002</v>
      </c>
      <c r="M1708" t="s">
        <v>345</v>
      </c>
      <c r="N1708" t="s">
        <v>345</v>
      </c>
      <c r="O1708"/>
      <c r="AI1708">
        <v>0</v>
      </c>
      <c r="AP1708">
        <v>0</v>
      </c>
    </row>
    <row r="1709" spans="1:42" x14ac:dyDescent="0.2">
      <c r="A1709">
        <v>124077</v>
      </c>
      <c r="B1709" t="s">
        <v>3422</v>
      </c>
      <c r="C1709" t="s">
        <v>61</v>
      </c>
      <c r="D1709" t="s">
        <v>209</v>
      </c>
      <c r="E1709" t="s">
        <v>363</v>
      </c>
      <c r="F1709" s="230">
        <v>31885</v>
      </c>
      <c r="G1709" t="s">
        <v>345</v>
      </c>
      <c r="H1709" t="s">
        <v>364</v>
      </c>
      <c r="I1709" t="s">
        <v>1141</v>
      </c>
      <c r="K1709" t="s">
        <v>365</v>
      </c>
      <c r="L1709">
        <v>2006</v>
      </c>
      <c r="M1709" t="s">
        <v>345</v>
      </c>
      <c r="N1709" t="s">
        <v>354</v>
      </c>
      <c r="O1709"/>
      <c r="AI1709">
        <v>0</v>
      </c>
      <c r="AP1709">
        <v>0</v>
      </c>
    </row>
    <row r="1710" spans="1:42" x14ac:dyDescent="0.2">
      <c r="A1710">
        <v>124079</v>
      </c>
      <c r="B1710" t="s">
        <v>3423</v>
      </c>
      <c r="C1710" t="s">
        <v>3424</v>
      </c>
      <c r="D1710" t="s">
        <v>3425</v>
      </c>
      <c r="E1710" t="s">
        <v>363</v>
      </c>
      <c r="F1710" s="230">
        <v>31150</v>
      </c>
      <c r="G1710" t="s">
        <v>345</v>
      </c>
      <c r="H1710" t="s">
        <v>364</v>
      </c>
      <c r="I1710" t="s">
        <v>1141</v>
      </c>
      <c r="K1710" t="s">
        <v>365</v>
      </c>
      <c r="L1710">
        <v>2002</v>
      </c>
      <c r="M1710" t="s">
        <v>345</v>
      </c>
      <c r="N1710" t="s">
        <v>345</v>
      </c>
      <c r="O1710"/>
      <c r="AI1710">
        <v>0</v>
      </c>
      <c r="AP1710">
        <v>0</v>
      </c>
    </row>
    <row r="1711" spans="1:42" x14ac:dyDescent="0.2">
      <c r="A1711">
        <v>124087</v>
      </c>
      <c r="B1711" t="s">
        <v>3426</v>
      </c>
      <c r="C1711" t="s">
        <v>508</v>
      </c>
      <c r="D1711" t="s">
        <v>212</v>
      </c>
      <c r="E1711" t="s">
        <v>363</v>
      </c>
      <c r="F1711" s="230">
        <v>36916</v>
      </c>
      <c r="G1711" t="s">
        <v>899</v>
      </c>
      <c r="H1711" t="s">
        <v>364</v>
      </c>
      <c r="I1711" t="s">
        <v>1141</v>
      </c>
      <c r="K1711" t="s">
        <v>346</v>
      </c>
      <c r="L1711">
        <v>2019</v>
      </c>
      <c r="M1711" t="s">
        <v>345</v>
      </c>
      <c r="N1711" t="s">
        <v>345</v>
      </c>
      <c r="O1711"/>
      <c r="AI1711">
        <v>0</v>
      </c>
      <c r="AP1711">
        <v>0</v>
      </c>
    </row>
    <row r="1712" spans="1:42" x14ac:dyDescent="0.2">
      <c r="A1712">
        <v>124089</v>
      </c>
      <c r="B1712" t="s">
        <v>3427</v>
      </c>
      <c r="C1712" t="s">
        <v>62</v>
      </c>
      <c r="D1712" t="s">
        <v>505</v>
      </c>
      <c r="E1712" t="s">
        <v>363</v>
      </c>
      <c r="F1712" s="230">
        <v>25210</v>
      </c>
      <c r="G1712" t="s">
        <v>345</v>
      </c>
      <c r="H1712" t="s">
        <v>364</v>
      </c>
      <c r="I1712" t="s">
        <v>1141</v>
      </c>
      <c r="K1712" t="s">
        <v>365</v>
      </c>
      <c r="L1712">
        <v>1988</v>
      </c>
      <c r="M1712" t="s">
        <v>345</v>
      </c>
      <c r="N1712" t="s">
        <v>345</v>
      </c>
      <c r="O1712"/>
      <c r="AI1712">
        <v>0</v>
      </c>
      <c r="AP1712">
        <v>0</v>
      </c>
    </row>
    <row r="1713" spans="1:42" x14ac:dyDescent="0.2">
      <c r="A1713">
        <v>124091</v>
      </c>
      <c r="B1713" t="s">
        <v>3428</v>
      </c>
      <c r="C1713" t="s">
        <v>665</v>
      </c>
      <c r="D1713" t="s">
        <v>3429</v>
      </c>
      <c r="E1713" t="s">
        <v>363</v>
      </c>
      <c r="F1713" s="230">
        <v>29938</v>
      </c>
      <c r="G1713" t="s">
        <v>345</v>
      </c>
      <c r="H1713" t="s">
        <v>364</v>
      </c>
      <c r="I1713" t="s">
        <v>1141</v>
      </c>
      <c r="K1713" t="s">
        <v>365</v>
      </c>
      <c r="L1713">
        <v>2000</v>
      </c>
      <c r="M1713" t="s">
        <v>347</v>
      </c>
      <c r="N1713" t="s">
        <v>353</v>
      </c>
      <c r="O1713"/>
      <c r="AI1713">
        <v>0</v>
      </c>
      <c r="AP1713">
        <v>0</v>
      </c>
    </row>
    <row r="1714" spans="1:42" x14ac:dyDescent="0.2">
      <c r="A1714">
        <v>124093</v>
      </c>
      <c r="B1714" t="s">
        <v>3430</v>
      </c>
      <c r="C1714" t="s">
        <v>97</v>
      </c>
      <c r="D1714" t="s">
        <v>3431</v>
      </c>
      <c r="E1714" t="s">
        <v>363</v>
      </c>
      <c r="F1714" s="230">
        <v>35796</v>
      </c>
      <c r="G1714" t="s">
        <v>890</v>
      </c>
      <c r="H1714" t="s">
        <v>364</v>
      </c>
      <c r="I1714" t="s">
        <v>1141</v>
      </c>
      <c r="K1714" t="s">
        <v>346</v>
      </c>
      <c r="L1714">
        <v>2015</v>
      </c>
      <c r="M1714" t="s">
        <v>347</v>
      </c>
      <c r="N1714" t="s">
        <v>347</v>
      </c>
      <c r="O1714"/>
      <c r="AI1714">
        <v>0</v>
      </c>
      <c r="AP1714">
        <v>0</v>
      </c>
    </row>
    <row r="1715" spans="1:42" x14ac:dyDescent="0.2">
      <c r="A1715">
        <v>124096</v>
      </c>
      <c r="B1715" t="s">
        <v>3432</v>
      </c>
      <c r="C1715" t="s">
        <v>69</v>
      </c>
      <c r="D1715" t="s">
        <v>771</v>
      </c>
      <c r="E1715" t="s">
        <v>363</v>
      </c>
      <c r="F1715" s="230">
        <v>31557</v>
      </c>
      <c r="G1715" t="s">
        <v>345</v>
      </c>
      <c r="H1715" t="s">
        <v>364</v>
      </c>
      <c r="I1715" t="s">
        <v>1141</v>
      </c>
      <c r="K1715" t="s">
        <v>365</v>
      </c>
      <c r="L1715">
        <v>2006</v>
      </c>
      <c r="M1715" t="e">
        <v>#N/A</v>
      </c>
      <c r="O1715"/>
      <c r="AI1715">
        <v>0</v>
      </c>
      <c r="AP1715">
        <v>0</v>
      </c>
    </row>
    <row r="1716" spans="1:42" x14ac:dyDescent="0.2">
      <c r="A1716">
        <v>124105</v>
      </c>
      <c r="B1716" t="s">
        <v>3433</v>
      </c>
      <c r="C1716" t="s">
        <v>109</v>
      </c>
      <c r="D1716" t="s">
        <v>216</v>
      </c>
      <c r="E1716" t="s">
        <v>363</v>
      </c>
      <c r="F1716" s="230">
        <v>36705</v>
      </c>
      <c r="G1716" t="s">
        <v>356</v>
      </c>
      <c r="H1716" t="s">
        <v>364</v>
      </c>
      <c r="I1716" t="s">
        <v>1141</v>
      </c>
      <c r="K1716" t="s">
        <v>346</v>
      </c>
      <c r="L1716">
        <v>2018</v>
      </c>
      <c r="M1716" t="s">
        <v>356</v>
      </c>
      <c r="N1716" t="s">
        <v>356</v>
      </c>
      <c r="O1716"/>
      <c r="AI1716">
        <v>0</v>
      </c>
      <c r="AP1716">
        <v>0</v>
      </c>
    </row>
    <row r="1717" spans="1:42" x14ac:dyDescent="0.2">
      <c r="A1717">
        <v>124110</v>
      </c>
      <c r="B1717" t="s">
        <v>3434</v>
      </c>
      <c r="C1717" t="s">
        <v>104</v>
      </c>
      <c r="D1717" t="s">
        <v>210</v>
      </c>
      <c r="E1717" t="s">
        <v>363</v>
      </c>
      <c r="F1717" s="230">
        <v>32210</v>
      </c>
      <c r="G1717" t="s">
        <v>345</v>
      </c>
      <c r="H1717" t="s">
        <v>364</v>
      </c>
      <c r="I1717" t="s">
        <v>1141</v>
      </c>
      <c r="K1717" t="s">
        <v>346</v>
      </c>
      <c r="L1717">
        <v>2008</v>
      </c>
      <c r="M1717" t="s">
        <v>345</v>
      </c>
      <c r="N1717" t="s">
        <v>347</v>
      </c>
      <c r="O1717">
        <v>492</v>
      </c>
      <c r="P1717" s="230">
        <v>45722</v>
      </c>
      <c r="Q1717">
        <v>50000</v>
      </c>
      <c r="AI1717">
        <v>0</v>
      </c>
      <c r="AP1717">
        <v>0</v>
      </c>
    </row>
    <row r="1718" spans="1:42" x14ac:dyDescent="0.2">
      <c r="A1718">
        <v>124112</v>
      </c>
      <c r="B1718" t="s">
        <v>3435</v>
      </c>
      <c r="C1718" t="s">
        <v>525</v>
      </c>
      <c r="D1718" t="s">
        <v>412</v>
      </c>
      <c r="E1718" t="s">
        <v>363</v>
      </c>
      <c r="F1718" s="230">
        <v>32660</v>
      </c>
      <c r="G1718" t="s">
        <v>895</v>
      </c>
      <c r="H1718" t="s">
        <v>364</v>
      </c>
      <c r="I1718" t="s">
        <v>1141</v>
      </c>
      <c r="K1718" t="s">
        <v>365</v>
      </c>
      <c r="L1718">
        <v>2007</v>
      </c>
      <c r="M1718" t="s">
        <v>347</v>
      </c>
      <c r="N1718" t="s">
        <v>347</v>
      </c>
      <c r="O1718"/>
      <c r="AI1718">
        <v>0</v>
      </c>
      <c r="AP1718">
        <v>0</v>
      </c>
    </row>
    <row r="1719" spans="1:42" x14ac:dyDescent="0.2">
      <c r="A1719">
        <v>124119</v>
      </c>
      <c r="B1719" t="s">
        <v>3436</v>
      </c>
      <c r="C1719" t="s">
        <v>63</v>
      </c>
      <c r="D1719" t="s">
        <v>296</v>
      </c>
      <c r="E1719" t="s">
        <v>362</v>
      </c>
      <c r="F1719" s="253">
        <v>0</v>
      </c>
      <c r="G1719" t="s">
        <v>3437</v>
      </c>
      <c r="H1719" t="s">
        <v>364</v>
      </c>
      <c r="I1719" t="s">
        <v>65</v>
      </c>
      <c r="K1719" t="s">
        <v>346</v>
      </c>
      <c r="L1719">
        <v>2018</v>
      </c>
      <c r="M1719" t="s">
        <v>345</v>
      </c>
      <c r="O1719"/>
      <c r="AI1719">
        <v>0</v>
      </c>
      <c r="AP1719">
        <v>0</v>
      </c>
    </row>
    <row r="1720" spans="1:42" x14ac:dyDescent="0.2">
      <c r="A1720">
        <v>124125</v>
      </c>
      <c r="B1720" t="s">
        <v>3438</v>
      </c>
      <c r="C1720" t="s">
        <v>171</v>
      </c>
      <c r="D1720" t="s">
        <v>311</v>
      </c>
      <c r="E1720" t="s">
        <v>362</v>
      </c>
      <c r="F1720" s="230">
        <v>34704</v>
      </c>
      <c r="G1720" t="s">
        <v>345</v>
      </c>
      <c r="H1720" t="s">
        <v>364</v>
      </c>
      <c r="I1720" t="s">
        <v>1141</v>
      </c>
      <c r="K1720" t="s">
        <v>365</v>
      </c>
      <c r="L1720">
        <v>2013</v>
      </c>
      <c r="M1720" t="s">
        <v>345</v>
      </c>
      <c r="N1720" t="s">
        <v>345</v>
      </c>
      <c r="O1720"/>
      <c r="AI1720">
        <v>0</v>
      </c>
      <c r="AP1720">
        <v>0</v>
      </c>
    </row>
    <row r="1721" spans="1:42" x14ac:dyDescent="0.2">
      <c r="A1721">
        <v>124127</v>
      </c>
      <c r="B1721" t="s">
        <v>3439</v>
      </c>
      <c r="C1721" t="s">
        <v>637</v>
      </c>
      <c r="D1721" t="s">
        <v>3440</v>
      </c>
      <c r="E1721" t="s">
        <v>362</v>
      </c>
      <c r="F1721" s="230">
        <v>36312</v>
      </c>
      <c r="G1721" t="s">
        <v>360</v>
      </c>
      <c r="H1721" t="s">
        <v>364</v>
      </c>
      <c r="I1721" t="s">
        <v>1141</v>
      </c>
      <c r="K1721" t="s">
        <v>346</v>
      </c>
      <c r="L1721">
        <v>2017</v>
      </c>
      <c r="M1721" t="s">
        <v>359</v>
      </c>
      <c r="N1721" t="s">
        <v>360</v>
      </c>
      <c r="O1721"/>
      <c r="AI1721">
        <v>0</v>
      </c>
      <c r="AP1721">
        <v>0</v>
      </c>
    </row>
    <row r="1722" spans="1:42" x14ac:dyDescent="0.2">
      <c r="A1722">
        <v>124128</v>
      </c>
      <c r="B1722" t="s">
        <v>3441</v>
      </c>
      <c r="C1722" t="s">
        <v>137</v>
      </c>
      <c r="D1722" t="s">
        <v>227</v>
      </c>
      <c r="E1722" t="s">
        <v>362</v>
      </c>
      <c r="F1722" s="230">
        <v>32125</v>
      </c>
      <c r="G1722" t="s">
        <v>351</v>
      </c>
      <c r="H1722" t="s">
        <v>364</v>
      </c>
      <c r="I1722" t="s">
        <v>1141</v>
      </c>
      <c r="K1722" t="s">
        <v>365</v>
      </c>
      <c r="L1722">
        <v>2005</v>
      </c>
      <c r="M1722" t="s">
        <v>345</v>
      </c>
      <c r="N1722" t="s">
        <v>351</v>
      </c>
      <c r="O1722"/>
      <c r="AI1722">
        <v>0</v>
      </c>
      <c r="AP1722">
        <v>0</v>
      </c>
    </row>
    <row r="1723" spans="1:42" x14ac:dyDescent="0.2">
      <c r="A1723">
        <v>124129</v>
      </c>
      <c r="B1723" t="s">
        <v>3442</v>
      </c>
      <c r="C1723" t="s">
        <v>548</v>
      </c>
      <c r="D1723" t="s">
        <v>391</v>
      </c>
      <c r="E1723" t="s">
        <v>362</v>
      </c>
      <c r="F1723" s="230">
        <v>36028</v>
      </c>
      <c r="G1723" t="s">
        <v>345</v>
      </c>
      <c r="H1723" t="s">
        <v>364</v>
      </c>
      <c r="I1723" t="s">
        <v>1141</v>
      </c>
      <c r="K1723" t="s">
        <v>346</v>
      </c>
      <c r="L1723">
        <v>2016</v>
      </c>
      <c r="M1723" t="s">
        <v>347</v>
      </c>
      <c r="N1723" t="s">
        <v>353</v>
      </c>
      <c r="O1723"/>
      <c r="AI1723">
        <v>0</v>
      </c>
      <c r="AO1723" t="s">
        <v>928</v>
      </c>
      <c r="AP1723">
        <v>0</v>
      </c>
    </row>
    <row r="1724" spans="1:42" x14ac:dyDescent="0.2">
      <c r="A1724">
        <v>124132</v>
      </c>
      <c r="B1724" t="s">
        <v>3443</v>
      </c>
      <c r="C1724" t="s">
        <v>401</v>
      </c>
      <c r="D1724" t="s">
        <v>758</v>
      </c>
      <c r="E1724" t="s">
        <v>363</v>
      </c>
      <c r="F1724" s="230">
        <v>31413</v>
      </c>
      <c r="G1724" t="s">
        <v>345</v>
      </c>
      <c r="H1724" t="s">
        <v>364</v>
      </c>
      <c r="I1724" t="s">
        <v>1141</v>
      </c>
      <c r="K1724" t="s">
        <v>346</v>
      </c>
      <c r="L1724">
        <v>2003</v>
      </c>
      <c r="M1724" t="s">
        <v>345</v>
      </c>
      <c r="N1724" t="s">
        <v>345</v>
      </c>
      <c r="O1724"/>
      <c r="AI1724">
        <v>0</v>
      </c>
      <c r="AP1724">
        <v>0</v>
      </c>
    </row>
    <row r="1725" spans="1:42" x14ac:dyDescent="0.2">
      <c r="A1725">
        <v>124138</v>
      </c>
      <c r="B1725" t="s">
        <v>3444</v>
      </c>
      <c r="C1725" t="s">
        <v>66</v>
      </c>
      <c r="D1725" t="s">
        <v>649</v>
      </c>
      <c r="E1725" t="s">
        <v>867</v>
      </c>
      <c r="F1725" s="230">
        <v>29660</v>
      </c>
      <c r="G1725" t="s">
        <v>345</v>
      </c>
      <c r="H1725" t="s">
        <v>364</v>
      </c>
      <c r="I1725" t="s">
        <v>1141</v>
      </c>
      <c r="K1725" t="s">
        <v>346</v>
      </c>
      <c r="L1725">
        <v>2001</v>
      </c>
      <c r="M1725" t="s">
        <v>349</v>
      </c>
      <c r="N1725" t="s">
        <v>349</v>
      </c>
      <c r="O1725"/>
      <c r="AI1725">
        <v>0</v>
      </c>
      <c r="AP1725">
        <v>0</v>
      </c>
    </row>
    <row r="1726" spans="1:42" x14ac:dyDescent="0.2">
      <c r="A1726">
        <v>124141</v>
      </c>
      <c r="B1726" t="s">
        <v>3445</v>
      </c>
      <c r="C1726" t="s">
        <v>63</v>
      </c>
      <c r="D1726" t="s">
        <v>724</v>
      </c>
      <c r="E1726" t="s">
        <v>363</v>
      </c>
      <c r="F1726" s="253">
        <v>0</v>
      </c>
      <c r="G1726" t="s">
        <v>345</v>
      </c>
      <c r="H1726" t="s">
        <v>364</v>
      </c>
      <c r="I1726" t="s">
        <v>1141</v>
      </c>
      <c r="K1726" t="s">
        <v>365</v>
      </c>
      <c r="L1726">
        <v>2008</v>
      </c>
      <c r="M1726" t="s">
        <v>345</v>
      </c>
      <c r="O1726"/>
      <c r="AI1726">
        <v>0</v>
      </c>
      <c r="AP1726">
        <v>0</v>
      </c>
    </row>
    <row r="1727" spans="1:42" x14ac:dyDescent="0.2">
      <c r="A1727">
        <v>124144</v>
      </c>
      <c r="B1727" t="s">
        <v>3446</v>
      </c>
      <c r="C1727" t="s">
        <v>63</v>
      </c>
      <c r="D1727" t="s">
        <v>3447</v>
      </c>
      <c r="E1727" t="s">
        <v>867</v>
      </c>
      <c r="F1727" s="230">
        <v>33187</v>
      </c>
      <c r="G1727" t="s">
        <v>3448</v>
      </c>
      <c r="H1727" t="s">
        <v>364</v>
      </c>
      <c r="I1727" t="s">
        <v>1141</v>
      </c>
      <c r="K1727" t="s">
        <v>881</v>
      </c>
      <c r="L1727">
        <v>2012</v>
      </c>
      <c r="M1727" t="s">
        <v>360</v>
      </c>
      <c r="N1727" t="s">
        <v>360</v>
      </c>
      <c r="O1727"/>
      <c r="AI1727">
        <v>0</v>
      </c>
      <c r="AP1727">
        <v>0</v>
      </c>
    </row>
    <row r="1728" spans="1:42" x14ac:dyDescent="0.2">
      <c r="A1728">
        <v>124146</v>
      </c>
      <c r="B1728" t="s">
        <v>3449</v>
      </c>
      <c r="C1728" t="s">
        <v>82</v>
      </c>
      <c r="D1728" t="s">
        <v>277</v>
      </c>
      <c r="E1728" t="s">
        <v>362</v>
      </c>
      <c r="F1728" s="230">
        <v>31867</v>
      </c>
      <c r="G1728" t="s">
        <v>918</v>
      </c>
      <c r="H1728" t="s">
        <v>364</v>
      </c>
      <c r="I1728" t="s">
        <v>1141</v>
      </c>
      <c r="K1728" t="s">
        <v>365</v>
      </c>
      <c r="L1728">
        <v>2005</v>
      </c>
      <c r="M1728" t="s">
        <v>351</v>
      </c>
      <c r="N1728" t="s">
        <v>351</v>
      </c>
      <c r="O1728">
        <v>412</v>
      </c>
      <c r="P1728" s="230">
        <v>45720</v>
      </c>
      <c r="Q1728">
        <v>50000</v>
      </c>
      <c r="AI1728">
        <v>0</v>
      </c>
      <c r="AP1728">
        <v>0</v>
      </c>
    </row>
    <row r="1729" spans="1:42" x14ac:dyDescent="0.2">
      <c r="A1729">
        <v>124148</v>
      </c>
      <c r="B1729" t="s">
        <v>3450</v>
      </c>
      <c r="C1729" t="s">
        <v>3451</v>
      </c>
      <c r="D1729" t="s">
        <v>2228</v>
      </c>
      <c r="E1729" t="s">
        <v>363</v>
      </c>
      <c r="F1729" s="230">
        <v>31152</v>
      </c>
      <c r="G1729" t="s">
        <v>360</v>
      </c>
      <c r="H1729" t="s">
        <v>364</v>
      </c>
      <c r="I1729" t="s">
        <v>1141</v>
      </c>
      <c r="K1729" t="s">
        <v>346</v>
      </c>
      <c r="L1729">
        <v>2002</v>
      </c>
      <c r="M1729" t="s">
        <v>360</v>
      </c>
      <c r="N1729" t="s">
        <v>360</v>
      </c>
      <c r="O1729"/>
      <c r="AI1729">
        <v>0</v>
      </c>
      <c r="AP1729">
        <v>0</v>
      </c>
    </row>
    <row r="1730" spans="1:42" x14ac:dyDescent="0.2">
      <c r="A1730">
        <v>124149</v>
      </c>
      <c r="B1730" t="s">
        <v>3452</v>
      </c>
      <c r="C1730" t="s">
        <v>66</v>
      </c>
      <c r="D1730" t="s">
        <v>317</v>
      </c>
      <c r="E1730" t="s">
        <v>867</v>
      </c>
      <c r="F1730" s="230">
        <v>30574</v>
      </c>
      <c r="G1730" t="s">
        <v>3453</v>
      </c>
      <c r="H1730" t="s">
        <v>364</v>
      </c>
      <c r="I1730" t="s">
        <v>1141</v>
      </c>
      <c r="K1730" t="s">
        <v>881</v>
      </c>
      <c r="L1730">
        <v>2002</v>
      </c>
      <c r="M1730" t="s">
        <v>351</v>
      </c>
      <c r="N1730" t="s">
        <v>351</v>
      </c>
      <c r="O1730"/>
      <c r="AI1730">
        <v>0</v>
      </c>
      <c r="AP1730">
        <v>0</v>
      </c>
    </row>
    <row r="1731" spans="1:42" x14ac:dyDescent="0.2">
      <c r="A1731">
        <v>124150</v>
      </c>
      <c r="B1731" t="s">
        <v>3454</v>
      </c>
      <c r="C1731" t="s">
        <v>479</v>
      </c>
      <c r="D1731" t="s">
        <v>288</v>
      </c>
      <c r="E1731" t="s">
        <v>363</v>
      </c>
      <c r="F1731" s="230">
        <v>29953</v>
      </c>
      <c r="G1731" t="s">
        <v>3455</v>
      </c>
      <c r="H1731" t="s">
        <v>364</v>
      </c>
      <c r="I1731" t="s">
        <v>1141</v>
      </c>
      <c r="K1731" t="s">
        <v>365</v>
      </c>
      <c r="L1731">
        <v>2008</v>
      </c>
      <c r="M1731" t="s">
        <v>356</v>
      </c>
      <c r="O1731"/>
      <c r="AI1731">
        <v>0</v>
      </c>
      <c r="AP1731">
        <v>0</v>
      </c>
    </row>
    <row r="1732" spans="1:42" x14ac:dyDescent="0.2">
      <c r="A1732">
        <v>124154</v>
      </c>
      <c r="B1732" t="s">
        <v>3456</v>
      </c>
      <c r="C1732" t="s">
        <v>78</v>
      </c>
      <c r="D1732" t="s">
        <v>237</v>
      </c>
      <c r="E1732" t="s">
        <v>363</v>
      </c>
      <c r="F1732" s="230">
        <v>31251</v>
      </c>
      <c r="G1732" t="s">
        <v>356</v>
      </c>
      <c r="H1732" t="s">
        <v>364</v>
      </c>
      <c r="I1732" t="s">
        <v>1141</v>
      </c>
      <c r="K1732" t="s">
        <v>346</v>
      </c>
      <c r="L1732">
        <v>2003</v>
      </c>
      <c r="M1732" t="s">
        <v>356</v>
      </c>
      <c r="N1732" t="s">
        <v>356</v>
      </c>
      <c r="O1732"/>
      <c r="AI1732">
        <v>0</v>
      </c>
      <c r="AP1732">
        <v>0</v>
      </c>
    </row>
    <row r="1733" spans="1:42" x14ac:dyDescent="0.2">
      <c r="A1733">
        <v>124155</v>
      </c>
      <c r="B1733" t="s">
        <v>3457</v>
      </c>
      <c r="C1733" t="s">
        <v>143</v>
      </c>
      <c r="D1733" t="s">
        <v>684</v>
      </c>
      <c r="E1733" t="s">
        <v>867</v>
      </c>
      <c r="F1733" s="230">
        <v>34389</v>
      </c>
      <c r="G1733" t="s">
        <v>345</v>
      </c>
      <c r="H1733" t="s">
        <v>364</v>
      </c>
      <c r="I1733" t="s">
        <v>1141</v>
      </c>
      <c r="K1733" t="s">
        <v>346</v>
      </c>
      <c r="L1733">
        <v>2012</v>
      </c>
      <c r="M1733" t="s">
        <v>345</v>
      </c>
      <c r="N1733" t="s">
        <v>345</v>
      </c>
      <c r="O1733"/>
      <c r="AI1733">
        <v>0</v>
      </c>
      <c r="AP1733">
        <v>0</v>
      </c>
    </row>
    <row r="1734" spans="1:42" x14ac:dyDescent="0.2">
      <c r="A1734">
        <v>124156</v>
      </c>
      <c r="B1734" t="s">
        <v>3458</v>
      </c>
      <c r="C1734" t="s">
        <v>129</v>
      </c>
      <c r="D1734" t="s">
        <v>188</v>
      </c>
      <c r="E1734" t="s">
        <v>363</v>
      </c>
      <c r="F1734" s="253">
        <v>0</v>
      </c>
      <c r="G1734" t="s">
        <v>1393</v>
      </c>
      <c r="H1734" t="s">
        <v>364</v>
      </c>
      <c r="I1734" t="s">
        <v>1141</v>
      </c>
      <c r="K1734" t="s">
        <v>346</v>
      </c>
      <c r="L1734">
        <v>2018</v>
      </c>
      <c r="M1734" t="s">
        <v>356</v>
      </c>
      <c r="O1734"/>
      <c r="AI1734">
        <v>0</v>
      </c>
      <c r="AP1734">
        <v>0</v>
      </c>
    </row>
    <row r="1735" spans="1:42" x14ac:dyDescent="0.2">
      <c r="A1735">
        <v>124162</v>
      </c>
      <c r="B1735" t="s">
        <v>3459</v>
      </c>
      <c r="C1735" t="s">
        <v>490</v>
      </c>
      <c r="D1735" t="s">
        <v>208</v>
      </c>
      <c r="E1735" t="s">
        <v>363</v>
      </c>
      <c r="F1735" s="230">
        <v>30966</v>
      </c>
      <c r="G1735" t="s">
        <v>893</v>
      </c>
      <c r="H1735" t="s">
        <v>364</v>
      </c>
      <c r="I1735" t="s">
        <v>65</v>
      </c>
      <c r="K1735" t="s">
        <v>346</v>
      </c>
      <c r="L1735">
        <v>2002</v>
      </c>
      <c r="M1735" t="s">
        <v>347</v>
      </c>
      <c r="N1735" t="s">
        <v>347</v>
      </c>
      <c r="O1735"/>
      <c r="AI1735">
        <v>0</v>
      </c>
      <c r="AP1735">
        <v>0</v>
      </c>
    </row>
    <row r="1736" spans="1:42" x14ac:dyDescent="0.2">
      <c r="A1736">
        <v>124164</v>
      </c>
      <c r="B1736" t="s">
        <v>3460</v>
      </c>
      <c r="C1736" t="s">
        <v>66</v>
      </c>
      <c r="D1736" t="s">
        <v>289</v>
      </c>
      <c r="E1736" t="s">
        <v>362</v>
      </c>
      <c r="F1736" s="230">
        <v>36774</v>
      </c>
      <c r="G1736" t="s">
        <v>345</v>
      </c>
      <c r="H1736" t="s">
        <v>364</v>
      </c>
      <c r="I1736" t="s">
        <v>1141</v>
      </c>
      <c r="K1736" t="s">
        <v>573</v>
      </c>
      <c r="L1736">
        <v>2018</v>
      </c>
      <c r="M1736" t="s">
        <v>345</v>
      </c>
      <c r="N1736" t="s">
        <v>345</v>
      </c>
      <c r="O1736"/>
      <c r="AI1736">
        <v>0</v>
      </c>
      <c r="AP1736">
        <v>0</v>
      </c>
    </row>
    <row r="1737" spans="1:42" x14ac:dyDescent="0.2">
      <c r="A1737">
        <v>124172</v>
      </c>
      <c r="B1737" t="s">
        <v>3461</v>
      </c>
      <c r="C1737" t="s">
        <v>63</v>
      </c>
      <c r="D1737" t="s">
        <v>1243</v>
      </c>
      <c r="E1737" t="s">
        <v>867</v>
      </c>
      <c r="F1737" s="230">
        <v>31761</v>
      </c>
      <c r="G1737" t="s">
        <v>3462</v>
      </c>
      <c r="H1737" t="s">
        <v>364</v>
      </c>
      <c r="I1737" t="s">
        <v>1141</v>
      </c>
      <c r="K1737" t="s">
        <v>346</v>
      </c>
      <c r="L1737">
        <v>2004</v>
      </c>
      <c r="M1737" t="s">
        <v>351</v>
      </c>
      <c r="N1737" t="s">
        <v>349</v>
      </c>
      <c r="O1737"/>
      <c r="AI1737">
        <v>0</v>
      </c>
      <c r="AP1737">
        <v>0</v>
      </c>
    </row>
    <row r="1738" spans="1:42" x14ac:dyDescent="0.2">
      <c r="A1738">
        <v>124177</v>
      </c>
      <c r="B1738" t="s">
        <v>3463</v>
      </c>
      <c r="C1738" t="s">
        <v>3464</v>
      </c>
      <c r="D1738" t="s">
        <v>437</v>
      </c>
      <c r="E1738" t="s">
        <v>363</v>
      </c>
      <c r="F1738" s="230">
        <v>31327</v>
      </c>
      <c r="G1738" t="s">
        <v>345</v>
      </c>
      <c r="H1738" t="s">
        <v>364</v>
      </c>
      <c r="I1738" t="s">
        <v>1141</v>
      </c>
      <c r="K1738" t="s">
        <v>346</v>
      </c>
      <c r="L1738">
        <v>2003</v>
      </c>
      <c r="M1738" t="s">
        <v>347</v>
      </c>
      <c r="N1738" t="s">
        <v>347</v>
      </c>
      <c r="O1738"/>
      <c r="AI1738">
        <v>0</v>
      </c>
      <c r="AP1738">
        <v>0</v>
      </c>
    </row>
    <row r="1739" spans="1:42" x14ac:dyDescent="0.2">
      <c r="A1739">
        <v>124182</v>
      </c>
      <c r="B1739" t="s">
        <v>3465</v>
      </c>
      <c r="C1739" t="s">
        <v>66</v>
      </c>
      <c r="D1739" t="s">
        <v>223</v>
      </c>
      <c r="E1739" t="s">
        <v>363</v>
      </c>
      <c r="F1739" s="230">
        <v>26935</v>
      </c>
      <c r="G1739" t="s">
        <v>345</v>
      </c>
      <c r="H1739" t="s">
        <v>364</v>
      </c>
      <c r="I1739" t="s">
        <v>1141</v>
      </c>
      <c r="K1739" t="s">
        <v>365</v>
      </c>
      <c r="L1739">
        <v>1994</v>
      </c>
      <c r="M1739" t="s">
        <v>345</v>
      </c>
      <c r="N1739" t="s">
        <v>345</v>
      </c>
      <c r="O1739"/>
      <c r="AI1739">
        <v>0</v>
      </c>
      <c r="AM1739" t="str">
        <f>IFERROR(VLOOKUP(A1740,[1]Sheet2!A$2:C$3613,3,0),"")</f>
        <v/>
      </c>
      <c r="AN1739" t="s">
        <v>928</v>
      </c>
      <c r="AO1739" t="s">
        <v>928</v>
      </c>
      <c r="AP1739">
        <v>0</v>
      </c>
    </row>
    <row r="1740" spans="1:42" x14ac:dyDescent="0.2">
      <c r="A1740">
        <v>124186</v>
      </c>
      <c r="B1740" t="s">
        <v>3466</v>
      </c>
      <c r="C1740" t="s">
        <v>78</v>
      </c>
      <c r="D1740" t="s">
        <v>308</v>
      </c>
      <c r="E1740" t="s">
        <v>867</v>
      </c>
      <c r="F1740" s="230">
        <v>31828</v>
      </c>
      <c r="G1740" t="s">
        <v>3225</v>
      </c>
      <c r="H1740" t="s">
        <v>364</v>
      </c>
      <c r="I1740" t="s">
        <v>1141</v>
      </c>
      <c r="K1740" t="s">
        <v>346</v>
      </c>
      <c r="L1740">
        <v>2007</v>
      </c>
      <c r="M1740" t="s">
        <v>347</v>
      </c>
      <c r="N1740" t="s">
        <v>347</v>
      </c>
      <c r="O1740"/>
      <c r="AI1740">
        <v>0</v>
      </c>
      <c r="AP1740">
        <v>0</v>
      </c>
    </row>
    <row r="1741" spans="1:42" x14ac:dyDescent="0.2">
      <c r="A1741">
        <v>124188</v>
      </c>
      <c r="B1741" t="s">
        <v>3467</v>
      </c>
      <c r="C1741" t="s">
        <v>77</v>
      </c>
      <c r="D1741" t="s">
        <v>220</v>
      </c>
      <c r="E1741" t="s">
        <v>867</v>
      </c>
      <c r="F1741" s="230">
        <v>34637</v>
      </c>
      <c r="G1741" t="s">
        <v>345</v>
      </c>
      <c r="H1741" t="s">
        <v>364</v>
      </c>
      <c r="I1741" t="s">
        <v>1141</v>
      </c>
      <c r="K1741" t="s">
        <v>881</v>
      </c>
      <c r="L1741">
        <v>2012</v>
      </c>
      <c r="M1741" t="s">
        <v>356</v>
      </c>
      <c r="N1741" t="s">
        <v>356</v>
      </c>
      <c r="O1741"/>
      <c r="AI1741">
        <v>0</v>
      </c>
      <c r="AP1741">
        <v>0</v>
      </c>
    </row>
    <row r="1742" spans="1:42" x14ac:dyDescent="0.2">
      <c r="A1742">
        <v>124193</v>
      </c>
      <c r="B1742" t="s">
        <v>3468</v>
      </c>
      <c r="C1742" t="s">
        <v>3220</v>
      </c>
      <c r="D1742" t="s">
        <v>648</v>
      </c>
      <c r="E1742" t="s">
        <v>363</v>
      </c>
      <c r="F1742" s="230">
        <v>34357</v>
      </c>
      <c r="G1742" t="s">
        <v>2634</v>
      </c>
      <c r="H1742" t="s">
        <v>364</v>
      </c>
      <c r="I1742" t="s">
        <v>1141</v>
      </c>
      <c r="K1742" t="s">
        <v>365</v>
      </c>
      <c r="L1742">
        <v>2011</v>
      </c>
      <c r="M1742" t="s">
        <v>356</v>
      </c>
      <c r="N1742" t="s">
        <v>356</v>
      </c>
      <c r="O1742"/>
      <c r="AI1742">
        <v>0</v>
      </c>
      <c r="AP1742">
        <v>0</v>
      </c>
    </row>
    <row r="1743" spans="1:42" x14ac:dyDescent="0.2">
      <c r="A1743">
        <v>124201</v>
      </c>
      <c r="B1743" t="s">
        <v>3469</v>
      </c>
      <c r="C1743" t="s">
        <v>97</v>
      </c>
      <c r="D1743" t="s">
        <v>242</v>
      </c>
      <c r="E1743" t="s">
        <v>363</v>
      </c>
      <c r="F1743" s="230">
        <v>32375</v>
      </c>
      <c r="G1743" t="s">
        <v>3470</v>
      </c>
      <c r="H1743" t="s">
        <v>364</v>
      </c>
      <c r="I1743" t="s">
        <v>1141</v>
      </c>
      <c r="K1743" t="s">
        <v>346</v>
      </c>
      <c r="L1743">
        <v>2007</v>
      </c>
      <c r="M1743" t="s">
        <v>350</v>
      </c>
      <c r="N1743" t="s">
        <v>350</v>
      </c>
      <c r="O1743"/>
      <c r="AI1743">
        <v>0</v>
      </c>
      <c r="AP1743">
        <v>0</v>
      </c>
    </row>
    <row r="1744" spans="1:42" x14ac:dyDescent="0.2">
      <c r="A1744">
        <v>124203</v>
      </c>
      <c r="B1744" t="s">
        <v>3471</v>
      </c>
      <c r="C1744" t="s">
        <v>3472</v>
      </c>
      <c r="D1744" t="s">
        <v>309</v>
      </c>
      <c r="E1744" t="s">
        <v>363</v>
      </c>
      <c r="F1744" s="230">
        <v>32218</v>
      </c>
      <c r="G1744" t="s">
        <v>345</v>
      </c>
      <c r="H1744" t="s">
        <v>364</v>
      </c>
      <c r="I1744" t="s">
        <v>65</v>
      </c>
      <c r="K1744" t="s">
        <v>346</v>
      </c>
      <c r="L1744">
        <v>2006</v>
      </c>
      <c r="M1744" t="s">
        <v>345</v>
      </c>
      <c r="N1744" t="s">
        <v>345</v>
      </c>
      <c r="O1744"/>
      <c r="AI1744">
        <v>0</v>
      </c>
      <c r="AP1744">
        <v>0</v>
      </c>
    </row>
    <row r="1745" spans="1:42" x14ac:dyDescent="0.2">
      <c r="A1745">
        <v>124210</v>
      </c>
      <c r="B1745" t="s">
        <v>3473</v>
      </c>
      <c r="C1745" t="s">
        <v>152</v>
      </c>
      <c r="D1745" t="s">
        <v>505</v>
      </c>
      <c r="E1745" t="s">
        <v>363</v>
      </c>
      <c r="F1745" s="230">
        <v>33866</v>
      </c>
      <c r="G1745" t="s">
        <v>360</v>
      </c>
      <c r="H1745" t="s">
        <v>364</v>
      </c>
      <c r="I1745" t="s">
        <v>1141</v>
      </c>
      <c r="K1745" t="s">
        <v>346</v>
      </c>
      <c r="L1745">
        <v>2010</v>
      </c>
      <c r="M1745" t="s">
        <v>345</v>
      </c>
      <c r="N1745" t="s">
        <v>360</v>
      </c>
      <c r="O1745"/>
      <c r="AI1745">
        <v>0</v>
      </c>
      <c r="AP1745">
        <v>0</v>
      </c>
    </row>
    <row r="1746" spans="1:42" x14ac:dyDescent="0.2">
      <c r="A1746">
        <v>124212</v>
      </c>
      <c r="B1746" t="s">
        <v>3474</v>
      </c>
      <c r="C1746" t="s">
        <v>676</v>
      </c>
      <c r="D1746" t="s">
        <v>654</v>
      </c>
      <c r="E1746" t="s">
        <v>363</v>
      </c>
      <c r="F1746" s="230">
        <v>36667</v>
      </c>
      <c r="G1746" t="s">
        <v>345</v>
      </c>
      <c r="H1746" t="s">
        <v>364</v>
      </c>
      <c r="I1746" t="s">
        <v>65</v>
      </c>
      <c r="K1746" t="s">
        <v>346</v>
      </c>
      <c r="L1746">
        <v>2019</v>
      </c>
      <c r="M1746" t="s">
        <v>345</v>
      </c>
      <c r="N1746" t="s">
        <v>345</v>
      </c>
      <c r="O1746"/>
      <c r="AI1746">
        <v>0</v>
      </c>
      <c r="AP1746">
        <v>0</v>
      </c>
    </row>
    <row r="1747" spans="1:42" x14ac:dyDescent="0.2">
      <c r="A1747">
        <v>124213</v>
      </c>
      <c r="B1747" t="s">
        <v>3475</v>
      </c>
      <c r="C1747" t="s">
        <v>1435</v>
      </c>
      <c r="D1747" t="s">
        <v>1742</v>
      </c>
      <c r="E1747" t="s">
        <v>362</v>
      </c>
      <c r="F1747" s="253">
        <v>0</v>
      </c>
      <c r="G1747" t="s">
        <v>345</v>
      </c>
      <c r="H1747" t="s">
        <v>364</v>
      </c>
      <c r="I1747" t="s">
        <v>65</v>
      </c>
      <c r="K1747" t="s">
        <v>365</v>
      </c>
      <c r="L1747">
        <v>2016</v>
      </c>
      <c r="M1747" t="s">
        <v>345</v>
      </c>
      <c r="O1747"/>
      <c r="AI1747">
        <v>0</v>
      </c>
      <c r="AP1747">
        <v>0</v>
      </c>
    </row>
    <row r="1748" spans="1:42" x14ac:dyDescent="0.2">
      <c r="A1748">
        <v>124218</v>
      </c>
      <c r="B1748" t="s">
        <v>3476</v>
      </c>
      <c r="C1748" t="s">
        <v>117</v>
      </c>
      <c r="D1748" t="s">
        <v>3477</v>
      </c>
      <c r="E1748" t="s">
        <v>363</v>
      </c>
      <c r="F1748" s="230">
        <v>36778</v>
      </c>
      <c r="G1748" t="s">
        <v>3478</v>
      </c>
      <c r="H1748" t="s">
        <v>364</v>
      </c>
      <c r="I1748" t="s">
        <v>1141</v>
      </c>
      <c r="K1748" t="s">
        <v>346</v>
      </c>
      <c r="L1748">
        <v>2018</v>
      </c>
      <c r="M1748" t="s">
        <v>347</v>
      </c>
      <c r="N1748" t="s">
        <v>350</v>
      </c>
      <c r="O1748"/>
      <c r="AI1748">
        <v>0</v>
      </c>
      <c r="AP1748">
        <v>0</v>
      </c>
    </row>
    <row r="1749" spans="1:42" x14ac:dyDescent="0.2">
      <c r="A1749">
        <v>124219</v>
      </c>
      <c r="B1749" t="s">
        <v>1938</v>
      </c>
      <c r="C1749" t="s">
        <v>60</v>
      </c>
      <c r="D1749" t="s">
        <v>2904</v>
      </c>
      <c r="E1749" t="s">
        <v>867</v>
      </c>
      <c r="F1749" s="230">
        <v>33970</v>
      </c>
      <c r="G1749" t="s">
        <v>3479</v>
      </c>
      <c r="H1749" t="s">
        <v>364</v>
      </c>
      <c r="I1749" t="s">
        <v>1141</v>
      </c>
      <c r="K1749" t="s">
        <v>346</v>
      </c>
      <c r="L1749">
        <v>2010</v>
      </c>
      <c r="M1749" t="s">
        <v>353</v>
      </c>
      <c r="N1749" t="s">
        <v>353</v>
      </c>
      <c r="O1749"/>
      <c r="AI1749">
        <v>0</v>
      </c>
      <c r="AP1749">
        <v>0</v>
      </c>
    </row>
    <row r="1750" spans="1:42" x14ac:dyDescent="0.2">
      <c r="A1750">
        <v>124220</v>
      </c>
      <c r="B1750" t="s">
        <v>3480</v>
      </c>
      <c r="C1750" t="s">
        <v>69</v>
      </c>
      <c r="D1750" t="s">
        <v>278</v>
      </c>
      <c r="E1750" t="s">
        <v>867</v>
      </c>
      <c r="F1750" s="230">
        <v>35247</v>
      </c>
      <c r="G1750" t="s">
        <v>3462</v>
      </c>
      <c r="H1750" t="s">
        <v>364</v>
      </c>
      <c r="I1750" t="s">
        <v>59</v>
      </c>
      <c r="K1750" t="s">
        <v>346</v>
      </c>
      <c r="L1750">
        <v>2014</v>
      </c>
      <c r="M1750" t="s">
        <v>347</v>
      </c>
      <c r="N1750" t="s">
        <v>349</v>
      </c>
      <c r="O1750"/>
      <c r="AI1750">
        <v>0</v>
      </c>
      <c r="AP1750">
        <v>0</v>
      </c>
    </row>
    <row r="1751" spans="1:42" x14ac:dyDescent="0.2">
      <c r="A1751">
        <v>124221</v>
      </c>
      <c r="B1751" t="s">
        <v>3481</v>
      </c>
      <c r="C1751" t="s">
        <v>95</v>
      </c>
      <c r="D1751" t="s">
        <v>243</v>
      </c>
      <c r="E1751" t="s">
        <v>867</v>
      </c>
      <c r="F1751" s="230">
        <v>34881</v>
      </c>
      <c r="G1751" t="s">
        <v>3482</v>
      </c>
      <c r="H1751" t="s">
        <v>364</v>
      </c>
      <c r="I1751" t="s">
        <v>1144</v>
      </c>
      <c r="K1751" t="s">
        <v>346</v>
      </c>
      <c r="L1751">
        <v>2013</v>
      </c>
      <c r="M1751" t="s">
        <v>357</v>
      </c>
      <c r="N1751" t="s">
        <v>357</v>
      </c>
      <c r="O1751"/>
      <c r="AI1751">
        <v>0</v>
      </c>
      <c r="AP1751">
        <v>0</v>
      </c>
    </row>
    <row r="1752" spans="1:42" x14ac:dyDescent="0.2">
      <c r="A1752">
        <v>124223</v>
      </c>
      <c r="B1752" t="s">
        <v>3483</v>
      </c>
      <c r="C1752" t="s">
        <v>3484</v>
      </c>
      <c r="D1752" t="s">
        <v>237</v>
      </c>
      <c r="E1752" t="s">
        <v>362</v>
      </c>
      <c r="F1752" s="230">
        <v>36034</v>
      </c>
      <c r="G1752" t="s">
        <v>353</v>
      </c>
      <c r="H1752" t="s">
        <v>364</v>
      </c>
      <c r="I1752" t="s">
        <v>1141</v>
      </c>
      <c r="K1752" t="s">
        <v>346</v>
      </c>
      <c r="L1752">
        <v>2016</v>
      </c>
      <c r="M1752" t="s">
        <v>353</v>
      </c>
      <c r="N1752" t="s">
        <v>353</v>
      </c>
      <c r="O1752"/>
      <c r="AI1752">
        <v>0</v>
      </c>
      <c r="AP1752">
        <v>0</v>
      </c>
    </row>
    <row r="1753" spans="1:42" x14ac:dyDescent="0.2">
      <c r="A1753">
        <v>124224</v>
      </c>
      <c r="B1753" t="s">
        <v>3485</v>
      </c>
      <c r="C1753" t="s">
        <v>406</v>
      </c>
      <c r="D1753" t="s">
        <v>530</v>
      </c>
      <c r="E1753" t="s">
        <v>867</v>
      </c>
      <c r="F1753" s="230">
        <v>34335</v>
      </c>
      <c r="G1753" t="s">
        <v>3486</v>
      </c>
      <c r="H1753" t="s">
        <v>364</v>
      </c>
      <c r="I1753" t="s">
        <v>1141</v>
      </c>
      <c r="K1753" t="s">
        <v>881</v>
      </c>
      <c r="L1753">
        <v>2011</v>
      </c>
      <c r="M1753" t="s">
        <v>350</v>
      </c>
      <c r="N1753" t="s">
        <v>350</v>
      </c>
      <c r="O1753"/>
      <c r="AI1753">
        <v>0</v>
      </c>
      <c r="AO1753" t="s">
        <v>928</v>
      </c>
      <c r="AP1753">
        <v>0</v>
      </c>
    </row>
    <row r="1754" spans="1:42" x14ac:dyDescent="0.2">
      <c r="A1754">
        <v>124226</v>
      </c>
      <c r="B1754" t="s">
        <v>3487</v>
      </c>
      <c r="C1754" t="s">
        <v>95</v>
      </c>
      <c r="D1754" t="s">
        <v>1178</v>
      </c>
      <c r="E1754" t="s">
        <v>362</v>
      </c>
      <c r="F1754" s="230">
        <v>36328</v>
      </c>
      <c r="G1754" t="s">
        <v>3488</v>
      </c>
      <c r="H1754" t="s">
        <v>364</v>
      </c>
      <c r="I1754" t="s">
        <v>1141</v>
      </c>
      <c r="K1754" t="s">
        <v>346</v>
      </c>
      <c r="L1754">
        <v>2017</v>
      </c>
      <c r="M1754" t="s">
        <v>351</v>
      </c>
      <c r="N1754" t="s">
        <v>351</v>
      </c>
      <c r="O1754">
        <v>157</v>
      </c>
      <c r="P1754" s="230">
        <v>45729</v>
      </c>
      <c r="Q1754">
        <v>50000</v>
      </c>
      <c r="AI1754">
        <v>0</v>
      </c>
      <c r="AP1754">
        <v>0</v>
      </c>
    </row>
    <row r="1755" spans="1:42" x14ac:dyDescent="0.2">
      <c r="A1755">
        <v>124236</v>
      </c>
      <c r="B1755" t="s">
        <v>3489</v>
      </c>
      <c r="C1755" t="s">
        <v>78</v>
      </c>
      <c r="D1755" t="s">
        <v>2152</v>
      </c>
      <c r="I1755" t="s">
        <v>1141</v>
      </c>
      <c r="O1755"/>
      <c r="AI1755">
        <v>0</v>
      </c>
      <c r="AN1755" t="s">
        <v>928</v>
      </c>
      <c r="AO1755" t="s">
        <v>928</v>
      </c>
      <c r="AP1755">
        <v>0</v>
      </c>
    </row>
    <row r="1756" spans="1:42" x14ac:dyDescent="0.2">
      <c r="A1756">
        <v>124244</v>
      </c>
      <c r="B1756" t="s">
        <v>866</v>
      </c>
      <c r="C1756" t="s">
        <v>429</v>
      </c>
      <c r="D1756" t="s">
        <v>211</v>
      </c>
      <c r="I1756" t="s">
        <v>1140</v>
      </c>
      <c r="O1756"/>
      <c r="AI1756" t="s">
        <v>1140</v>
      </c>
      <c r="AO1756" t="s">
        <v>928</v>
      </c>
      <c r="AP1756" t="s">
        <v>1137</v>
      </c>
    </row>
    <row r="1757" spans="1:42" x14ac:dyDescent="0.2">
      <c r="A1757">
        <v>124256</v>
      </c>
      <c r="B1757" t="s">
        <v>3490</v>
      </c>
      <c r="C1757" t="s">
        <v>66</v>
      </c>
      <c r="D1757" t="s">
        <v>553</v>
      </c>
      <c r="E1757" t="s">
        <v>363</v>
      </c>
      <c r="F1757" s="230">
        <v>31291</v>
      </c>
      <c r="G1757" t="s">
        <v>345</v>
      </c>
      <c r="H1757" t="s">
        <v>364</v>
      </c>
      <c r="I1757" t="s">
        <v>1141</v>
      </c>
      <c r="K1757" t="s">
        <v>365</v>
      </c>
      <c r="L1757">
        <v>2004</v>
      </c>
      <c r="M1757" t="s">
        <v>345</v>
      </c>
      <c r="O1757"/>
      <c r="AI1757">
        <v>0</v>
      </c>
      <c r="AP1757">
        <v>0</v>
      </c>
    </row>
    <row r="1758" spans="1:42" x14ac:dyDescent="0.2">
      <c r="A1758">
        <v>124279</v>
      </c>
      <c r="B1758" t="s">
        <v>3491</v>
      </c>
      <c r="C1758" t="s">
        <v>66</v>
      </c>
      <c r="D1758" t="s">
        <v>211</v>
      </c>
      <c r="E1758" t="s">
        <v>867</v>
      </c>
      <c r="F1758" s="230">
        <v>32513</v>
      </c>
      <c r="G1758" t="s">
        <v>3492</v>
      </c>
      <c r="H1758" t="s">
        <v>364</v>
      </c>
      <c r="I1758" t="s">
        <v>1141</v>
      </c>
      <c r="K1758" t="s">
        <v>346</v>
      </c>
      <c r="L1758">
        <v>2005</v>
      </c>
      <c r="M1758" t="s">
        <v>358</v>
      </c>
      <c r="N1758" t="s">
        <v>358</v>
      </c>
      <c r="O1758"/>
      <c r="AI1758">
        <v>0</v>
      </c>
      <c r="AP1758">
        <v>0</v>
      </c>
    </row>
    <row r="1759" spans="1:42" x14ac:dyDescent="0.2">
      <c r="A1759">
        <v>124328</v>
      </c>
      <c r="B1759" t="s">
        <v>869</v>
      </c>
      <c r="C1759" t="s">
        <v>106</v>
      </c>
      <c r="D1759" t="s">
        <v>520</v>
      </c>
      <c r="E1759" t="s">
        <v>867</v>
      </c>
      <c r="F1759" s="230">
        <v>29753</v>
      </c>
      <c r="G1759" t="s">
        <v>921</v>
      </c>
      <c r="H1759" t="s">
        <v>364</v>
      </c>
      <c r="I1759" t="s">
        <v>59</v>
      </c>
      <c r="K1759" t="s">
        <v>346</v>
      </c>
      <c r="L1759">
        <v>2002</v>
      </c>
      <c r="M1759" t="s">
        <v>359</v>
      </c>
      <c r="N1759" t="s">
        <v>359</v>
      </c>
      <c r="O1759"/>
      <c r="AI1759">
        <v>0</v>
      </c>
      <c r="AP1759">
        <v>0</v>
      </c>
    </row>
    <row r="1760" spans="1:42" x14ac:dyDescent="0.2">
      <c r="A1760">
        <v>124372</v>
      </c>
      <c r="B1760" t="s">
        <v>3494</v>
      </c>
      <c r="C1760" t="s">
        <v>398</v>
      </c>
      <c r="D1760" t="s">
        <v>290</v>
      </c>
      <c r="E1760" t="s">
        <v>363</v>
      </c>
      <c r="F1760" s="253">
        <v>0</v>
      </c>
      <c r="G1760" t="s">
        <v>345</v>
      </c>
      <c r="H1760" t="s">
        <v>364</v>
      </c>
      <c r="I1760" t="s">
        <v>1141</v>
      </c>
      <c r="K1760" t="s">
        <v>365</v>
      </c>
      <c r="L1760">
        <v>2015</v>
      </c>
      <c r="M1760" t="s">
        <v>345</v>
      </c>
      <c r="N1760" t="s">
        <v>345</v>
      </c>
      <c r="O1760">
        <v>523</v>
      </c>
      <c r="P1760" s="230">
        <v>45722</v>
      </c>
      <c r="Q1760">
        <v>195000</v>
      </c>
      <c r="AI1760">
        <v>0</v>
      </c>
      <c r="AP1760">
        <v>0</v>
      </c>
    </row>
    <row r="1761" spans="1:42" x14ac:dyDescent="0.2">
      <c r="A1761">
        <v>124407</v>
      </c>
      <c r="B1761" t="s">
        <v>3495</v>
      </c>
      <c r="C1761" t="s">
        <v>3496</v>
      </c>
      <c r="D1761" t="s">
        <v>416</v>
      </c>
      <c r="E1761" t="s">
        <v>363</v>
      </c>
      <c r="F1761" s="253">
        <v>0</v>
      </c>
      <c r="G1761" t="s">
        <v>345</v>
      </c>
      <c r="H1761" t="s">
        <v>364</v>
      </c>
      <c r="I1761" t="s">
        <v>65</v>
      </c>
      <c r="K1761" t="s">
        <v>346</v>
      </c>
      <c r="L1761">
        <v>2004</v>
      </c>
      <c r="M1761" t="s">
        <v>345</v>
      </c>
      <c r="O1761"/>
      <c r="AI1761">
        <v>0</v>
      </c>
      <c r="AP1761">
        <v>0</v>
      </c>
    </row>
    <row r="1762" spans="1:42" x14ac:dyDescent="0.2">
      <c r="A1762">
        <v>124415</v>
      </c>
      <c r="B1762" t="s">
        <v>3497</v>
      </c>
      <c r="C1762" t="s">
        <v>66</v>
      </c>
      <c r="D1762" t="s">
        <v>208</v>
      </c>
      <c r="E1762" t="s">
        <v>867</v>
      </c>
      <c r="F1762" s="230">
        <v>34603</v>
      </c>
      <c r="G1762" t="s">
        <v>345</v>
      </c>
      <c r="H1762" t="s">
        <v>364</v>
      </c>
      <c r="I1762" t="s">
        <v>1141</v>
      </c>
      <c r="K1762" t="s">
        <v>881</v>
      </c>
      <c r="L1762">
        <v>2012</v>
      </c>
      <c r="M1762" t="s">
        <v>345</v>
      </c>
      <c r="N1762" t="s">
        <v>353</v>
      </c>
      <c r="O1762"/>
      <c r="AI1762">
        <v>0</v>
      </c>
      <c r="AP1762">
        <v>0</v>
      </c>
    </row>
    <row r="1763" spans="1:42" x14ac:dyDescent="0.2">
      <c r="A1763">
        <v>124421</v>
      </c>
      <c r="B1763" t="s">
        <v>3498</v>
      </c>
      <c r="C1763" t="s">
        <v>115</v>
      </c>
      <c r="D1763" t="s">
        <v>233</v>
      </c>
      <c r="E1763" t="s">
        <v>867</v>
      </c>
      <c r="F1763" s="253">
        <v>0</v>
      </c>
      <c r="G1763" t="s">
        <v>345</v>
      </c>
      <c r="H1763" t="s">
        <v>364</v>
      </c>
      <c r="I1763" t="s">
        <v>65</v>
      </c>
      <c r="K1763" t="s">
        <v>365</v>
      </c>
      <c r="L1763">
        <v>1995</v>
      </c>
      <c r="M1763" t="s">
        <v>356</v>
      </c>
      <c r="N1763" t="s">
        <v>356</v>
      </c>
      <c r="O1763"/>
      <c r="AI1763">
        <v>0</v>
      </c>
      <c r="AP1763">
        <v>0</v>
      </c>
    </row>
    <row r="1764" spans="1:42" x14ac:dyDescent="0.2">
      <c r="A1764">
        <v>124448</v>
      </c>
      <c r="B1764" t="s">
        <v>3499</v>
      </c>
      <c r="C1764" t="s">
        <v>71</v>
      </c>
      <c r="D1764" t="s">
        <v>235</v>
      </c>
      <c r="E1764" t="s">
        <v>867</v>
      </c>
      <c r="F1764" s="230">
        <v>36995</v>
      </c>
      <c r="G1764" t="s">
        <v>894</v>
      </c>
      <c r="H1764" t="s">
        <v>364</v>
      </c>
      <c r="I1764" t="s">
        <v>1141</v>
      </c>
      <c r="K1764" t="s">
        <v>346</v>
      </c>
      <c r="L1764">
        <v>2019</v>
      </c>
      <c r="M1764" t="s">
        <v>347</v>
      </c>
      <c r="N1764" t="s">
        <v>347</v>
      </c>
      <c r="O1764"/>
      <c r="AI1764">
        <v>0</v>
      </c>
      <c r="AP1764">
        <v>0</v>
      </c>
    </row>
    <row r="1765" spans="1:42" x14ac:dyDescent="0.2">
      <c r="A1765">
        <v>124483</v>
      </c>
      <c r="B1765" t="s">
        <v>3500</v>
      </c>
      <c r="C1765" t="s">
        <v>70</v>
      </c>
      <c r="D1765" t="s">
        <v>427</v>
      </c>
      <c r="E1765" t="s">
        <v>867</v>
      </c>
      <c r="F1765" s="230">
        <v>34361</v>
      </c>
      <c r="G1765" t="s">
        <v>3501</v>
      </c>
      <c r="H1765" t="s">
        <v>364</v>
      </c>
      <c r="I1765" t="s">
        <v>1141</v>
      </c>
      <c r="K1765" t="s">
        <v>881</v>
      </c>
      <c r="L1765">
        <v>2012</v>
      </c>
      <c r="M1765" t="s">
        <v>351</v>
      </c>
      <c r="N1765" t="s">
        <v>351</v>
      </c>
      <c r="O1765"/>
      <c r="AI1765">
        <v>0</v>
      </c>
      <c r="AP1765">
        <v>0</v>
      </c>
    </row>
    <row r="1766" spans="1:42" x14ac:dyDescent="0.2">
      <c r="A1766">
        <v>124492</v>
      </c>
      <c r="B1766" t="s">
        <v>3502</v>
      </c>
      <c r="C1766" t="s">
        <v>142</v>
      </c>
      <c r="D1766" t="s">
        <v>1598</v>
      </c>
      <c r="E1766" t="s">
        <v>867</v>
      </c>
      <c r="F1766" s="230">
        <v>31998</v>
      </c>
      <c r="G1766" t="s">
        <v>3503</v>
      </c>
      <c r="H1766" t="s">
        <v>364</v>
      </c>
      <c r="I1766" t="s">
        <v>1141</v>
      </c>
      <c r="K1766" t="s">
        <v>346</v>
      </c>
      <c r="L1766">
        <v>2005</v>
      </c>
      <c r="M1766" t="s">
        <v>350</v>
      </c>
      <c r="N1766" t="s">
        <v>350</v>
      </c>
      <c r="O1766"/>
      <c r="AI1766">
        <v>0</v>
      </c>
      <c r="AP1766">
        <v>0</v>
      </c>
    </row>
    <row r="1767" spans="1:42" x14ac:dyDescent="0.2">
      <c r="A1767">
        <v>124534</v>
      </c>
      <c r="B1767" t="s">
        <v>3504</v>
      </c>
      <c r="C1767" t="s">
        <v>94</v>
      </c>
      <c r="D1767" t="s">
        <v>3505</v>
      </c>
      <c r="E1767" t="s">
        <v>867</v>
      </c>
      <c r="F1767" s="230">
        <v>33409</v>
      </c>
      <c r="G1767" t="s">
        <v>3506</v>
      </c>
      <c r="H1767" t="s">
        <v>364</v>
      </c>
      <c r="I1767" t="s">
        <v>1141</v>
      </c>
      <c r="K1767" t="s">
        <v>881</v>
      </c>
      <c r="L1767">
        <v>2011</v>
      </c>
      <c r="M1767" t="s">
        <v>345</v>
      </c>
      <c r="N1767" t="s">
        <v>351</v>
      </c>
      <c r="O1767"/>
      <c r="AI1767">
        <v>0</v>
      </c>
      <c r="AO1767" t="s">
        <v>928</v>
      </c>
      <c r="AP1767">
        <v>0</v>
      </c>
    </row>
    <row r="1768" spans="1:42" x14ac:dyDescent="0.2">
      <c r="A1768">
        <v>124579</v>
      </c>
      <c r="B1768" t="s">
        <v>3507</v>
      </c>
      <c r="C1768" t="s">
        <v>66</v>
      </c>
      <c r="D1768" t="s">
        <v>2917</v>
      </c>
      <c r="E1768" t="s">
        <v>363</v>
      </c>
      <c r="F1768" s="253">
        <v>0</v>
      </c>
      <c r="G1768" t="s">
        <v>3508</v>
      </c>
      <c r="H1768" t="s">
        <v>364</v>
      </c>
      <c r="I1768" t="s">
        <v>1141</v>
      </c>
      <c r="K1768" t="s">
        <v>346</v>
      </c>
      <c r="L1768">
        <v>2012</v>
      </c>
      <c r="M1768" t="s">
        <v>361</v>
      </c>
      <c r="N1768" t="s">
        <v>349</v>
      </c>
      <c r="O1768"/>
      <c r="AI1768">
        <v>0</v>
      </c>
      <c r="AO1768" t="s">
        <v>928</v>
      </c>
      <c r="AP1768">
        <v>0</v>
      </c>
    </row>
    <row r="1769" spans="1:42" x14ac:dyDescent="0.2">
      <c r="A1769">
        <v>124587</v>
      </c>
      <c r="B1769" t="s">
        <v>3509</v>
      </c>
      <c r="C1769" t="s">
        <v>95</v>
      </c>
      <c r="D1769" t="s">
        <v>223</v>
      </c>
      <c r="E1769" t="s">
        <v>867</v>
      </c>
      <c r="F1769" s="230">
        <v>35591</v>
      </c>
      <c r="G1769" t="s">
        <v>3510</v>
      </c>
      <c r="H1769" t="s">
        <v>364</v>
      </c>
      <c r="I1769" t="s">
        <v>65</v>
      </c>
      <c r="K1769" t="s">
        <v>346</v>
      </c>
      <c r="L1769">
        <v>2016</v>
      </c>
      <c r="M1769" t="s">
        <v>359</v>
      </c>
      <c r="N1769" t="s">
        <v>359</v>
      </c>
      <c r="O1769"/>
      <c r="AI1769">
        <v>0</v>
      </c>
      <c r="AP1769">
        <v>0</v>
      </c>
    </row>
    <row r="1770" spans="1:42" x14ac:dyDescent="0.2">
      <c r="A1770">
        <v>124588</v>
      </c>
      <c r="B1770" t="s">
        <v>3511</v>
      </c>
      <c r="C1770" t="s">
        <v>1821</v>
      </c>
      <c r="D1770" t="s">
        <v>3512</v>
      </c>
      <c r="E1770" t="s">
        <v>867</v>
      </c>
      <c r="F1770" s="253">
        <v>0</v>
      </c>
      <c r="G1770" t="s">
        <v>345</v>
      </c>
      <c r="H1770" t="s">
        <v>364</v>
      </c>
      <c r="I1770" t="s">
        <v>1141</v>
      </c>
      <c r="K1770" t="s">
        <v>365</v>
      </c>
      <c r="L1770">
        <v>2013</v>
      </c>
      <c r="M1770" t="s">
        <v>347</v>
      </c>
      <c r="N1770" t="s">
        <v>345</v>
      </c>
      <c r="O1770"/>
      <c r="AI1770">
        <v>0</v>
      </c>
      <c r="AP1770">
        <v>0</v>
      </c>
    </row>
    <row r="1771" spans="1:42" x14ac:dyDescent="0.2">
      <c r="A1771">
        <v>124589</v>
      </c>
      <c r="B1771" t="s">
        <v>3513</v>
      </c>
      <c r="C1771" t="s">
        <v>70</v>
      </c>
      <c r="D1771" t="s">
        <v>308</v>
      </c>
      <c r="E1771" t="s">
        <v>363</v>
      </c>
      <c r="F1771" s="230">
        <v>29953</v>
      </c>
      <c r="G1771" t="s">
        <v>2331</v>
      </c>
      <c r="H1771" t="s">
        <v>364</v>
      </c>
      <c r="I1771" t="s">
        <v>1141</v>
      </c>
      <c r="K1771" t="s">
        <v>346</v>
      </c>
      <c r="L1771">
        <v>2018</v>
      </c>
      <c r="M1771" t="s">
        <v>350</v>
      </c>
      <c r="N1771" t="s">
        <v>351</v>
      </c>
      <c r="O1771"/>
      <c r="AI1771">
        <v>0</v>
      </c>
      <c r="AP1771">
        <v>0</v>
      </c>
    </row>
    <row r="1772" spans="1:42" x14ac:dyDescent="0.2">
      <c r="A1772">
        <v>124626</v>
      </c>
      <c r="B1772" t="s">
        <v>3514</v>
      </c>
      <c r="C1772" t="s">
        <v>3515</v>
      </c>
      <c r="D1772" t="s">
        <v>759</v>
      </c>
      <c r="E1772" t="s">
        <v>867</v>
      </c>
      <c r="F1772" s="253">
        <v>0</v>
      </c>
      <c r="G1772" t="s">
        <v>2706</v>
      </c>
      <c r="H1772" t="s">
        <v>364</v>
      </c>
      <c r="I1772" t="s">
        <v>1141</v>
      </c>
      <c r="K1772" t="s">
        <v>346</v>
      </c>
      <c r="L1772">
        <v>2004</v>
      </c>
      <c r="M1772" t="s">
        <v>347</v>
      </c>
      <c r="N1772" t="s">
        <v>347</v>
      </c>
      <c r="O1772"/>
      <c r="AI1772">
        <v>0</v>
      </c>
      <c r="AP1772">
        <v>0</v>
      </c>
    </row>
    <row r="1773" spans="1:42" x14ac:dyDescent="0.2">
      <c r="A1773">
        <v>124630</v>
      </c>
      <c r="B1773" t="s">
        <v>3516</v>
      </c>
      <c r="C1773" t="s">
        <v>511</v>
      </c>
      <c r="D1773" t="s">
        <v>3493</v>
      </c>
      <c r="E1773" t="s">
        <v>867</v>
      </c>
      <c r="F1773" s="230">
        <v>36898</v>
      </c>
      <c r="G1773" t="s">
        <v>345</v>
      </c>
      <c r="H1773" t="s">
        <v>364</v>
      </c>
      <c r="I1773" t="s">
        <v>1141</v>
      </c>
      <c r="K1773" t="s">
        <v>346</v>
      </c>
      <c r="L1773">
        <v>2018</v>
      </c>
      <c r="M1773" t="s">
        <v>345</v>
      </c>
      <c r="N1773" t="s">
        <v>345</v>
      </c>
      <c r="O1773"/>
      <c r="AI1773">
        <v>0</v>
      </c>
      <c r="AP1773">
        <v>0</v>
      </c>
    </row>
    <row r="1774" spans="1:42" x14ac:dyDescent="0.2">
      <c r="A1774">
        <v>124644</v>
      </c>
      <c r="B1774" t="s">
        <v>777</v>
      </c>
      <c r="C1774" t="s">
        <v>161</v>
      </c>
      <c r="D1774" t="s">
        <v>114</v>
      </c>
      <c r="E1774" t="s">
        <v>867</v>
      </c>
      <c r="F1774" s="230">
        <v>33052</v>
      </c>
      <c r="G1774" t="s">
        <v>2230</v>
      </c>
      <c r="H1774" t="s">
        <v>364</v>
      </c>
      <c r="I1774" t="s">
        <v>65</v>
      </c>
      <c r="K1774" t="s">
        <v>365</v>
      </c>
      <c r="L1774">
        <v>2009</v>
      </c>
      <c r="M1774" t="s">
        <v>354</v>
      </c>
      <c r="N1774" t="s">
        <v>354</v>
      </c>
      <c r="O1774"/>
      <c r="AI1774">
        <v>0</v>
      </c>
      <c r="AP1774">
        <v>0</v>
      </c>
    </row>
    <row r="1775" spans="1:42" x14ac:dyDescent="0.2">
      <c r="A1775">
        <v>124672</v>
      </c>
      <c r="B1775" t="s">
        <v>3517</v>
      </c>
      <c r="C1775" t="s">
        <v>465</v>
      </c>
      <c r="D1775" t="s">
        <v>243</v>
      </c>
      <c r="E1775" t="s">
        <v>867</v>
      </c>
      <c r="F1775" s="230">
        <v>35431</v>
      </c>
      <c r="G1775" t="s">
        <v>2952</v>
      </c>
      <c r="H1775" t="s">
        <v>364</v>
      </c>
      <c r="I1775" t="s">
        <v>1141</v>
      </c>
      <c r="K1775" t="s">
        <v>881</v>
      </c>
      <c r="L1775">
        <v>2014</v>
      </c>
      <c r="M1775" t="s">
        <v>345</v>
      </c>
      <c r="N1775" t="s">
        <v>347</v>
      </c>
      <c r="O1775"/>
      <c r="AI1775">
        <v>0</v>
      </c>
      <c r="AO1775" t="s">
        <v>928</v>
      </c>
      <c r="AP1775">
        <v>0</v>
      </c>
    </row>
    <row r="1776" spans="1:42" x14ac:dyDescent="0.2">
      <c r="A1776">
        <v>124691</v>
      </c>
      <c r="B1776" t="s">
        <v>3518</v>
      </c>
      <c r="C1776" t="s">
        <v>144</v>
      </c>
      <c r="D1776" t="s">
        <v>3519</v>
      </c>
      <c r="E1776" t="s">
        <v>867</v>
      </c>
      <c r="F1776" s="230">
        <v>36806</v>
      </c>
      <c r="G1776" t="s">
        <v>893</v>
      </c>
      <c r="H1776" t="s">
        <v>364</v>
      </c>
      <c r="I1776" t="s">
        <v>65</v>
      </c>
      <c r="K1776" t="s">
        <v>346</v>
      </c>
      <c r="L1776">
        <v>2019</v>
      </c>
      <c r="M1776" t="s">
        <v>347</v>
      </c>
      <c r="N1776" t="s">
        <v>347</v>
      </c>
      <c r="O1776"/>
      <c r="AI1776">
        <v>0</v>
      </c>
      <c r="AP1776">
        <v>0</v>
      </c>
    </row>
    <row r="1777" spans="1:42" x14ac:dyDescent="0.2">
      <c r="A1777">
        <v>124693</v>
      </c>
      <c r="B1777" t="s">
        <v>3520</v>
      </c>
      <c r="C1777" t="s">
        <v>81</v>
      </c>
      <c r="D1777" t="s">
        <v>253</v>
      </c>
      <c r="E1777" t="s">
        <v>867</v>
      </c>
      <c r="F1777" s="230">
        <v>33606</v>
      </c>
      <c r="G1777" t="s">
        <v>345</v>
      </c>
      <c r="H1777" t="s">
        <v>364</v>
      </c>
      <c r="I1777" t="s">
        <v>1141</v>
      </c>
      <c r="K1777" t="s">
        <v>881</v>
      </c>
      <c r="L1777">
        <v>2009</v>
      </c>
      <c r="M1777" t="s">
        <v>345</v>
      </c>
      <c r="N1777" t="s">
        <v>349</v>
      </c>
      <c r="O1777"/>
      <c r="AI1777">
        <v>0</v>
      </c>
      <c r="AP1777">
        <v>0</v>
      </c>
    </row>
    <row r="1778" spans="1:42" x14ac:dyDescent="0.2">
      <c r="A1778">
        <v>124708</v>
      </c>
      <c r="B1778" t="s">
        <v>3521</v>
      </c>
      <c r="C1778" t="s">
        <v>115</v>
      </c>
      <c r="D1778" t="s">
        <v>233</v>
      </c>
      <c r="E1778" t="s">
        <v>867</v>
      </c>
      <c r="F1778" s="230">
        <v>25839</v>
      </c>
      <c r="G1778" t="s">
        <v>3522</v>
      </c>
      <c r="H1778" t="s">
        <v>364</v>
      </c>
      <c r="I1778" t="s">
        <v>1141</v>
      </c>
      <c r="K1778" t="s">
        <v>365</v>
      </c>
      <c r="L1778">
        <v>1989</v>
      </c>
      <c r="M1778" t="s">
        <v>356</v>
      </c>
      <c r="N1778" t="s">
        <v>345</v>
      </c>
      <c r="O1778"/>
      <c r="AI1778">
        <v>0</v>
      </c>
      <c r="AP1778">
        <v>0</v>
      </c>
    </row>
    <row r="1779" spans="1:42" x14ac:dyDescent="0.2">
      <c r="A1779">
        <v>124714</v>
      </c>
      <c r="B1779" t="s">
        <v>3523</v>
      </c>
      <c r="C1779" t="s">
        <v>455</v>
      </c>
      <c r="D1779" t="s">
        <v>636</v>
      </c>
      <c r="E1779" t="s">
        <v>867</v>
      </c>
      <c r="F1779" s="230">
        <v>30165</v>
      </c>
      <c r="G1779" t="s">
        <v>3524</v>
      </c>
      <c r="H1779" t="s">
        <v>364</v>
      </c>
      <c r="I1779" t="s">
        <v>1141</v>
      </c>
      <c r="K1779" t="s">
        <v>346</v>
      </c>
      <c r="L1779">
        <v>2001</v>
      </c>
      <c r="M1779" t="s">
        <v>349</v>
      </c>
      <c r="N1779" t="s">
        <v>349</v>
      </c>
      <c r="O1779"/>
      <c r="AI1779">
        <v>0</v>
      </c>
      <c r="AP1779">
        <v>0</v>
      </c>
    </row>
    <row r="1780" spans="1:42" x14ac:dyDescent="0.2">
      <c r="A1780">
        <v>124737</v>
      </c>
      <c r="B1780" t="s">
        <v>3525</v>
      </c>
      <c r="C1780" t="s">
        <v>75</v>
      </c>
      <c r="D1780" t="s">
        <v>185</v>
      </c>
      <c r="E1780" t="s">
        <v>867</v>
      </c>
      <c r="F1780" s="230">
        <v>27931</v>
      </c>
      <c r="G1780" t="s">
        <v>1162</v>
      </c>
      <c r="H1780" t="s">
        <v>364</v>
      </c>
      <c r="I1780" t="s">
        <v>65</v>
      </c>
      <c r="K1780" t="s">
        <v>346</v>
      </c>
      <c r="L1780">
        <v>1995</v>
      </c>
      <c r="M1780" t="s">
        <v>356</v>
      </c>
      <c r="N1780" t="s">
        <v>356</v>
      </c>
      <c r="O1780"/>
      <c r="AI1780">
        <v>0</v>
      </c>
      <c r="AP1780">
        <v>0</v>
      </c>
    </row>
    <row r="1781" spans="1:42" x14ac:dyDescent="0.2">
      <c r="A1781">
        <v>124738</v>
      </c>
      <c r="B1781" t="s">
        <v>3526</v>
      </c>
      <c r="C1781" t="s">
        <v>68</v>
      </c>
      <c r="D1781" t="s">
        <v>3527</v>
      </c>
      <c r="E1781" t="s">
        <v>867</v>
      </c>
      <c r="F1781" s="230">
        <v>33267</v>
      </c>
      <c r="G1781" t="s">
        <v>351</v>
      </c>
      <c r="H1781" t="s">
        <v>364</v>
      </c>
      <c r="I1781" t="s">
        <v>1141</v>
      </c>
      <c r="K1781" t="s">
        <v>881</v>
      </c>
      <c r="L1781">
        <v>2008</v>
      </c>
      <c r="M1781" t="s">
        <v>351</v>
      </c>
      <c r="N1781" t="s">
        <v>351</v>
      </c>
      <c r="O1781"/>
      <c r="AI1781">
        <v>0</v>
      </c>
      <c r="AO1781" t="s">
        <v>928</v>
      </c>
      <c r="AP1781">
        <v>0</v>
      </c>
    </row>
    <row r="1782" spans="1:42" x14ac:dyDescent="0.2">
      <c r="A1782">
        <v>124740</v>
      </c>
      <c r="B1782" t="s">
        <v>3528</v>
      </c>
      <c r="C1782" t="s">
        <v>470</v>
      </c>
      <c r="D1782" t="s">
        <v>1738</v>
      </c>
      <c r="I1782" t="s">
        <v>1144</v>
      </c>
      <c r="O1782"/>
      <c r="AI1782">
        <v>0</v>
      </c>
      <c r="AO1782" t="s">
        <v>928</v>
      </c>
      <c r="AP1782">
        <v>0</v>
      </c>
    </row>
    <row r="1783" spans="1:42" x14ac:dyDescent="0.2">
      <c r="A1783">
        <v>124752</v>
      </c>
      <c r="B1783" t="s">
        <v>3529</v>
      </c>
      <c r="C1783" t="s">
        <v>115</v>
      </c>
      <c r="D1783" t="s">
        <v>243</v>
      </c>
      <c r="E1783" t="s">
        <v>867</v>
      </c>
      <c r="F1783" s="230">
        <v>34702</v>
      </c>
      <c r="G1783" t="s">
        <v>893</v>
      </c>
      <c r="H1783" t="s">
        <v>364</v>
      </c>
      <c r="I1783" t="s">
        <v>1141</v>
      </c>
      <c r="K1783" t="s">
        <v>346</v>
      </c>
      <c r="L1783">
        <v>2013</v>
      </c>
      <c r="M1783" t="s">
        <v>347</v>
      </c>
      <c r="N1783" t="s">
        <v>347</v>
      </c>
      <c r="O1783"/>
      <c r="AI1783">
        <v>0</v>
      </c>
      <c r="AP1783">
        <v>0</v>
      </c>
    </row>
    <row r="1784" spans="1:42" x14ac:dyDescent="0.2">
      <c r="A1784">
        <v>124834</v>
      </c>
      <c r="B1784" t="s">
        <v>3530</v>
      </c>
      <c r="C1784" t="s">
        <v>122</v>
      </c>
      <c r="D1784" t="s">
        <v>262</v>
      </c>
      <c r="E1784" t="s">
        <v>362</v>
      </c>
      <c r="F1784" s="230">
        <v>27631</v>
      </c>
      <c r="G1784" t="s">
        <v>345</v>
      </c>
      <c r="H1784" t="s">
        <v>364</v>
      </c>
      <c r="I1784" t="s">
        <v>65</v>
      </c>
      <c r="K1784" t="s">
        <v>346</v>
      </c>
      <c r="L1784">
        <v>1993</v>
      </c>
      <c r="M1784" t="s">
        <v>345</v>
      </c>
      <c r="N1784" t="s">
        <v>345</v>
      </c>
      <c r="O1784"/>
      <c r="AI1784">
        <v>0</v>
      </c>
      <c r="AP1784">
        <v>0</v>
      </c>
    </row>
    <row r="1785" spans="1:42" x14ac:dyDescent="0.2">
      <c r="A1785">
        <v>124876</v>
      </c>
      <c r="B1785" t="s">
        <v>3531</v>
      </c>
      <c r="C1785" t="s">
        <v>3532</v>
      </c>
      <c r="D1785" t="s">
        <v>3533</v>
      </c>
      <c r="E1785" t="s">
        <v>363</v>
      </c>
      <c r="F1785" s="230">
        <v>36594</v>
      </c>
      <c r="G1785" t="s">
        <v>353</v>
      </c>
      <c r="H1785" t="s">
        <v>938</v>
      </c>
      <c r="I1785" t="s">
        <v>1141</v>
      </c>
      <c r="K1785" t="s">
        <v>3534</v>
      </c>
      <c r="L1785">
        <v>2018</v>
      </c>
      <c r="M1785" t="s">
        <v>353</v>
      </c>
      <c r="N1785" t="s">
        <v>605</v>
      </c>
      <c r="O1785"/>
      <c r="AI1785">
        <v>0</v>
      </c>
      <c r="AP1785">
        <v>0</v>
      </c>
    </row>
    <row r="1786" spans="1:42" x14ac:dyDescent="0.2">
      <c r="A1786">
        <v>124902</v>
      </c>
      <c r="B1786" t="s">
        <v>3535</v>
      </c>
      <c r="C1786" t="s">
        <v>3536</v>
      </c>
      <c r="D1786" t="s">
        <v>185</v>
      </c>
      <c r="E1786" t="s">
        <v>867</v>
      </c>
      <c r="F1786" s="230">
        <v>37077</v>
      </c>
      <c r="G1786" t="s">
        <v>923</v>
      </c>
      <c r="H1786" t="s">
        <v>364</v>
      </c>
      <c r="I1786" t="s">
        <v>65</v>
      </c>
      <c r="K1786" t="s">
        <v>346</v>
      </c>
      <c r="L1786">
        <v>2019</v>
      </c>
      <c r="M1786" t="s">
        <v>357</v>
      </c>
      <c r="N1786" t="s">
        <v>350</v>
      </c>
      <c r="O1786"/>
      <c r="AI1786">
        <v>0</v>
      </c>
      <c r="AP1786">
        <v>0</v>
      </c>
    </row>
    <row r="1787" spans="1:42" x14ac:dyDescent="0.2">
      <c r="A1787">
        <v>124915</v>
      </c>
      <c r="B1787" t="s">
        <v>3537</v>
      </c>
      <c r="C1787" t="s">
        <v>676</v>
      </c>
      <c r="D1787" t="s">
        <v>516</v>
      </c>
      <c r="E1787" t="s">
        <v>362</v>
      </c>
      <c r="F1787" s="230">
        <v>26943</v>
      </c>
      <c r="G1787" t="s">
        <v>345</v>
      </c>
      <c r="H1787" t="s">
        <v>364</v>
      </c>
      <c r="I1787" t="s">
        <v>65</v>
      </c>
      <c r="K1787" t="s">
        <v>346</v>
      </c>
      <c r="L1787">
        <v>1991</v>
      </c>
      <c r="M1787" t="s">
        <v>347</v>
      </c>
      <c r="N1787" t="s">
        <v>347</v>
      </c>
      <c r="O1787"/>
      <c r="AI1787">
        <v>0</v>
      </c>
      <c r="AP1787">
        <v>0</v>
      </c>
    </row>
    <row r="1788" spans="1:42" x14ac:dyDescent="0.2">
      <c r="A1788">
        <v>124962</v>
      </c>
      <c r="B1788" t="s">
        <v>3538</v>
      </c>
      <c r="C1788" t="s">
        <v>60</v>
      </c>
      <c r="D1788" t="s">
        <v>523</v>
      </c>
      <c r="E1788" t="s">
        <v>867</v>
      </c>
      <c r="F1788" s="230">
        <v>35877</v>
      </c>
      <c r="G1788" t="s">
        <v>3539</v>
      </c>
      <c r="H1788" t="s">
        <v>364</v>
      </c>
      <c r="I1788" t="s">
        <v>1141</v>
      </c>
      <c r="K1788" t="s">
        <v>346</v>
      </c>
      <c r="L1788">
        <v>2016</v>
      </c>
      <c r="M1788" t="s">
        <v>349</v>
      </c>
      <c r="N1788" t="s">
        <v>349</v>
      </c>
      <c r="O1788"/>
      <c r="AI1788">
        <v>0</v>
      </c>
      <c r="AP1788">
        <v>0</v>
      </c>
    </row>
    <row r="1789" spans="1:42" x14ac:dyDescent="0.2">
      <c r="A1789">
        <v>124968</v>
      </c>
      <c r="B1789" t="s">
        <v>3540</v>
      </c>
      <c r="C1789" t="s">
        <v>176</v>
      </c>
      <c r="D1789" t="s">
        <v>396</v>
      </c>
      <c r="E1789" t="s">
        <v>867</v>
      </c>
      <c r="F1789" s="230">
        <v>35238</v>
      </c>
      <c r="G1789" t="s">
        <v>3541</v>
      </c>
      <c r="H1789" t="s">
        <v>367</v>
      </c>
      <c r="I1789" t="s">
        <v>65</v>
      </c>
      <c r="K1789" t="s">
        <v>346</v>
      </c>
      <c r="L1789">
        <v>2014</v>
      </c>
      <c r="M1789" t="s">
        <v>345</v>
      </c>
      <c r="N1789" t="s">
        <v>605</v>
      </c>
      <c r="O1789"/>
      <c r="AI1789">
        <v>0</v>
      </c>
      <c r="AP1789">
        <v>0</v>
      </c>
    </row>
    <row r="1790" spans="1:42" x14ac:dyDescent="0.2">
      <c r="A1790">
        <v>125043</v>
      </c>
      <c r="B1790" t="s">
        <v>3542</v>
      </c>
      <c r="C1790" t="s">
        <v>3416</v>
      </c>
      <c r="D1790" t="s">
        <v>227</v>
      </c>
      <c r="E1790" t="s">
        <v>867</v>
      </c>
      <c r="F1790" s="230">
        <v>34700</v>
      </c>
      <c r="G1790" t="s">
        <v>348</v>
      </c>
      <c r="H1790" t="s">
        <v>364</v>
      </c>
      <c r="I1790" t="s">
        <v>59</v>
      </c>
      <c r="K1790" t="s">
        <v>346</v>
      </c>
      <c r="L1790">
        <v>2012</v>
      </c>
      <c r="M1790" t="s">
        <v>348</v>
      </c>
      <c r="N1790" t="s">
        <v>348</v>
      </c>
      <c r="O1790"/>
      <c r="AI1790">
        <v>0</v>
      </c>
      <c r="AP1790">
        <v>0</v>
      </c>
    </row>
    <row r="1791" spans="1:42" x14ac:dyDescent="0.2">
      <c r="A1791">
        <v>125078</v>
      </c>
      <c r="B1791" t="s">
        <v>3543</v>
      </c>
      <c r="C1791" t="s">
        <v>148</v>
      </c>
      <c r="D1791" t="s">
        <v>2152</v>
      </c>
      <c r="E1791" t="s">
        <v>867</v>
      </c>
      <c r="F1791" t="s">
        <v>3544</v>
      </c>
      <c r="G1791" t="s">
        <v>345</v>
      </c>
      <c r="H1791" t="s">
        <v>364</v>
      </c>
      <c r="I1791" t="s">
        <v>65</v>
      </c>
      <c r="K1791" t="s">
        <v>881</v>
      </c>
      <c r="L1791">
        <v>2016</v>
      </c>
      <c r="M1791" t="s">
        <v>345</v>
      </c>
      <c r="N1791" t="s">
        <v>353</v>
      </c>
      <c r="O1791"/>
      <c r="AI1791">
        <v>0</v>
      </c>
      <c r="AP1791">
        <v>0</v>
      </c>
    </row>
  </sheetData>
  <autoFilter ref="A2:AX1791" xr:uid="{00000000-0009-0000-0000-000005000000}">
    <sortState xmlns:xlrd2="http://schemas.microsoft.com/office/spreadsheetml/2017/richdata2" ref="A3:AX1791">
      <sortCondition ref="A2:A1791"/>
    </sortState>
  </autoFilter>
  <conditionalFormatting sqref="A1:A1048576">
    <cfRule type="duplicateValues" dxfId="28" priority="47"/>
  </conditionalFormatting>
  <conditionalFormatting sqref="A2">
    <cfRule type="duplicateValues" dxfId="27" priority="43"/>
    <cfRule type="duplicateValues" dxfId="26" priority="44"/>
    <cfRule type="duplicateValues" dxfId="25" priority="45"/>
  </conditionalFormatting>
  <conditionalFormatting sqref="A3:A1791">
    <cfRule type="duplicateValues" dxfId="24" priority="54"/>
  </conditionalFormatting>
  <conditionalFormatting sqref="A2:D2">
    <cfRule type="duplicateValues" dxfId="23" priority="42"/>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1724"/>
  <sheetViews>
    <sheetView rightToLeft="1" workbookViewId="0">
      <pane xSplit="2" ySplit="1" topLeftCell="C465" activePane="bottomRight" state="frozen"/>
      <selection pane="topRight" activeCell="C1" sqref="C1"/>
      <selection pane="bottomLeft" activeCell="A2" sqref="A2"/>
      <selection pane="bottomRight" activeCell="AL1509" sqref="AL1509:AP1509"/>
    </sheetView>
  </sheetViews>
  <sheetFormatPr defaultColWidth="9" defaultRowHeight="14.25" x14ac:dyDescent="0.2"/>
  <cols>
    <col min="1" max="42" width="9" style="241"/>
    <col min="43" max="43" width="28.375" style="241" bestFit="1" customWidth="1"/>
    <col min="44" max="16384" width="9" style="241"/>
  </cols>
  <sheetData>
    <row r="1" spans="1:44" ht="19.5" thickBot="1" x14ac:dyDescent="0.25">
      <c r="A1" s="241" t="s">
        <v>942</v>
      </c>
      <c r="C1" s="242">
        <v>111</v>
      </c>
      <c r="D1" s="243">
        <v>112</v>
      </c>
      <c r="E1" s="242">
        <v>113</v>
      </c>
      <c r="F1" s="243">
        <v>114</v>
      </c>
      <c r="G1" s="242">
        <v>115</v>
      </c>
      <c r="H1" s="243">
        <v>121</v>
      </c>
      <c r="I1" s="242">
        <v>122</v>
      </c>
      <c r="J1" s="243">
        <v>123</v>
      </c>
      <c r="K1" s="242">
        <v>124</v>
      </c>
      <c r="L1" s="243">
        <v>125</v>
      </c>
      <c r="M1" s="242">
        <v>211</v>
      </c>
      <c r="N1" s="243">
        <v>212</v>
      </c>
      <c r="O1" s="242">
        <v>213</v>
      </c>
      <c r="P1" s="243">
        <v>214</v>
      </c>
      <c r="Q1" s="242">
        <v>215</v>
      </c>
      <c r="R1" s="243">
        <v>221</v>
      </c>
      <c r="S1" s="242">
        <v>222</v>
      </c>
      <c r="T1" s="243">
        <v>223</v>
      </c>
      <c r="U1" s="242">
        <v>224</v>
      </c>
      <c r="V1" s="243">
        <v>225</v>
      </c>
      <c r="W1" s="242">
        <v>311</v>
      </c>
      <c r="X1" s="243">
        <v>312</v>
      </c>
      <c r="Y1" s="242">
        <v>313</v>
      </c>
      <c r="Z1" s="243">
        <v>314</v>
      </c>
      <c r="AA1" s="242">
        <v>315</v>
      </c>
      <c r="AB1" s="243">
        <v>321</v>
      </c>
      <c r="AC1" s="242">
        <v>322</v>
      </c>
      <c r="AD1" s="243">
        <v>323</v>
      </c>
      <c r="AE1" s="242">
        <v>324</v>
      </c>
      <c r="AF1" s="243">
        <v>325</v>
      </c>
      <c r="AG1" s="242">
        <v>411</v>
      </c>
      <c r="AH1" s="243">
        <v>412</v>
      </c>
      <c r="AI1" s="242">
        <v>413</v>
      </c>
      <c r="AJ1" s="243">
        <v>414</v>
      </c>
      <c r="AK1" s="242">
        <v>415</v>
      </c>
      <c r="AL1" s="243">
        <v>421</v>
      </c>
      <c r="AM1" s="242">
        <v>422</v>
      </c>
      <c r="AN1" s="243">
        <v>423</v>
      </c>
      <c r="AO1" s="242">
        <v>424</v>
      </c>
      <c r="AP1" s="243">
        <v>425</v>
      </c>
      <c r="AQ1" s="241" t="s">
        <v>943</v>
      </c>
      <c r="AR1" s="241" t="s">
        <v>1138</v>
      </c>
    </row>
    <row r="2" spans="1:44" ht="18" x14ac:dyDescent="0.2">
      <c r="A2" s="264">
        <v>100055</v>
      </c>
      <c r="B2" t="s">
        <v>59</v>
      </c>
      <c r="C2" t="s">
        <v>659</v>
      </c>
      <c r="D2" t="s">
        <v>659</v>
      </c>
      <c r="E2" t="s">
        <v>659</v>
      </c>
      <c r="F2" t="s">
        <v>659</v>
      </c>
      <c r="G2" t="s">
        <v>659</v>
      </c>
      <c r="H2" t="s">
        <v>659</v>
      </c>
      <c r="I2" t="s">
        <v>659</v>
      </c>
      <c r="J2" t="s">
        <v>659</v>
      </c>
      <c r="K2" t="s">
        <v>659</v>
      </c>
      <c r="L2" t="s">
        <v>659</v>
      </c>
      <c r="M2" t="s">
        <v>659</v>
      </c>
      <c r="N2" t="s">
        <v>659</v>
      </c>
      <c r="O2" t="s">
        <v>659</v>
      </c>
      <c r="P2" t="s">
        <v>659</v>
      </c>
      <c r="Q2" t="s">
        <v>659</v>
      </c>
      <c r="R2" t="s">
        <v>659</v>
      </c>
      <c r="S2" t="s">
        <v>659</v>
      </c>
      <c r="T2" t="s">
        <v>659</v>
      </c>
      <c r="U2" t="s">
        <v>659</v>
      </c>
      <c r="V2" t="s">
        <v>659</v>
      </c>
      <c r="W2" t="s">
        <v>659</v>
      </c>
      <c r="X2" t="s">
        <v>659</v>
      </c>
      <c r="Y2" t="s">
        <v>659</v>
      </c>
      <c r="Z2" t="s">
        <v>659</v>
      </c>
      <c r="AA2" t="s">
        <v>659</v>
      </c>
      <c r="AB2" t="s">
        <v>659</v>
      </c>
      <c r="AC2" t="s">
        <v>659</v>
      </c>
      <c r="AD2" t="s">
        <v>659</v>
      </c>
      <c r="AE2" t="s">
        <v>659</v>
      </c>
      <c r="AF2" t="s">
        <v>659</v>
      </c>
      <c r="AG2" t="s">
        <v>659</v>
      </c>
      <c r="AH2" t="s">
        <v>659</v>
      </c>
      <c r="AI2" t="s">
        <v>659</v>
      </c>
      <c r="AJ2" t="s">
        <v>659</v>
      </c>
      <c r="AK2" t="s">
        <v>659</v>
      </c>
      <c r="AL2" t="s">
        <v>659</v>
      </c>
      <c r="AM2" t="s">
        <v>659</v>
      </c>
      <c r="AN2" t="s">
        <v>659</v>
      </c>
      <c r="AO2" t="s">
        <v>659</v>
      </c>
      <c r="AP2" t="s">
        <v>659</v>
      </c>
      <c r="AQ2" s="241">
        <v>0</v>
      </c>
      <c r="AR2" s="241">
        <v>0</v>
      </c>
    </row>
    <row r="3" spans="1:44" ht="18" x14ac:dyDescent="0.2">
      <c r="A3" s="264">
        <v>100175</v>
      </c>
      <c r="B3" t="s">
        <v>59</v>
      </c>
      <c r="C3" t="s">
        <v>659</v>
      </c>
      <c r="D3" t="s">
        <v>659</v>
      </c>
      <c r="E3" t="s">
        <v>659</v>
      </c>
      <c r="F3" t="s">
        <v>659</v>
      </c>
      <c r="G3" t="s">
        <v>659</v>
      </c>
      <c r="H3" t="s">
        <v>659</v>
      </c>
      <c r="I3" t="s">
        <v>659</v>
      </c>
      <c r="J3" t="s">
        <v>659</v>
      </c>
      <c r="K3" t="s">
        <v>659</v>
      </c>
      <c r="L3" t="s">
        <v>659</v>
      </c>
      <c r="M3" t="s">
        <v>659</v>
      </c>
      <c r="N3" t="s">
        <v>659</v>
      </c>
      <c r="O3" t="s">
        <v>659</v>
      </c>
      <c r="P3" t="s">
        <v>659</v>
      </c>
      <c r="Q3" t="s">
        <v>659</v>
      </c>
      <c r="R3" t="s">
        <v>659</v>
      </c>
      <c r="S3" t="s">
        <v>659</v>
      </c>
      <c r="T3" t="s">
        <v>659</v>
      </c>
      <c r="U3" t="s">
        <v>659</v>
      </c>
      <c r="V3" t="s">
        <v>659</v>
      </c>
      <c r="W3" t="s">
        <v>659</v>
      </c>
      <c r="X3" t="s">
        <v>659</v>
      </c>
      <c r="Y3" t="s">
        <v>659</v>
      </c>
      <c r="Z3" t="s">
        <v>659</v>
      </c>
      <c r="AA3" t="s">
        <v>659</v>
      </c>
      <c r="AB3" t="s">
        <v>659</v>
      </c>
      <c r="AC3" t="s">
        <v>659</v>
      </c>
      <c r="AD3" t="s">
        <v>659</v>
      </c>
      <c r="AE3" t="s">
        <v>659</v>
      </c>
      <c r="AF3" t="s">
        <v>659</v>
      </c>
      <c r="AG3" t="s">
        <v>659</v>
      </c>
      <c r="AH3" t="s">
        <v>659</v>
      </c>
      <c r="AI3" t="s">
        <v>659</v>
      </c>
      <c r="AJ3" t="s">
        <v>659</v>
      </c>
      <c r="AK3" t="s">
        <v>659</v>
      </c>
      <c r="AL3" t="s">
        <v>659</v>
      </c>
      <c r="AM3" t="s">
        <v>659</v>
      </c>
      <c r="AN3" t="s">
        <v>659</v>
      </c>
      <c r="AO3" t="s">
        <v>659</v>
      </c>
      <c r="AP3" t="s">
        <v>659</v>
      </c>
      <c r="AQ3" s="241">
        <v>0</v>
      </c>
      <c r="AR3" s="241">
        <v>0</v>
      </c>
    </row>
    <row r="4" spans="1:44" ht="18" x14ac:dyDescent="0.2">
      <c r="A4" s="264">
        <v>100286</v>
      </c>
      <c r="B4" t="s">
        <v>59</v>
      </c>
      <c r="C4" t="s">
        <v>659</v>
      </c>
      <c r="D4" t="s">
        <v>659</v>
      </c>
      <c r="E4" t="s">
        <v>659</v>
      </c>
      <c r="F4" t="s">
        <v>659</v>
      </c>
      <c r="G4" t="s">
        <v>659</v>
      </c>
      <c r="H4" t="s">
        <v>659</v>
      </c>
      <c r="I4" t="s">
        <v>659</v>
      </c>
      <c r="J4" t="s">
        <v>659</v>
      </c>
      <c r="K4" t="s">
        <v>659</v>
      </c>
      <c r="L4" t="s">
        <v>659</v>
      </c>
      <c r="M4" t="s">
        <v>659</v>
      </c>
      <c r="N4" t="s">
        <v>659</v>
      </c>
      <c r="O4" t="s">
        <v>659</v>
      </c>
      <c r="P4" t="s">
        <v>659</v>
      </c>
      <c r="Q4" t="s">
        <v>659</v>
      </c>
      <c r="R4" t="s">
        <v>659</v>
      </c>
      <c r="S4" t="s">
        <v>659</v>
      </c>
      <c r="T4" t="s">
        <v>659</v>
      </c>
      <c r="U4" t="s">
        <v>659</v>
      </c>
      <c r="V4" t="s">
        <v>659</v>
      </c>
      <c r="W4" t="s">
        <v>659</v>
      </c>
      <c r="X4" t="s">
        <v>659</v>
      </c>
      <c r="Y4" t="s">
        <v>659</v>
      </c>
      <c r="Z4" t="s">
        <v>659</v>
      </c>
      <c r="AA4" t="s">
        <v>659</v>
      </c>
      <c r="AB4" t="s">
        <v>659</v>
      </c>
      <c r="AC4" t="s">
        <v>659</v>
      </c>
      <c r="AD4" t="s">
        <v>659</v>
      </c>
      <c r="AE4" t="s">
        <v>659</v>
      </c>
      <c r="AF4" t="s">
        <v>659</v>
      </c>
      <c r="AG4" t="s">
        <v>659</v>
      </c>
      <c r="AH4" t="s">
        <v>659</v>
      </c>
      <c r="AI4" t="s">
        <v>659</v>
      </c>
      <c r="AJ4" t="s">
        <v>659</v>
      </c>
      <c r="AK4" t="s">
        <v>659</v>
      </c>
      <c r="AL4" t="s">
        <v>659</v>
      </c>
      <c r="AM4" t="s">
        <v>659</v>
      </c>
      <c r="AN4" t="s">
        <v>659</v>
      </c>
      <c r="AO4" t="s">
        <v>659</v>
      </c>
      <c r="AP4" t="s">
        <v>659</v>
      </c>
      <c r="AQ4" s="241">
        <v>0</v>
      </c>
      <c r="AR4" s="241">
        <v>0</v>
      </c>
    </row>
    <row r="5" spans="1:44" ht="18" x14ac:dyDescent="0.2">
      <c r="A5" s="264">
        <v>100323</v>
      </c>
      <c r="B5" t="s">
        <v>59</v>
      </c>
      <c r="C5" t="s">
        <v>659</v>
      </c>
      <c r="D5" t="s">
        <v>659</v>
      </c>
      <c r="E5" t="s">
        <v>659</v>
      </c>
      <c r="F5" t="s">
        <v>659</v>
      </c>
      <c r="G5" t="s">
        <v>659</v>
      </c>
      <c r="H5" t="s">
        <v>659</v>
      </c>
      <c r="I5" t="s">
        <v>659</v>
      </c>
      <c r="J5" t="s">
        <v>659</v>
      </c>
      <c r="K5" t="s">
        <v>659</v>
      </c>
      <c r="L5" t="s">
        <v>659</v>
      </c>
      <c r="M5" t="s">
        <v>659</v>
      </c>
      <c r="N5" t="s">
        <v>659</v>
      </c>
      <c r="O5" t="s">
        <v>659</v>
      </c>
      <c r="P5" t="s">
        <v>659</v>
      </c>
      <c r="Q5" t="s">
        <v>659</v>
      </c>
      <c r="R5" t="s">
        <v>659</v>
      </c>
      <c r="S5" t="s">
        <v>659</v>
      </c>
      <c r="T5" t="s">
        <v>659</v>
      </c>
      <c r="U5" t="s">
        <v>659</v>
      </c>
      <c r="V5" t="s">
        <v>659</v>
      </c>
      <c r="W5" t="s">
        <v>659</v>
      </c>
      <c r="X5" t="s">
        <v>659</v>
      </c>
      <c r="Y5" t="s">
        <v>659</v>
      </c>
      <c r="Z5" t="s">
        <v>659</v>
      </c>
      <c r="AA5" t="s">
        <v>659</v>
      </c>
      <c r="AB5" t="s">
        <v>659</v>
      </c>
      <c r="AC5" t="s">
        <v>659</v>
      </c>
      <c r="AD5" t="s">
        <v>659</v>
      </c>
      <c r="AE5" t="s">
        <v>659</v>
      </c>
      <c r="AF5" t="s">
        <v>659</v>
      </c>
      <c r="AG5" t="s">
        <v>659</v>
      </c>
      <c r="AH5" t="s">
        <v>659</v>
      </c>
      <c r="AI5" t="s">
        <v>659</v>
      </c>
      <c r="AJ5" t="s">
        <v>659</v>
      </c>
      <c r="AK5" t="s">
        <v>659</v>
      </c>
      <c r="AL5" t="s">
        <v>659</v>
      </c>
      <c r="AM5" t="s">
        <v>659</v>
      </c>
      <c r="AN5" t="s">
        <v>659</v>
      </c>
      <c r="AO5" t="s">
        <v>659</v>
      </c>
      <c r="AP5" t="s">
        <v>659</v>
      </c>
      <c r="AQ5" s="241">
        <v>0</v>
      </c>
      <c r="AR5" s="241">
        <v>0</v>
      </c>
    </row>
    <row r="6" spans="1:44" ht="18" x14ac:dyDescent="0.2">
      <c r="A6" s="264">
        <v>100336</v>
      </c>
      <c r="B6" t="s">
        <v>59</v>
      </c>
      <c r="C6" t="s">
        <v>659</v>
      </c>
      <c r="D6" t="s">
        <v>659</v>
      </c>
      <c r="E6" t="s">
        <v>659</v>
      </c>
      <c r="F6" t="s">
        <v>659</v>
      </c>
      <c r="G6" t="s">
        <v>659</v>
      </c>
      <c r="H6" t="s">
        <v>659</v>
      </c>
      <c r="I6" t="s">
        <v>659</v>
      </c>
      <c r="J6" t="s">
        <v>659</v>
      </c>
      <c r="K6" t="s">
        <v>659</v>
      </c>
      <c r="L6" t="s">
        <v>659</v>
      </c>
      <c r="M6" t="s">
        <v>659</v>
      </c>
      <c r="N6" t="s">
        <v>659</v>
      </c>
      <c r="O6" t="s">
        <v>659</v>
      </c>
      <c r="P6" t="s">
        <v>659</v>
      </c>
      <c r="Q6" t="s">
        <v>659</v>
      </c>
      <c r="R6" t="s">
        <v>659</v>
      </c>
      <c r="S6" t="s">
        <v>659</v>
      </c>
      <c r="T6" t="s">
        <v>659</v>
      </c>
      <c r="U6" t="s">
        <v>659</v>
      </c>
      <c r="V6" t="s">
        <v>659</v>
      </c>
      <c r="W6" t="s">
        <v>659</v>
      </c>
      <c r="X6" t="s">
        <v>659</v>
      </c>
      <c r="Y6" t="s">
        <v>659</v>
      </c>
      <c r="Z6" t="s">
        <v>659</v>
      </c>
      <c r="AA6" t="s">
        <v>659</v>
      </c>
      <c r="AB6" t="s">
        <v>659</v>
      </c>
      <c r="AC6" t="s">
        <v>659</v>
      </c>
      <c r="AD6" t="s">
        <v>659</v>
      </c>
      <c r="AE6" t="s">
        <v>659</v>
      </c>
      <c r="AF6" t="s">
        <v>659</v>
      </c>
      <c r="AG6" t="s">
        <v>659</v>
      </c>
      <c r="AH6" t="s">
        <v>659</v>
      </c>
      <c r="AI6" t="s">
        <v>659</v>
      </c>
      <c r="AJ6" t="s">
        <v>659</v>
      </c>
      <c r="AK6" t="s">
        <v>659</v>
      </c>
      <c r="AL6" t="s">
        <v>659</v>
      </c>
      <c r="AM6" t="s">
        <v>659</v>
      </c>
      <c r="AN6" t="s">
        <v>659</v>
      </c>
      <c r="AO6" t="s">
        <v>659</v>
      </c>
      <c r="AP6" t="s">
        <v>659</v>
      </c>
      <c r="AQ6" s="241">
        <v>0</v>
      </c>
      <c r="AR6" s="241">
        <v>0</v>
      </c>
    </row>
    <row r="7" spans="1:44" ht="18" x14ac:dyDescent="0.2">
      <c r="A7" s="264">
        <v>100387</v>
      </c>
      <c r="B7" t="s">
        <v>59</v>
      </c>
      <c r="C7" t="s">
        <v>659</v>
      </c>
      <c r="D7" t="s">
        <v>659</v>
      </c>
      <c r="E7" t="s">
        <v>659</v>
      </c>
      <c r="F7" t="s">
        <v>659</v>
      </c>
      <c r="G7" t="s">
        <v>659</v>
      </c>
      <c r="H7" t="s">
        <v>659</v>
      </c>
      <c r="I7" t="s">
        <v>659</v>
      </c>
      <c r="J7" t="s">
        <v>659</v>
      </c>
      <c r="K7" t="s">
        <v>659</v>
      </c>
      <c r="L7" t="s">
        <v>659</v>
      </c>
      <c r="M7" t="s">
        <v>659</v>
      </c>
      <c r="N7" t="s">
        <v>659</v>
      </c>
      <c r="O7" t="s">
        <v>659</v>
      </c>
      <c r="P7" t="s">
        <v>659</v>
      </c>
      <c r="Q7" t="s">
        <v>659</v>
      </c>
      <c r="R7" t="s">
        <v>659</v>
      </c>
      <c r="S7" t="s">
        <v>659</v>
      </c>
      <c r="T7" t="s">
        <v>659</v>
      </c>
      <c r="U7" t="s">
        <v>659</v>
      </c>
      <c r="V7" t="s">
        <v>659</v>
      </c>
      <c r="W7" t="s">
        <v>659</v>
      </c>
      <c r="X7" t="s">
        <v>659</v>
      </c>
      <c r="Y7" t="s">
        <v>659</v>
      </c>
      <c r="Z7" t="s">
        <v>659</v>
      </c>
      <c r="AA7" t="s">
        <v>659</v>
      </c>
      <c r="AB7" t="s">
        <v>659</v>
      </c>
      <c r="AC7" t="s">
        <v>659</v>
      </c>
      <c r="AD7" t="s">
        <v>659</v>
      </c>
      <c r="AE7" t="s">
        <v>659</v>
      </c>
      <c r="AF7" t="s">
        <v>659</v>
      </c>
      <c r="AG7" t="s">
        <v>659</v>
      </c>
      <c r="AH7" t="s">
        <v>659</v>
      </c>
      <c r="AI7" t="s">
        <v>659</v>
      </c>
      <c r="AJ7" t="s">
        <v>659</v>
      </c>
      <c r="AK7" t="s">
        <v>659</v>
      </c>
      <c r="AL7" t="s">
        <v>659</v>
      </c>
      <c r="AM7" t="s">
        <v>659</v>
      </c>
      <c r="AN7" t="s">
        <v>659</v>
      </c>
      <c r="AO7" t="s">
        <v>659</v>
      </c>
      <c r="AP7" t="s">
        <v>659</v>
      </c>
      <c r="AQ7" s="241">
        <v>0</v>
      </c>
      <c r="AR7" s="241">
        <v>0</v>
      </c>
    </row>
    <row r="8" spans="1:44" ht="18" x14ac:dyDescent="0.2">
      <c r="A8" s="264">
        <v>100400</v>
      </c>
      <c r="B8" t="s">
        <v>59</v>
      </c>
      <c r="C8" t="s">
        <v>659</v>
      </c>
      <c r="D8" t="s">
        <v>659</v>
      </c>
      <c r="E8" t="s">
        <v>659</v>
      </c>
      <c r="F8" t="s">
        <v>659</v>
      </c>
      <c r="G8" t="s">
        <v>659</v>
      </c>
      <c r="H8" t="s">
        <v>659</v>
      </c>
      <c r="I8" t="s">
        <v>659</v>
      </c>
      <c r="J8" t="s">
        <v>659</v>
      </c>
      <c r="K8" t="s">
        <v>659</v>
      </c>
      <c r="L8" t="s">
        <v>659</v>
      </c>
      <c r="M8" t="s">
        <v>659</v>
      </c>
      <c r="N8" t="s">
        <v>659</v>
      </c>
      <c r="O8" t="s">
        <v>659</v>
      </c>
      <c r="P8" t="s">
        <v>659</v>
      </c>
      <c r="Q8" t="s">
        <v>659</v>
      </c>
      <c r="R8" t="s">
        <v>659</v>
      </c>
      <c r="S8" t="s">
        <v>659</v>
      </c>
      <c r="T8" t="s">
        <v>659</v>
      </c>
      <c r="U8" t="s">
        <v>659</v>
      </c>
      <c r="V8" t="s">
        <v>659</v>
      </c>
      <c r="W8" t="s">
        <v>659</v>
      </c>
      <c r="X8" t="s">
        <v>659</v>
      </c>
      <c r="Y8" t="s">
        <v>659</v>
      </c>
      <c r="Z8" t="s">
        <v>659</v>
      </c>
      <c r="AA8" t="s">
        <v>659</v>
      </c>
      <c r="AB8" t="s">
        <v>659</v>
      </c>
      <c r="AC8" t="s">
        <v>659</v>
      </c>
      <c r="AD8" t="s">
        <v>659</v>
      </c>
      <c r="AE8" t="s">
        <v>659</v>
      </c>
      <c r="AF8" t="s">
        <v>659</v>
      </c>
      <c r="AG8" t="s">
        <v>659</v>
      </c>
      <c r="AH8" t="s">
        <v>659</v>
      </c>
      <c r="AI8" t="s">
        <v>659</v>
      </c>
      <c r="AJ8" t="s">
        <v>659</v>
      </c>
      <c r="AK8" t="s">
        <v>659</v>
      </c>
      <c r="AL8" t="s">
        <v>659</v>
      </c>
      <c r="AM8" t="s">
        <v>659</v>
      </c>
      <c r="AN8" t="s">
        <v>659</v>
      </c>
      <c r="AO8" t="s">
        <v>659</v>
      </c>
      <c r="AP8" t="s">
        <v>659</v>
      </c>
      <c r="AQ8" s="241">
        <v>0</v>
      </c>
      <c r="AR8" s="241">
        <v>0</v>
      </c>
    </row>
    <row r="9" spans="1:44" ht="18" x14ac:dyDescent="0.2">
      <c r="A9" s="264">
        <v>100415</v>
      </c>
      <c r="B9" t="s">
        <v>59</v>
      </c>
      <c r="C9" t="s">
        <v>659</v>
      </c>
      <c r="D9" t="s">
        <v>659</v>
      </c>
      <c r="E9" t="s">
        <v>659</v>
      </c>
      <c r="F9" t="s">
        <v>659</v>
      </c>
      <c r="G9" t="s">
        <v>659</v>
      </c>
      <c r="H9" t="s">
        <v>659</v>
      </c>
      <c r="I9" t="s">
        <v>659</v>
      </c>
      <c r="J9" t="s">
        <v>659</v>
      </c>
      <c r="K9" t="s">
        <v>659</v>
      </c>
      <c r="L9" t="s">
        <v>659</v>
      </c>
      <c r="M9" t="s">
        <v>659</v>
      </c>
      <c r="N9" t="s">
        <v>659</v>
      </c>
      <c r="O9" t="s">
        <v>659</v>
      </c>
      <c r="P9" t="s">
        <v>659</v>
      </c>
      <c r="Q9" t="s">
        <v>659</v>
      </c>
      <c r="R9" t="s">
        <v>659</v>
      </c>
      <c r="S9" t="s">
        <v>659</v>
      </c>
      <c r="T9" t="s">
        <v>659</v>
      </c>
      <c r="U9" t="s">
        <v>659</v>
      </c>
      <c r="V9" t="s">
        <v>659</v>
      </c>
      <c r="W9" t="s">
        <v>659</v>
      </c>
      <c r="X9" t="s">
        <v>659</v>
      </c>
      <c r="Y9" t="s">
        <v>659</v>
      </c>
      <c r="Z9" t="s">
        <v>659</v>
      </c>
      <c r="AA9" t="s">
        <v>659</v>
      </c>
      <c r="AB9" t="s">
        <v>659</v>
      </c>
      <c r="AC9" t="s">
        <v>659</v>
      </c>
      <c r="AD9" t="s">
        <v>659</v>
      </c>
      <c r="AE9" t="s">
        <v>659</v>
      </c>
      <c r="AF9" t="s">
        <v>659</v>
      </c>
      <c r="AG9" t="s">
        <v>659</v>
      </c>
      <c r="AH9" t="s">
        <v>659</v>
      </c>
      <c r="AI9" t="s">
        <v>659</v>
      </c>
      <c r="AJ9" t="s">
        <v>659</v>
      </c>
      <c r="AK9" t="s">
        <v>659</v>
      </c>
      <c r="AL9" t="s">
        <v>659</v>
      </c>
      <c r="AM9" t="s">
        <v>659</v>
      </c>
      <c r="AN9" t="s">
        <v>659</v>
      </c>
      <c r="AO9" t="s">
        <v>659</v>
      </c>
      <c r="AP9" t="s">
        <v>659</v>
      </c>
      <c r="AQ9" s="241">
        <v>0</v>
      </c>
      <c r="AR9" s="241">
        <v>0</v>
      </c>
    </row>
    <row r="10" spans="1:44" x14ac:dyDescent="0.2">
      <c r="A10" s="241">
        <v>100446</v>
      </c>
      <c r="B10" t="s">
        <v>59</v>
      </c>
      <c r="C10" s="241" t="s">
        <v>659</v>
      </c>
      <c r="D10" s="241" t="s">
        <v>659</v>
      </c>
      <c r="E10" s="241" t="s">
        <v>659</v>
      </c>
      <c r="F10" s="241" t="s">
        <v>659</v>
      </c>
      <c r="G10" s="241" t="s">
        <v>659</v>
      </c>
      <c r="H10" s="241" t="s">
        <v>659</v>
      </c>
      <c r="I10" s="241" t="s">
        <v>659</v>
      </c>
      <c r="J10" s="241" t="s">
        <v>659</v>
      </c>
      <c r="K10" s="241" t="s">
        <v>659</v>
      </c>
      <c r="L10" s="241" t="s">
        <v>659</v>
      </c>
      <c r="M10" s="241" t="s">
        <v>659</v>
      </c>
      <c r="N10" s="241" t="s">
        <v>659</v>
      </c>
      <c r="O10" s="241" t="s">
        <v>659</v>
      </c>
      <c r="P10" s="241" t="s">
        <v>659</v>
      </c>
      <c r="Q10" s="241" t="s">
        <v>659</v>
      </c>
      <c r="R10" s="241" t="s">
        <v>659</v>
      </c>
      <c r="S10" s="241" t="s">
        <v>659</v>
      </c>
      <c r="T10" s="241" t="s">
        <v>659</v>
      </c>
      <c r="U10" s="241" t="s">
        <v>659</v>
      </c>
      <c r="V10" s="241" t="s">
        <v>659</v>
      </c>
      <c r="W10" s="241" t="s">
        <v>659</v>
      </c>
      <c r="X10" s="241" t="s">
        <v>659</v>
      </c>
      <c r="Y10" s="241" t="s">
        <v>659</v>
      </c>
      <c r="Z10" s="241" t="s">
        <v>659</v>
      </c>
      <c r="AA10" s="241" t="s">
        <v>659</v>
      </c>
      <c r="AB10" s="241" t="s">
        <v>659</v>
      </c>
      <c r="AC10" s="241" t="s">
        <v>659</v>
      </c>
      <c r="AD10" s="241" t="s">
        <v>659</v>
      </c>
      <c r="AE10" s="241" t="s">
        <v>659</v>
      </c>
      <c r="AF10" s="241" t="s">
        <v>659</v>
      </c>
      <c r="AG10" s="241" t="s">
        <v>659</v>
      </c>
      <c r="AH10" s="241" t="s">
        <v>659</v>
      </c>
      <c r="AI10" s="241" t="s">
        <v>659</v>
      </c>
      <c r="AJ10" s="241" t="s">
        <v>659</v>
      </c>
      <c r="AK10" s="241" t="s">
        <v>659</v>
      </c>
      <c r="AL10" s="241" t="s">
        <v>659</v>
      </c>
      <c r="AM10" s="241" t="s">
        <v>659</v>
      </c>
      <c r="AN10" s="241" t="s">
        <v>659</v>
      </c>
      <c r="AO10" s="241" t="s">
        <v>659</v>
      </c>
      <c r="AP10" s="241" t="s">
        <v>659</v>
      </c>
      <c r="AQ10" s="241" t="s">
        <v>931</v>
      </c>
      <c r="AR10" s="241">
        <v>0</v>
      </c>
    </row>
    <row r="11" spans="1:44" x14ac:dyDescent="0.2">
      <c r="A11">
        <v>100469</v>
      </c>
      <c r="B11" t="s">
        <v>59</v>
      </c>
      <c r="C11" t="s">
        <v>659</v>
      </c>
      <c r="D11" t="s">
        <v>659</v>
      </c>
      <c r="E11" t="s">
        <v>659</v>
      </c>
      <c r="F11" t="s">
        <v>659</v>
      </c>
      <c r="G11" t="s">
        <v>659</v>
      </c>
      <c r="H11" t="s">
        <v>659</v>
      </c>
      <c r="I11" t="s">
        <v>659</v>
      </c>
      <c r="J11" t="s">
        <v>659</v>
      </c>
      <c r="K11" t="s">
        <v>659</v>
      </c>
      <c r="L11" t="s">
        <v>659</v>
      </c>
      <c r="M11" t="s">
        <v>659</v>
      </c>
      <c r="N11" t="s">
        <v>659</v>
      </c>
      <c r="O11" t="s">
        <v>659</v>
      </c>
      <c r="P11" t="s">
        <v>659</v>
      </c>
      <c r="Q11" t="s">
        <v>659</v>
      </c>
      <c r="R11" t="s">
        <v>659</v>
      </c>
      <c r="S11" t="s">
        <v>659</v>
      </c>
      <c r="T11" t="s">
        <v>659</v>
      </c>
      <c r="U11" t="s">
        <v>659</v>
      </c>
      <c r="V11" t="s">
        <v>659</v>
      </c>
      <c r="W11" t="s">
        <v>659</v>
      </c>
      <c r="X11" t="s">
        <v>659</v>
      </c>
      <c r="Y11" t="s">
        <v>659</v>
      </c>
      <c r="Z11" t="s">
        <v>659</v>
      </c>
      <c r="AA11" t="s">
        <v>659</v>
      </c>
      <c r="AB11" t="s">
        <v>659</v>
      </c>
      <c r="AC11" t="s">
        <v>659</v>
      </c>
      <c r="AD11" t="s">
        <v>659</v>
      </c>
      <c r="AE11" t="s">
        <v>659</v>
      </c>
      <c r="AF11" t="s">
        <v>659</v>
      </c>
      <c r="AG11" t="s">
        <v>659</v>
      </c>
      <c r="AH11" t="s">
        <v>659</v>
      </c>
      <c r="AI11" t="s">
        <v>659</v>
      </c>
      <c r="AJ11" t="s">
        <v>659</v>
      </c>
      <c r="AK11" t="s">
        <v>659</v>
      </c>
      <c r="AL11" t="s">
        <v>659</v>
      </c>
      <c r="AM11" t="s">
        <v>659</v>
      </c>
      <c r="AN11" t="s">
        <v>659</v>
      </c>
      <c r="AO11" t="s">
        <v>659</v>
      </c>
      <c r="AP11" t="s">
        <v>659</v>
      </c>
      <c r="AQ11" s="241" t="s">
        <v>931</v>
      </c>
      <c r="AR11" s="241">
        <v>0</v>
      </c>
    </row>
    <row r="12" spans="1:44" ht="18" x14ac:dyDescent="0.2">
      <c r="A12" s="264">
        <v>100507</v>
      </c>
      <c r="B12" t="s">
        <v>59</v>
      </c>
      <c r="C12" t="s">
        <v>659</v>
      </c>
      <c r="D12" t="s">
        <v>659</v>
      </c>
      <c r="E12" t="s">
        <v>659</v>
      </c>
      <c r="F12" t="s">
        <v>659</v>
      </c>
      <c r="G12" t="s">
        <v>659</v>
      </c>
      <c r="H12" t="s">
        <v>659</v>
      </c>
      <c r="I12" t="s">
        <v>659</v>
      </c>
      <c r="J12" t="s">
        <v>659</v>
      </c>
      <c r="K12" t="s">
        <v>659</v>
      </c>
      <c r="L12" t="s">
        <v>659</v>
      </c>
      <c r="M12" t="s">
        <v>659</v>
      </c>
      <c r="N12" t="s">
        <v>659</v>
      </c>
      <c r="O12" t="s">
        <v>659</v>
      </c>
      <c r="P12" t="s">
        <v>659</v>
      </c>
      <c r="Q12" t="s">
        <v>659</v>
      </c>
      <c r="R12" t="s">
        <v>659</v>
      </c>
      <c r="S12" t="s">
        <v>659</v>
      </c>
      <c r="T12" t="s">
        <v>659</v>
      </c>
      <c r="U12" t="s">
        <v>659</v>
      </c>
      <c r="V12" t="s">
        <v>659</v>
      </c>
      <c r="W12" t="s">
        <v>659</v>
      </c>
      <c r="X12" t="s">
        <v>659</v>
      </c>
      <c r="Y12" t="s">
        <v>659</v>
      </c>
      <c r="Z12" t="s">
        <v>659</v>
      </c>
      <c r="AA12" t="s">
        <v>659</v>
      </c>
      <c r="AB12" t="s">
        <v>659</v>
      </c>
      <c r="AC12" t="s">
        <v>659</v>
      </c>
      <c r="AD12" t="s">
        <v>659</v>
      </c>
      <c r="AE12" t="s">
        <v>659</v>
      </c>
      <c r="AF12" t="s">
        <v>659</v>
      </c>
      <c r="AG12" t="s">
        <v>659</v>
      </c>
      <c r="AH12" t="s">
        <v>659</v>
      </c>
      <c r="AI12" t="s">
        <v>659</v>
      </c>
      <c r="AJ12" t="s">
        <v>659</v>
      </c>
      <c r="AK12" t="s">
        <v>659</v>
      </c>
      <c r="AL12" t="s">
        <v>659</v>
      </c>
      <c r="AM12" t="s">
        <v>659</v>
      </c>
      <c r="AN12" t="s">
        <v>659</v>
      </c>
      <c r="AO12" t="s">
        <v>659</v>
      </c>
      <c r="AP12" t="s">
        <v>659</v>
      </c>
      <c r="AQ12" s="241">
        <v>0</v>
      </c>
      <c r="AR12" s="241">
        <v>0</v>
      </c>
    </row>
    <row r="13" spans="1:44" x14ac:dyDescent="0.2">
      <c r="A13">
        <v>100527</v>
      </c>
      <c r="B13" t="s">
        <v>59</v>
      </c>
      <c r="C13" t="s">
        <v>659</v>
      </c>
      <c r="D13" t="s">
        <v>659</v>
      </c>
      <c r="E13" t="s">
        <v>659</v>
      </c>
      <c r="F13" t="s">
        <v>659</v>
      </c>
      <c r="G13" t="s">
        <v>659</v>
      </c>
      <c r="H13" t="s">
        <v>659</v>
      </c>
      <c r="I13" t="s">
        <v>659</v>
      </c>
      <c r="J13" t="s">
        <v>659</v>
      </c>
      <c r="K13" t="s">
        <v>659</v>
      </c>
      <c r="L13" t="s">
        <v>659</v>
      </c>
      <c r="M13" t="s">
        <v>659</v>
      </c>
      <c r="N13" t="s">
        <v>659</v>
      </c>
      <c r="O13" t="s">
        <v>659</v>
      </c>
      <c r="P13" t="s">
        <v>659</v>
      </c>
      <c r="Q13" t="s">
        <v>659</v>
      </c>
      <c r="R13" t="s">
        <v>659</v>
      </c>
      <c r="S13" t="s">
        <v>659</v>
      </c>
      <c r="T13" t="s">
        <v>659</v>
      </c>
      <c r="U13" t="s">
        <v>659</v>
      </c>
      <c r="V13" t="s">
        <v>659</v>
      </c>
      <c r="W13" t="s">
        <v>659</v>
      </c>
      <c r="X13" t="s">
        <v>659</v>
      </c>
      <c r="Y13" t="s">
        <v>659</v>
      </c>
      <c r="Z13" t="s">
        <v>659</v>
      </c>
      <c r="AA13" t="s">
        <v>659</v>
      </c>
      <c r="AB13" t="s">
        <v>659</v>
      </c>
      <c r="AC13" t="s">
        <v>659</v>
      </c>
      <c r="AD13" t="s">
        <v>659</v>
      </c>
      <c r="AE13" t="s">
        <v>659</v>
      </c>
      <c r="AF13" t="s">
        <v>659</v>
      </c>
      <c r="AG13" t="s">
        <v>659</v>
      </c>
      <c r="AH13" t="s">
        <v>659</v>
      </c>
      <c r="AI13" t="s">
        <v>659</v>
      </c>
      <c r="AJ13" t="s">
        <v>659</v>
      </c>
      <c r="AK13" t="s">
        <v>659</v>
      </c>
      <c r="AL13" t="s">
        <v>659</v>
      </c>
      <c r="AM13" t="s">
        <v>659</v>
      </c>
      <c r="AN13" t="s">
        <v>659</v>
      </c>
      <c r="AO13" t="s">
        <v>659</v>
      </c>
      <c r="AP13" t="s">
        <v>659</v>
      </c>
      <c r="AQ13" s="241">
        <v>0</v>
      </c>
      <c r="AR13" s="241">
        <v>0</v>
      </c>
    </row>
    <row r="14" spans="1:44" x14ac:dyDescent="0.2">
      <c r="A14" s="241">
        <v>100571</v>
      </c>
      <c r="B14" t="s">
        <v>59</v>
      </c>
      <c r="C14" s="241" t="s">
        <v>659</v>
      </c>
      <c r="D14" s="241" t="s">
        <v>659</v>
      </c>
      <c r="E14" s="241" t="s">
        <v>659</v>
      </c>
      <c r="F14" s="241" t="s">
        <v>659</v>
      </c>
      <c r="G14" s="241" t="s">
        <v>659</v>
      </c>
      <c r="H14" s="241" t="s">
        <v>659</v>
      </c>
      <c r="I14" s="241" t="s">
        <v>659</v>
      </c>
      <c r="J14" s="241" t="s">
        <v>659</v>
      </c>
      <c r="K14" s="241" t="s">
        <v>659</v>
      </c>
      <c r="L14" s="241" t="s">
        <v>659</v>
      </c>
      <c r="M14" s="241" t="s">
        <v>659</v>
      </c>
      <c r="N14" s="241" t="s">
        <v>659</v>
      </c>
      <c r="O14" s="241" t="s">
        <v>659</v>
      </c>
      <c r="P14" s="241" t="s">
        <v>659</v>
      </c>
      <c r="Q14" s="241" t="s">
        <v>659</v>
      </c>
      <c r="R14" s="241" t="s">
        <v>659</v>
      </c>
      <c r="S14" s="241" t="s">
        <v>659</v>
      </c>
      <c r="T14" s="241" t="s">
        <v>659</v>
      </c>
      <c r="U14" s="241" t="s">
        <v>659</v>
      </c>
      <c r="V14" s="241" t="s">
        <v>659</v>
      </c>
      <c r="W14" s="241" t="s">
        <v>659</v>
      </c>
      <c r="X14" s="241" t="s">
        <v>659</v>
      </c>
      <c r="Y14" s="241" t="s">
        <v>659</v>
      </c>
      <c r="Z14" s="241" t="s">
        <v>659</v>
      </c>
      <c r="AA14" s="241" t="s">
        <v>659</v>
      </c>
      <c r="AB14" s="241" t="s">
        <v>659</v>
      </c>
      <c r="AC14" s="241" t="s">
        <v>659</v>
      </c>
      <c r="AD14" s="241" t="s">
        <v>659</v>
      </c>
      <c r="AE14" s="241" t="s">
        <v>659</v>
      </c>
      <c r="AF14" s="241" t="s">
        <v>659</v>
      </c>
      <c r="AG14" s="241" t="s">
        <v>659</v>
      </c>
      <c r="AH14" s="241" t="s">
        <v>659</v>
      </c>
      <c r="AI14" s="241" t="s">
        <v>659</v>
      </c>
      <c r="AJ14" s="241" t="s">
        <v>659</v>
      </c>
      <c r="AK14" s="241" t="s">
        <v>659</v>
      </c>
      <c r="AL14" s="241" t="s">
        <v>659</v>
      </c>
      <c r="AM14" s="241" t="s">
        <v>659</v>
      </c>
      <c r="AN14" s="241" t="s">
        <v>659</v>
      </c>
      <c r="AO14" s="241" t="s">
        <v>659</v>
      </c>
      <c r="AP14" s="241" t="s">
        <v>659</v>
      </c>
      <c r="AQ14" s="241">
        <v>0</v>
      </c>
      <c r="AR14" s="241">
        <v>0</v>
      </c>
    </row>
    <row r="15" spans="1:44" ht="18" x14ac:dyDescent="0.2">
      <c r="A15" s="264">
        <v>100608</v>
      </c>
      <c r="B15" t="s">
        <v>59</v>
      </c>
      <c r="C15" t="s">
        <v>659</v>
      </c>
      <c r="D15" t="s">
        <v>659</v>
      </c>
      <c r="E15" t="s">
        <v>659</v>
      </c>
      <c r="F15" t="s">
        <v>659</v>
      </c>
      <c r="G15" t="s">
        <v>659</v>
      </c>
      <c r="H15" t="s">
        <v>659</v>
      </c>
      <c r="I15" t="s">
        <v>659</v>
      </c>
      <c r="J15" t="s">
        <v>659</v>
      </c>
      <c r="K15" t="s">
        <v>659</v>
      </c>
      <c r="L15" t="s">
        <v>659</v>
      </c>
      <c r="M15" t="s">
        <v>659</v>
      </c>
      <c r="N15" t="s">
        <v>659</v>
      </c>
      <c r="O15" t="s">
        <v>659</v>
      </c>
      <c r="P15" t="s">
        <v>659</v>
      </c>
      <c r="Q15" t="s">
        <v>659</v>
      </c>
      <c r="R15" t="s">
        <v>659</v>
      </c>
      <c r="S15" t="s">
        <v>659</v>
      </c>
      <c r="T15" t="s">
        <v>659</v>
      </c>
      <c r="U15" t="s">
        <v>659</v>
      </c>
      <c r="V15" t="s">
        <v>659</v>
      </c>
      <c r="W15" t="s">
        <v>659</v>
      </c>
      <c r="X15" t="s">
        <v>659</v>
      </c>
      <c r="Y15" t="s">
        <v>659</v>
      </c>
      <c r="Z15" t="s">
        <v>659</v>
      </c>
      <c r="AA15" t="s">
        <v>659</v>
      </c>
      <c r="AB15" t="s">
        <v>659</v>
      </c>
      <c r="AC15" t="s">
        <v>659</v>
      </c>
      <c r="AD15" t="s">
        <v>659</v>
      </c>
      <c r="AE15" t="s">
        <v>659</v>
      </c>
      <c r="AF15" t="s">
        <v>659</v>
      </c>
      <c r="AG15" t="s">
        <v>659</v>
      </c>
      <c r="AH15" t="s">
        <v>659</v>
      </c>
      <c r="AI15" t="s">
        <v>659</v>
      </c>
      <c r="AJ15" t="s">
        <v>659</v>
      </c>
      <c r="AK15" t="s">
        <v>659</v>
      </c>
      <c r="AL15" t="s">
        <v>659</v>
      </c>
      <c r="AM15" t="s">
        <v>659</v>
      </c>
      <c r="AN15" t="s">
        <v>659</v>
      </c>
      <c r="AO15" t="s">
        <v>659</v>
      </c>
      <c r="AP15" t="s">
        <v>659</v>
      </c>
      <c r="AQ15" s="241">
        <v>0</v>
      </c>
      <c r="AR15" s="241">
        <v>0</v>
      </c>
    </row>
    <row r="16" spans="1:44" ht="18" x14ac:dyDescent="0.2">
      <c r="A16" s="264">
        <v>100644</v>
      </c>
      <c r="B16" t="s">
        <v>59</v>
      </c>
      <c r="C16" t="s">
        <v>659</v>
      </c>
      <c r="D16" t="s">
        <v>659</v>
      </c>
      <c r="E16" t="s">
        <v>659</v>
      </c>
      <c r="F16" t="s">
        <v>659</v>
      </c>
      <c r="G16" t="s">
        <v>659</v>
      </c>
      <c r="H16" t="s">
        <v>659</v>
      </c>
      <c r="I16" t="s">
        <v>659</v>
      </c>
      <c r="J16" t="s">
        <v>659</v>
      </c>
      <c r="K16" t="s">
        <v>659</v>
      </c>
      <c r="L16" t="s">
        <v>659</v>
      </c>
      <c r="M16" t="s">
        <v>659</v>
      </c>
      <c r="N16" t="s">
        <v>659</v>
      </c>
      <c r="O16" t="s">
        <v>659</v>
      </c>
      <c r="P16" t="s">
        <v>659</v>
      </c>
      <c r="Q16" t="s">
        <v>659</v>
      </c>
      <c r="R16" t="s">
        <v>659</v>
      </c>
      <c r="S16" t="s">
        <v>659</v>
      </c>
      <c r="T16" t="s">
        <v>659</v>
      </c>
      <c r="U16" t="s">
        <v>659</v>
      </c>
      <c r="V16" t="s">
        <v>659</v>
      </c>
      <c r="W16" t="s">
        <v>659</v>
      </c>
      <c r="X16" t="s">
        <v>659</v>
      </c>
      <c r="Y16" t="s">
        <v>659</v>
      </c>
      <c r="Z16" t="s">
        <v>659</v>
      </c>
      <c r="AA16" t="s">
        <v>659</v>
      </c>
      <c r="AB16" t="s">
        <v>659</v>
      </c>
      <c r="AC16" t="s">
        <v>659</v>
      </c>
      <c r="AD16" t="s">
        <v>659</v>
      </c>
      <c r="AE16" t="s">
        <v>659</v>
      </c>
      <c r="AF16" t="s">
        <v>659</v>
      </c>
      <c r="AG16" t="s">
        <v>659</v>
      </c>
      <c r="AH16" t="s">
        <v>659</v>
      </c>
      <c r="AI16" t="s">
        <v>659</v>
      </c>
      <c r="AJ16" t="s">
        <v>659</v>
      </c>
      <c r="AK16" t="s">
        <v>659</v>
      </c>
      <c r="AL16" t="s">
        <v>659</v>
      </c>
      <c r="AM16" t="s">
        <v>659</v>
      </c>
      <c r="AN16" t="s">
        <v>659</v>
      </c>
      <c r="AO16" t="s">
        <v>659</v>
      </c>
      <c r="AP16" t="s">
        <v>659</v>
      </c>
      <c r="AQ16" s="241">
        <v>0</v>
      </c>
      <c r="AR16" s="241">
        <v>0</v>
      </c>
    </row>
    <row r="17" spans="1:44" ht="15" x14ac:dyDescent="0.25">
      <c r="A17" s="257">
        <v>100663</v>
      </c>
      <c r="B17" t="s">
        <v>59</v>
      </c>
      <c r="C17" s="245" t="s">
        <v>659</v>
      </c>
      <c r="D17" s="245" t="s">
        <v>659</v>
      </c>
      <c r="E17" s="245" t="s">
        <v>659</v>
      </c>
      <c r="F17" s="245" t="s">
        <v>659</v>
      </c>
      <c r="G17" s="245" t="s">
        <v>659</v>
      </c>
      <c r="H17" s="245" t="s">
        <v>659</v>
      </c>
      <c r="I17" s="245" t="s">
        <v>659</v>
      </c>
      <c r="J17" s="245" t="s">
        <v>659</v>
      </c>
      <c r="K17" s="245" t="s">
        <v>659</v>
      </c>
      <c r="L17" s="245" t="s">
        <v>659</v>
      </c>
      <c r="M17" s="245" t="s">
        <v>659</v>
      </c>
      <c r="N17" s="245" t="s">
        <v>659</v>
      </c>
      <c r="O17" s="245" t="s">
        <v>659</v>
      </c>
      <c r="P17" s="245" t="s">
        <v>659</v>
      </c>
      <c r="Q17" s="245" t="s">
        <v>659</v>
      </c>
      <c r="R17" s="245" t="s">
        <v>659</v>
      </c>
      <c r="S17" s="245" t="s">
        <v>659</v>
      </c>
      <c r="T17" s="245" t="s">
        <v>659</v>
      </c>
      <c r="U17" s="245" t="s">
        <v>659</v>
      </c>
      <c r="V17" s="245" t="s">
        <v>659</v>
      </c>
      <c r="W17" s="245" t="s">
        <v>659</v>
      </c>
      <c r="X17" s="245" t="s">
        <v>659</v>
      </c>
      <c r="Y17" s="245" t="s">
        <v>659</v>
      </c>
      <c r="Z17" s="245" t="s">
        <v>659</v>
      </c>
      <c r="AA17" s="245" t="s">
        <v>659</v>
      </c>
      <c r="AB17" s="245" t="s">
        <v>659</v>
      </c>
      <c r="AC17" s="245" t="s">
        <v>659</v>
      </c>
      <c r="AD17" s="245" t="s">
        <v>659</v>
      </c>
      <c r="AE17" s="245" t="s">
        <v>659</v>
      </c>
      <c r="AF17" s="245" t="s">
        <v>659</v>
      </c>
      <c r="AG17" s="245" t="s">
        <v>659</v>
      </c>
      <c r="AH17" s="245" t="s">
        <v>659</v>
      </c>
      <c r="AI17" s="245" t="s">
        <v>659</v>
      </c>
      <c r="AJ17" s="245" t="s">
        <v>659</v>
      </c>
      <c r="AK17" s="245" t="s">
        <v>659</v>
      </c>
      <c r="AL17" s="245" t="s">
        <v>659</v>
      </c>
      <c r="AM17" s="245" t="s">
        <v>659</v>
      </c>
      <c r="AN17" s="245" t="s">
        <v>659</v>
      </c>
      <c r="AO17" s="245" t="s">
        <v>659</v>
      </c>
      <c r="AP17" s="245" t="s">
        <v>659</v>
      </c>
      <c r="AQ17" s="241" t="s">
        <v>581</v>
      </c>
      <c r="AR17" s="241">
        <v>0</v>
      </c>
    </row>
    <row r="18" spans="1:44" ht="18" x14ac:dyDescent="0.2">
      <c r="A18" s="264">
        <v>100667</v>
      </c>
      <c r="B18" t="s">
        <v>59</v>
      </c>
      <c r="C18" t="s">
        <v>659</v>
      </c>
      <c r="D18" t="s">
        <v>659</v>
      </c>
      <c r="E18" t="s">
        <v>659</v>
      </c>
      <c r="F18" t="s">
        <v>659</v>
      </c>
      <c r="G18" t="s">
        <v>659</v>
      </c>
      <c r="H18" t="s">
        <v>659</v>
      </c>
      <c r="I18" t="s">
        <v>659</v>
      </c>
      <c r="J18" t="s">
        <v>659</v>
      </c>
      <c r="K18" t="s">
        <v>659</v>
      </c>
      <c r="L18" t="s">
        <v>659</v>
      </c>
      <c r="M18" t="s">
        <v>659</v>
      </c>
      <c r="N18" t="s">
        <v>659</v>
      </c>
      <c r="O18" t="s">
        <v>659</v>
      </c>
      <c r="P18" t="s">
        <v>659</v>
      </c>
      <c r="Q18" t="s">
        <v>659</v>
      </c>
      <c r="R18" t="s">
        <v>659</v>
      </c>
      <c r="S18" t="s">
        <v>659</v>
      </c>
      <c r="T18" t="s">
        <v>659</v>
      </c>
      <c r="U18" t="s">
        <v>659</v>
      </c>
      <c r="V18" t="s">
        <v>659</v>
      </c>
      <c r="W18" t="s">
        <v>659</v>
      </c>
      <c r="X18" t="s">
        <v>659</v>
      </c>
      <c r="Y18" t="s">
        <v>659</v>
      </c>
      <c r="Z18" t="s">
        <v>659</v>
      </c>
      <c r="AA18" t="s">
        <v>659</v>
      </c>
      <c r="AB18" t="s">
        <v>659</v>
      </c>
      <c r="AC18" t="s">
        <v>659</v>
      </c>
      <c r="AD18" t="s">
        <v>659</v>
      </c>
      <c r="AE18" t="s">
        <v>659</v>
      </c>
      <c r="AF18" t="s">
        <v>659</v>
      </c>
      <c r="AG18" t="s">
        <v>659</v>
      </c>
      <c r="AH18" t="s">
        <v>659</v>
      </c>
      <c r="AI18" t="s">
        <v>659</v>
      </c>
      <c r="AJ18" t="s">
        <v>659</v>
      </c>
      <c r="AK18" t="s">
        <v>659</v>
      </c>
      <c r="AL18" t="s">
        <v>659</v>
      </c>
      <c r="AM18" t="s">
        <v>659</v>
      </c>
      <c r="AN18" t="s">
        <v>659</v>
      </c>
      <c r="AO18" t="s">
        <v>659</v>
      </c>
      <c r="AP18" t="s">
        <v>659</v>
      </c>
      <c r="AQ18" s="241">
        <v>0</v>
      </c>
      <c r="AR18" s="241">
        <v>0</v>
      </c>
    </row>
    <row r="19" spans="1:44" x14ac:dyDescent="0.2">
      <c r="A19">
        <v>100704</v>
      </c>
      <c r="B19" t="s">
        <v>59</v>
      </c>
      <c r="C19" t="s">
        <v>659</v>
      </c>
      <c r="D19" t="s">
        <v>659</v>
      </c>
      <c r="E19" t="s">
        <v>659</v>
      </c>
      <c r="F19" t="s">
        <v>659</v>
      </c>
      <c r="G19" t="s">
        <v>659</v>
      </c>
      <c r="H19" t="s">
        <v>659</v>
      </c>
      <c r="I19" t="s">
        <v>659</v>
      </c>
      <c r="J19" t="s">
        <v>659</v>
      </c>
      <c r="K19" t="s">
        <v>659</v>
      </c>
      <c r="L19" t="s">
        <v>659</v>
      </c>
      <c r="M19" t="s">
        <v>659</v>
      </c>
      <c r="N19" t="s">
        <v>659</v>
      </c>
      <c r="O19" t="s">
        <v>659</v>
      </c>
      <c r="P19" t="s">
        <v>659</v>
      </c>
      <c r="Q19" t="s">
        <v>659</v>
      </c>
      <c r="R19" t="s">
        <v>659</v>
      </c>
      <c r="S19" t="s">
        <v>659</v>
      </c>
      <c r="T19" t="s">
        <v>659</v>
      </c>
      <c r="U19" t="s">
        <v>659</v>
      </c>
      <c r="V19" t="s">
        <v>659</v>
      </c>
      <c r="W19" t="s">
        <v>659</v>
      </c>
      <c r="X19" t="s">
        <v>659</v>
      </c>
      <c r="Y19" t="s">
        <v>659</v>
      </c>
      <c r="Z19" t="s">
        <v>659</v>
      </c>
      <c r="AA19" t="s">
        <v>659</v>
      </c>
      <c r="AB19" t="s">
        <v>659</v>
      </c>
      <c r="AC19" t="s">
        <v>659</v>
      </c>
      <c r="AD19" t="s">
        <v>659</v>
      </c>
      <c r="AE19" t="s">
        <v>659</v>
      </c>
      <c r="AF19" t="s">
        <v>659</v>
      </c>
      <c r="AG19" t="s">
        <v>659</v>
      </c>
      <c r="AH19" t="s">
        <v>659</v>
      </c>
      <c r="AI19" t="s">
        <v>659</v>
      </c>
      <c r="AJ19" t="s">
        <v>659</v>
      </c>
      <c r="AK19" t="s">
        <v>659</v>
      </c>
      <c r="AL19" t="s">
        <v>659</v>
      </c>
      <c r="AM19" t="s">
        <v>659</v>
      </c>
      <c r="AN19" t="s">
        <v>659</v>
      </c>
      <c r="AO19" t="s">
        <v>659</v>
      </c>
      <c r="AP19" t="s">
        <v>659</v>
      </c>
      <c r="AQ19" s="241">
        <v>0</v>
      </c>
      <c r="AR19" s="241">
        <v>0</v>
      </c>
    </row>
    <row r="20" spans="1:44" ht="18" x14ac:dyDescent="0.2">
      <c r="A20" s="264">
        <v>100805</v>
      </c>
      <c r="B20" t="s">
        <v>59</v>
      </c>
      <c r="C20" t="s">
        <v>659</v>
      </c>
      <c r="D20" t="s">
        <v>659</v>
      </c>
      <c r="E20" t="s">
        <v>659</v>
      </c>
      <c r="F20" t="s">
        <v>659</v>
      </c>
      <c r="G20" t="s">
        <v>659</v>
      </c>
      <c r="H20" t="s">
        <v>659</v>
      </c>
      <c r="I20" t="s">
        <v>659</v>
      </c>
      <c r="J20" t="s">
        <v>659</v>
      </c>
      <c r="K20" t="s">
        <v>659</v>
      </c>
      <c r="L20" t="s">
        <v>659</v>
      </c>
      <c r="M20" t="s">
        <v>659</v>
      </c>
      <c r="N20" t="s">
        <v>659</v>
      </c>
      <c r="O20" t="s">
        <v>659</v>
      </c>
      <c r="P20" t="s">
        <v>659</v>
      </c>
      <c r="Q20" t="s">
        <v>659</v>
      </c>
      <c r="R20" t="s">
        <v>659</v>
      </c>
      <c r="S20" t="s">
        <v>659</v>
      </c>
      <c r="T20" t="s">
        <v>659</v>
      </c>
      <c r="U20" t="s">
        <v>659</v>
      </c>
      <c r="V20" t="s">
        <v>659</v>
      </c>
      <c r="W20" t="s">
        <v>659</v>
      </c>
      <c r="X20" t="s">
        <v>659</v>
      </c>
      <c r="Y20" t="s">
        <v>659</v>
      </c>
      <c r="Z20" t="s">
        <v>659</v>
      </c>
      <c r="AA20" t="s">
        <v>659</v>
      </c>
      <c r="AB20" t="s">
        <v>659</v>
      </c>
      <c r="AC20" t="s">
        <v>659</v>
      </c>
      <c r="AD20" t="s">
        <v>659</v>
      </c>
      <c r="AE20" t="s">
        <v>659</v>
      </c>
      <c r="AF20" t="s">
        <v>659</v>
      </c>
      <c r="AG20" t="s">
        <v>659</v>
      </c>
      <c r="AH20" t="s">
        <v>659</v>
      </c>
      <c r="AI20" t="s">
        <v>659</v>
      </c>
      <c r="AJ20" t="s">
        <v>659</v>
      </c>
      <c r="AK20" t="s">
        <v>659</v>
      </c>
      <c r="AL20" t="s">
        <v>659</v>
      </c>
      <c r="AM20" t="s">
        <v>659</v>
      </c>
      <c r="AN20" t="s">
        <v>659</v>
      </c>
      <c r="AO20" t="s">
        <v>659</v>
      </c>
      <c r="AP20" t="s">
        <v>659</v>
      </c>
      <c r="AQ20" s="241">
        <v>0</v>
      </c>
      <c r="AR20" s="241">
        <v>0</v>
      </c>
    </row>
    <row r="21" spans="1:44" x14ac:dyDescent="0.2">
      <c r="A21" s="241">
        <v>100845</v>
      </c>
      <c r="B21" t="s">
        <v>59</v>
      </c>
      <c r="C21" s="241" t="s">
        <v>659</v>
      </c>
      <c r="D21" s="241" t="s">
        <v>659</v>
      </c>
      <c r="E21" s="241" t="s">
        <v>659</v>
      </c>
      <c r="F21" s="241" t="s">
        <v>659</v>
      </c>
      <c r="G21" s="241" t="s">
        <v>659</v>
      </c>
      <c r="H21" s="241" t="s">
        <v>659</v>
      </c>
      <c r="I21" s="241" t="s">
        <v>659</v>
      </c>
      <c r="J21" s="241" t="s">
        <v>659</v>
      </c>
      <c r="K21" s="241" t="s">
        <v>659</v>
      </c>
      <c r="L21" s="241" t="s">
        <v>659</v>
      </c>
      <c r="M21" s="241" t="s">
        <v>659</v>
      </c>
      <c r="N21" s="241" t="s">
        <v>659</v>
      </c>
      <c r="O21" s="241" t="s">
        <v>659</v>
      </c>
      <c r="P21" s="241" t="s">
        <v>659</v>
      </c>
      <c r="Q21" s="241" t="s">
        <v>659</v>
      </c>
      <c r="R21" s="241" t="s">
        <v>659</v>
      </c>
      <c r="S21" s="241" t="s">
        <v>659</v>
      </c>
      <c r="T21" s="241" t="s">
        <v>659</v>
      </c>
      <c r="U21" s="241" t="s">
        <v>659</v>
      </c>
      <c r="V21" s="241" t="s">
        <v>659</v>
      </c>
      <c r="W21" s="241" t="s">
        <v>659</v>
      </c>
      <c r="X21" s="241" t="s">
        <v>659</v>
      </c>
      <c r="Y21" s="241" t="s">
        <v>659</v>
      </c>
      <c r="Z21" s="241" t="s">
        <v>659</v>
      </c>
      <c r="AA21" s="241" t="s">
        <v>659</v>
      </c>
      <c r="AB21" s="241" t="s">
        <v>659</v>
      </c>
      <c r="AC21" s="241" t="s">
        <v>659</v>
      </c>
      <c r="AD21" s="241" t="s">
        <v>659</v>
      </c>
      <c r="AE21" s="241" t="s">
        <v>659</v>
      </c>
      <c r="AF21" s="241" t="s">
        <v>659</v>
      </c>
      <c r="AG21" s="241" t="s">
        <v>659</v>
      </c>
      <c r="AH21" s="241" t="s">
        <v>659</v>
      </c>
      <c r="AI21" s="241" t="s">
        <v>659</v>
      </c>
      <c r="AJ21" s="241" t="s">
        <v>659</v>
      </c>
      <c r="AK21" s="241" t="s">
        <v>659</v>
      </c>
      <c r="AL21" s="241" t="s">
        <v>659</v>
      </c>
      <c r="AM21" s="241" t="s">
        <v>659</v>
      </c>
      <c r="AN21" s="241" t="s">
        <v>659</v>
      </c>
      <c r="AO21" s="241" t="s">
        <v>659</v>
      </c>
      <c r="AP21" s="241" t="s">
        <v>659</v>
      </c>
      <c r="AQ21" s="241" t="s">
        <v>932</v>
      </c>
      <c r="AR21" s="241">
        <v>0</v>
      </c>
    </row>
    <row r="22" spans="1:44" ht="18" x14ac:dyDescent="0.2">
      <c r="A22" s="264">
        <v>100870</v>
      </c>
      <c r="B22" t="s">
        <v>59</v>
      </c>
      <c r="C22" t="s">
        <v>659</v>
      </c>
      <c r="D22" t="s">
        <v>659</v>
      </c>
      <c r="E22" t="s">
        <v>659</v>
      </c>
      <c r="F22" t="s">
        <v>659</v>
      </c>
      <c r="G22" t="s">
        <v>659</v>
      </c>
      <c r="H22" t="s">
        <v>659</v>
      </c>
      <c r="I22" t="s">
        <v>659</v>
      </c>
      <c r="J22" t="s">
        <v>659</v>
      </c>
      <c r="K22" t="s">
        <v>659</v>
      </c>
      <c r="L22" t="s">
        <v>659</v>
      </c>
      <c r="M22" t="s">
        <v>659</v>
      </c>
      <c r="N22" t="s">
        <v>659</v>
      </c>
      <c r="O22" t="s">
        <v>659</v>
      </c>
      <c r="P22" t="s">
        <v>659</v>
      </c>
      <c r="Q22" t="s">
        <v>659</v>
      </c>
      <c r="R22" t="s">
        <v>659</v>
      </c>
      <c r="S22" t="s">
        <v>659</v>
      </c>
      <c r="T22" t="s">
        <v>659</v>
      </c>
      <c r="U22" t="s">
        <v>659</v>
      </c>
      <c r="V22" t="s">
        <v>659</v>
      </c>
      <c r="W22" t="s">
        <v>659</v>
      </c>
      <c r="X22" t="s">
        <v>659</v>
      </c>
      <c r="Y22" t="s">
        <v>659</v>
      </c>
      <c r="Z22" t="s">
        <v>659</v>
      </c>
      <c r="AA22" t="s">
        <v>659</v>
      </c>
      <c r="AB22" t="s">
        <v>659</v>
      </c>
      <c r="AC22" t="s">
        <v>659</v>
      </c>
      <c r="AD22" t="s">
        <v>659</v>
      </c>
      <c r="AE22" t="s">
        <v>659</v>
      </c>
      <c r="AF22" t="s">
        <v>659</v>
      </c>
      <c r="AG22" t="s">
        <v>659</v>
      </c>
      <c r="AH22" t="s">
        <v>659</v>
      </c>
      <c r="AI22" t="s">
        <v>659</v>
      </c>
      <c r="AJ22" t="s">
        <v>659</v>
      </c>
      <c r="AK22" t="s">
        <v>659</v>
      </c>
      <c r="AL22" t="s">
        <v>659</v>
      </c>
      <c r="AM22" t="s">
        <v>659</v>
      </c>
      <c r="AN22" t="s">
        <v>659</v>
      </c>
      <c r="AO22" t="s">
        <v>659</v>
      </c>
      <c r="AP22" t="s">
        <v>659</v>
      </c>
      <c r="AQ22" s="241">
        <v>0</v>
      </c>
      <c r="AR22" s="241">
        <v>0</v>
      </c>
    </row>
    <row r="23" spans="1:44" ht="18" x14ac:dyDescent="0.2">
      <c r="A23" s="264">
        <v>100936</v>
      </c>
      <c r="B23" t="s">
        <v>59</v>
      </c>
      <c r="C23" t="s">
        <v>659</v>
      </c>
      <c r="D23" t="s">
        <v>659</v>
      </c>
      <c r="E23" t="s">
        <v>659</v>
      </c>
      <c r="F23" t="s">
        <v>659</v>
      </c>
      <c r="G23" t="s">
        <v>659</v>
      </c>
      <c r="H23" t="s">
        <v>659</v>
      </c>
      <c r="I23" t="s">
        <v>659</v>
      </c>
      <c r="J23" t="s">
        <v>659</v>
      </c>
      <c r="K23" t="s">
        <v>659</v>
      </c>
      <c r="L23" t="s">
        <v>659</v>
      </c>
      <c r="M23" t="s">
        <v>659</v>
      </c>
      <c r="N23" t="s">
        <v>659</v>
      </c>
      <c r="O23" t="s">
        <v>659</v>
      </c>
      <c r="P23" t="s">
        <v>659</v>
      </c>
      <c r="Q23" t="s">
        <v>659</v>
      </c>
      <c r="R23" t="s">
        <v>659</v>
      </c>
      <c r="S23" t="s">
        <v>659</v>
      </c>
      <c r="T23" t="s">
        <v>659</v>
      </c>
      <c r="U23" t="s">
        <v>659</v>
      </c>
      <c r="V23" t="s">
        <v>659</v>
      </c>
      <c r="W23" t="s">
        <v>659</v>
      </c>
      <c r="X23" t="s">
        <v>659</v>
      </c>
      <c r="Y23" t="s">
        <v>659</v>
      </c>
      <c r="Z23" t="s">
        <v>659</v>
      </c>
      <c r="AA23" t="s">
        <v>659</v>
      </c>
      <c r="AB23" t="s">
        <v>659</v>
      </c>
      <c r="AC23" t="s">
        <v>659</v>
      </c>
      <c r="AD23" t="s">
        <v>659</v>
      </c>
      <c r="AE23" t="s">
        <v>659</v>
      </c>
      <c r="AF23" t="s">
        <v>659</v>
      </c>
      <c r="AG23" t="s">
        <v>659</v>
      </c>
      <c r="AH23" t="s">
        <v>659</v>
      </c>
      <c r="AI23" t="s">
        <v>659</v>
      </c>
      <c r="AJ23" t="s">
        <v>659</v>
      </c>
      <c r="AK23" t="s">
        <v>659</v>
      </c>
      <c r="AL23" t="s">
        <v>659</v>
      </c>
      <c r="AM23" t="s">
        <v>659</v>
      </c>
      <c r="AN23" t="s">
        <v>659</v>
      </c>
      <c r="AO23" t="s">
        <v>659</v>
      </c>
      <c r="AP23" t="s">
        <v>659</v>
      </c>
      <c r="AQ23" s="241">
        <v>0</v>
      </c>
      <c r="AR23" s="241">
        <v>0</v>
      </c>
    </row>
    <row r="24" spans="1:44" ht="18" x14ac:dyDescent="0.2">
      <c r="A24" s="264">
        <v>100957</v>
      </c>
      <c r="B24" t="s">
        <v>59</v>
      </c>
      <c r="C24" t="s">
        <v>659</v>
      </c>
      <c r="D24" t="s">
        <v>659</v>
      </c>
      <c r="E24" t="s">
        <v>659</v>
      </c>
      <c r="F24" t="s">
        <v>659</v>
      </c>
      <c r="G24" t="s">
        <v>659</v>
      </c>
      <c r="H24" t="s">
        <v>659</v>
      </c>
      <c r="I24" t="s">
        <v>659</v>
      </c>
      <c r="J24" t="s">
        <v>659</v>
      </c>
      <c r="K24" t="s">
        <v>659</v>
      </c>
      <c r="L24" t="s">
        <v>659</v>
      </c>
      <c r="M24" t="s">
        <v>659</v>
      </c>
      <c r="N24" t="s">
        <v>659</v>
      </c>
      <c r="O24" t="s">
        <v>659</v>
      </c>
      <c r="P24" t="s">
        <v>659</v>
      </c>
      <c r="Q24" t="s">
        <v>659</v>
      </c>
      <c r="R24" t="s">
        <v>659</v>
      </c>
      <c r="S24" t="s">
        <v>659</v>
      </c>
      <c r="T24" t="s">
        <v>659</v>
      </c>
      <c r="U24" t="s">
        <v>659</v>
      </c>
      <c r="V24" t="s">
        <v>659</v>
      </c>
      <c r="W24" t="s">
        <v>659</v>
      </c>
      <c r="X24" t="s">
        <v>659</v>
      </c>
      <c r="Y24" t="s">
        <v>659</v>
      </c>
      <c r="Z24" t="s">
        <v>659</v>
      </c>
      <c r="AA24" t="s">
        <v>659</v>
      </c>
      <c r="AB24" t="s">
        <v>659</v>
      </c>
      <c r="AC24" t="s">
        <v>659</v>
      </c>
      <c r="AD24" t="s">
        <v>659</v>
      </c>
      <c r="AE24" t="s">
        <v>659</v>
      </c>
      <c r="AF24" t="s">
        <v>659</v>
      </c>
      <c r="AG24" t="s">
        <v>659</v>
      </c>
      <c r="AH24" t="s">
        <v>659</v>
      </c>
      <c r="AI24" t="s">
        <v>659</v>
      </c>
      <c r="AJ24" t="s">
        <v>659</v>
      </c>
      <c r="AK24" t="s">
        <v>659</v>
      </c>
      <c r="AL24" t="s">
        <v>659</v>
      </c>
      <c r="AM24" t="s">
        <v>659</v>
      </c>
      <c r="AN24" t="s">
        <v>659</v>
      </c>
      <c r="AO24" t="s">
        <v>659</v>
      </c>
      <c r="AP24" t="s">
        <v>659</v>
      </c>
      <c r="AQ24" s="241">
        <v>0</v>
      </c>
      <c r="AR24" s="241">
        <v>0</v>
      </c>
    </row>
    <row r="25" spans="1:44" ht="18" x14ac:dyDescent="0.2">
      <c r="A25" s="264">
        <v>100958</v>
      </c>
      <c r="B25" t="s">
        <v>59</v>
      </c>
      <c r="C25" t="s">
        <v>659</v>
      </c>
      <c r="D25" t="s">
        <v>659</v>
      </c>
      <c r="E25" t="s">
        <v>659</v>
      </c>
      <c r="F25" t="s">
        <v>659</v>
      </c>
      <c r="G25" t="s">
        <v>659</v>
      </c>
      <c r="H25" t="s">
        <v>659</v>
      </c>
      <c r="I25" t="s">
        <v>659</v>
      </c>
      <c r="J25" t="s">
        <v>659</v>
      </c>
      <c r="K25" t="s">
        <v>659</v>
      </c>
      <c r="L25" t="s">
        <v>659</v>
      </c>
      <c r="M25" t="s">
        <v>659</v>
      </c>
      <c r="N25" t="s">
        <v>659</v>
      </c>
      <c r="O25" t="s">
        <v>659</v>
      </c>
      <c r="P25" t="s">
        <v>659</v>
      </c>
      <c r="Q25" t="s">
        <v>659</v>
      </c>
      <c r="R25" t="s">
        <v>659</v>
      </c>
      <c r="S25" t="s">
        <v>659</v>
      </c>
      <c r="T25" t="s">
        <v>659</v>
      </c>
      <c r="U25" t="s">
        <v>659</v>
      </c>
      <c r="V25" t="s">
        <v>659</v>
      </c>
      <c r="W25" t="s">
        <v>659</v>
      </c>
      <c r="X25" t="s">
        <v>659</v>
      </c>
      <c r="Y25" t="s">
        <v>659</v>
      </c>
      <c r="Z25" t="s">
        <v>659</v>
      </c>
      <c r="AA25" t="s">
        <v>659</v>
      </c>
      <c r="AB25" t="s">
        <v>659</v>
      </c>
      <c r="AC25" t="s">
        <v>659</v>
      </c>
      <c r="AD25" t="s">
        <v>659</v>
      </c>
      <c r="AE25" t="s">
        <v>659</v>
      </c>
      <c r="AF25" t="s">
        <v>659</v>
      </c>
      <c r="AG25" t="s">
        <v>659</v>
      </c>
      <c r="AH25" t="s">
        <v>659</v>
      </c>
      <c r="AI25" t="s">
        <v>659</v>
      </c>
      <c r="AJ25" t="s">
        <v>659</v>
      </c>
      <c r="AK25" t="s">
        <v>659</v>
      </c>
      <c r="AL25" t="s">
        <v>659</v>
      </c>
      <c r="AM25" t="s">
        <v>659</v>
      </c>
      <c r="AN25" t="s">
        <v>659</v>
      </c>
      <c r="AO25" t="s">
        <v>659</v>
      </c>
      <c r="AP25" t="s">
        <v>659</v>
      </c>
      <c r="AQ25" s="241">
        <v>0</v>
      </c>
      <c r="AR25" s="241">
        <v>0</v>
      </c>
    </row>
    <row r="26" spans="1:44" ht="18" x14ac:dyDescent="0.2">
      <c r="A26" s="264">
        <v>100959</v>
      </c>
      <c r="B26" t="s">
        <v>59</v>
      </c>
      <c r="C26" t="s">
        <v>659</v>
      </c>
      <c r="D26" t="s">
        <v>659</v>
      </c>
      <c r="E26" t="s">
        <v>659</v>
      </c>
      <c r="F26" t="s">
        <v>659</v>
      </c>
      <c r="G26" t="s">
        <v>659</v>
      </c>
      <c r="H26" t="s">
        <v>659</v>
      </c>
      <c r="I26" t="s">
        <v>659</v>
      </c>
      <c r="J26" t="s">
        <v>659</v>
      </c>
      <c r="K26" t="s">
        <v>659</v>
      </c>
      <c r="L26" t="s">
        <v>659</v>
      </c>
      <c r="M26" t="s">
        <v>659</v>
      </c>
      <c r="N26" t="s">
        <v>659</v>
      </c>
      <c r="O26" t="s">
        <v>659</v>
      </c>
      <c r="P26" t="s">
        <v>659</v>
      </c>
      <c r="Q26" t="s">
        <v>659</v>
      </c>
      <c r="R26" t="s">
        <v>659</v>
      </c>
      <c r="S26" t="s">
        <v>659</v>
      </c>
      <c r="T26" t="s">
        <v>659</v>
      </c>
      <c r="U26" t="s">
        <v>659</v>
      </c>
      <c r="V26" t="s">
        <v>659</v>
      </c>
      <c r="W26" t="s">
        <v>659</v>
      </c>
      <c r="X26" t="s">
        <v>659</v>
      </c>
      <c r="Y26" t="s">
        <v>659</v>
      </c>
      <c r="Z26" t="s">
        <v>659</v>
      </c>
      <c r="AA26" t="s">
        <v>659</v>
      </c>
      <c r="AB26" t="s">
        <v>659</v>
      </c>
      <c r="AC26" t="s">
        <v>659</v>
      </c>
      <c r="AD26" t="s">
        <v>659</v>
      </c>
      <c r="AE26" t="s">
        <v>659</v>
      </c>
      <c r="AF26" t="s">
        <v>659</v>
      </c>
      <c r="AG26" t="s">
        <v>659</v>
      </c>
      <c r="AH26" t="s">
        <v>659</v>
      </c>
      <c r="AI26" t="s">
        <v>659</v>
      </c>
      <c r="AJ26" t="s">
        <v>659</v>
      </c>
      <c r="AK26" t="s">
        <v>659</v>
      </c>
      <c r="AL26" t="s">
        <v>659</v>
      </c>
      <c r="AM26" t="s">
        <v>659</v>
      </c>
      <c r="AN26" t="s">
        <v>659</v>
      </c>
      <c r="AO26" t="s">
        <v>659</v>
      </c>
      <c r="AP26" t="s">
        <v>659</v>
      </c>
      <c r="AQ26" s="241">
        <v>0</v>
      </c>
      <c r="AR26" s="241">
        <v>0</v>
      </c>
    </row>
    <row r="27" spans="1:44" ht="18" x14ac:dyDescent="0.2">
      <c r="A27" s="264">
        <v>100970</v>
      </c>
      <c r="B27" t="s">
        <v>59</v>
      </c>
      <c r="C27" t="s">
        <v>659</v>
      </c>
      <c r="D27" t="s">
        <v>659</v>
      </c>
      <c r="E27" t="s">
        <v>659</v>
      </c>
      <c r="F27" t="s">
        <v>659</v>
      </c>
      <c r="G27" t="s">
        <v>659</v>
      </c>
      <c r="H27" t="s">
        <v>659</v>
      </c>
      <c r="I27" t="s">
        <v>659</v>
      </c>
      <c r="J27" t="s">
        <v>659</v>
      </c>
      <c r="K27" t="s">
        <v>659</v>
      </c>
      <c r="L27" t="s">
        <v>659</v>
      </c>
      <c r="M27" t="s">
        <v>659</v>
      </c>
      <c r="N27" t="s">
        <v>659</v>
      </c>
      <c r="O27" t="s">
        <v>659</v>
      </c>
      <c r="P27" t="s">
        <v>659</v>
      </c>
      <c r="Q27" t="s">
        <v>659</v>
      </c>
      <c r="R27" t="s">
        <v>659</v>
      </c>
      <c r="S27" t="s">
        <v>659</v>
      </c>
      <c r="T27" t="s">
        <v>659</v>
      </c>
      <c r="U27" t="s">
        <v>659</v>
      </c>
      <c r="V27" t="s">
        <v>659</v>
      </c>
      <c r="W27" t="s">
        <v>659</v>
      </c>
      <c r="X27" t="s">
        <v>659</v>
      </c>
      <c r="Y27" t="s">
        <v>659</v>
      </c>
      <c r="Z27" t="s">
        <v>659</v>
      </c>
      <c r="AA27" t="s">
        <v>659</v>
      </c>
      <c r="AB27" t="s">
        <v>659</v>
      </c>
      <c r="AC27" t="s">
        <v>659</v>
      </c>
      <c r="AD27" t="s">
        <v>659</v>
      </c>
      <c r="AE27" t="s">
        <v>659</v>
      </c>
      <c r="AF27" t="s">
        <v>659</v>
      </c>
      <c r="AG27" t="s">
        <v>659</v>
      </c>
      <c r="AH27" t="s">
        <v>659</v>
      </c>
      <c r="AI27" t="s">
        <v>659</v>
      </c>
      <c r="AJ27" t="s">
        <v>659</v>
      </c>
      <c r="AK27" t="s">
        <v>659</v>
      </c>
      <c r="AL27" t="s">
        <v>659</v>
      </c>
      <c r="AM27" t="s">
        <v>659</v>
      </c>
      <c r="AN27" t="s">
        <v>659</v>
      </c>
      <c r="AO27" t="s">
        <v>659</v>
      </c>
      <c r="AP27" t="s">
        <v>659</v>
      </c>
      <c r="AQ27" s="241">
        <v>0</v>
      </c>
      <c r="AR27" s="241">
        <v>0</v>
      </c>
    </row>
    <row r="28" spans="1:44" ht="18" x14ac:dyDescent="0.2">
      <c r="A28" s="264">
        <v>101010</v>
      </c>
      <c r="B28" t="s">
        <v>59</v>
      </c>
      <c r="C28" t="s">
        <v>659</v>
      </c>
      <c r="D28" t="s">
        <v>659</v>
      </c>
      <c r="E28" t="s">
        <v>659</v>
      </c>
      <c r="F28" t="s">
        <v>659</v>
      </c>
      <c r="G28" t="s">
        <v>659</v>
      </c>
      <c r="H28" t="s">
        <v>659</v>
      </c>
      <c r="I28" t="s">
        <v>659</v>
      </c>
      <c r="J28" t="s">
        <v>659</v>
      </c>
      <c r="K28" t="s">
        <v>659</v>
      </c>
      <c r="L28" t="s">
        <v>659</v>
      </c>
      <c r="M28" t="s">
        <v>659</v>
      </c>
      <c r="N28" t="s">
        <v>659</v>
      </c>
      <c r="O28" t="s">
        <v>659</v>
      </c>
      <c r="P28" t="s">
        <v>659</v>
      </c>
      <c r="Q28" t="s">
        <v>659</v>
      </c>
      <c r="R28" t="s">
        <v>659</v>
      </c>
      <c r="S28" t="s">
        <v>659</v>
      </c>
      <c r="T28" t="s">
        <v>659</v>
      </c>
      <c r="U28" t="s">
        <v>659</v>
      </c>
      <c r="V28" t="s">
        <v>659</v>
      </c>
      <c r="W28" t="s">
        <v>659</v>
      </c>
      <c r="X28" t="s">
        <v>659</v>
      </c>
      <c r="Y28" t="s">
        <v>659</v>
      </c>
      <c r="Z28" t="s">
        <v>659</v>
      </c>
      <c r="AA28" t="s">
        <v>659</v>
      </c>
      <c r="AB28" t="s">
        <v>659</v>
      </c>
      <c r="AC28" t="s">
        <v>659</v>
      </c>
      <c r="AD28" t="s">
        <v>659</v>
      </c>
      <c r="AE28" t="s">
        <v>659</v>
      </c>
      <c r="AF28" t="s">
        <v>659</v>
      </c>
      <c r="AG28" t="s">
        <v>659</v>
      </c>
      <c r="AH28" t="s">
        <v>659</v>
      </c>
      <c r="AI28" t="s">
        <v>659</v>
      </c>
      <c r="AJ28" t="s">
        <v>659</v>
      </c>
      <c r="AK28" t="s">
        <v>659</v>
      </c>
      <c r="AL28" t="s">
        <v>659</v>
      </c>
      <c r="AM28" t="s">
        <v>659</v>
      </c>
      <c r="AN28" t="s">
        <v>659</v>
      </c>
      <c r="AO28" t="s">
        <v>659</v>
      </c>
      <c r="AP28" t="s">
        <v>659</v>
      </c>
      <c r="AQ28" s="241">
        <v>0</v>
      </c>
      <c r="AR28" s="241">
        <v>0</v>
      </c>
    </row>
    <row r="29" spans="1:44" ht="18" x14ac:dyDescent="0.2">
      <c r="A29" s="264">
        <v>101065</v>
      </c>
      <c r="B29" t="s">
        <v>59</v>
      </c>
      <c r="C29" t="s">
        <v>659</v>
      </c>
      <c r="D29" t="s">
        <v>659</v>
      </c>
      <c r="E29" t="s">
        <v>659</v>
      </c>
      <c r="F29" t="s">
        <v>659</v>
      </c>
      <c r="G29" t="s">
        <v>659</v>
      </c>
      <c r="H29" t="s">
        <v>659</v>
      </c>
      <c r="I29" t="s">
        <v>659</v>
      </c>
      <c r="J29" t="s">
        <v>659</v>
      </c>
      <c r="K29" t="s">
        <v>659</v>
      </c>
      <c r="L29" t="s">
        <v>659</v>
      </c>
      <c r="M29" t="s">
        <v>659</v>
      </c>
      <c r="N29" t="s">
        <v>659</v>
      </c>
      <c r="O29" t="s">
        <v>659</v>
      </c>
      <c r="P29" t="s">
        <v>659</v>
      </c>
      <c r="Q29" t="s">
        <v>659</v>
      </c>
      <c r="R29" t="s">
        <v>659</v>
      </c>
      <c r="S29" t="s">
        <v>659</v>
      </c>
      <c r="T29" t="s">
        <v>659</v>
      </c>
      <c r="U29" t="s">
        <v>659</v>
      </c>
      <c r="V29" t="s">
        <v>659</v>
      </c>
      <c r="W29" t="s">
        <v>659</v>
      </c>
      <c r="X29" t="s">
        <v>659</v>
      </c>
      <c r="Y29" t="s">
        <v>659</v>
      </c>
      <c r="Z29" t="s">
        <v>659</v>
      </c>
      <c r="AA29" t="s">
        <v>659</v>
      </c>
      <c r="AB29" t="s">
        <v>659</v>
      </c>
      <c r="AC29" t="s">
        <v>659</v>
      </c>
      <c r="AD29" t="s">
        <v>659</v>
      </c>
      <c r="AE29" t="s">
        <v>659</v>
      </c>
      <c r="AF29" t="s">
        <v>659</v>
      </c>
      <c r="AG29" t="s">
        <v>659</v>
      </c>
      <c r="AH29" t="s">
        <v>659</v>
      </c>
      <c r="AI29" t="s">
        <v>659</v>
      </c>
      <c r="AJ29" t="s">
        <v>659</v>
      </c>
      <c r="AK29" t="s">
        <v>659</v>
      </c>
      <c r="AL29" t="s">
        <v>659</v>
      </c>
      <c r="AM29" t="s">
        <v>659</v>
      </c>
      <c r="AN29" t="s">
        <v>659</v>
      </c>
      <c r="AO29" t="s">
        <v>659</v>
      </c>
      <c r="AP29" t="s">
        <v>659</v>
      </c>
      <c r="AQ29" s="241">
        <v>0</v>
      </c>
      <c r="AR29" s="241">
        <v>0</v>
      </c>
    </row>
    <row r="30" spans="1:44" ht="18" x14ac:dyDescent="0.2">
      <c r="A30" s="264">
        <v>101114</v>
      </c>
      <c r="B30" t="s">
        <v>59</v>
      </c>
      <c r="C30" t="s">
        <v>659</v>
      </c>
      <c r="D30" t="s">
        <v>659</v>
      </c>
      <c r="E30" t="s">
        <v>659</v>
      </c>
      <c r="F30" t="s">
        <v>659</v>
      </c>
      <c r="G30" t="s">
        <v>659</v>
      </c>
      <c r="H30" t="s">
        <v>659</v>
      </c>
      <c r="I30" t="s">
        <v>659</v>
      </c>
      <c r="J30" t="s">
        <v>659</v>
      </c>
      <c r="K30" t="s">
        <v>659</v>
      </c>
      <c r="L30" t="s">
        <v>659</v>
      </c>
      <c r="M30" t="s">
        <v>659</v>
      </c>
      <c r="N30" t="s">
        <v>659</v>
      </c>
      <c r="O30" t="s">
        <v>659</v>
      </c>
      <c r="P30" t="s">
        <v>659</v>
      </c>
      <c r="Q30" t="s">
        <v>659</v>
      </c>
      <c r="R30" t="s">
        <v>659</v>
      </c>
      <c r="S30" t="s">
        <v>659</v>
      </c>
      <c r="T30" t="s">
        <v>659</v>
      </c>
      <c r="U30" t="s">
        <v>659</v>
      </c>
      <c r="V30" t="s">
        <v>659</v>
      </c>
      <c r="W30" t="s">
        <v>659</v>
      </c>
      <c r="X30" t="s">
        <v>659</v>
      </c>
      <c r="Y30" t="s">
        <v>659</v>
      </c>
      <c r="Z30" t="s">
        <v>659</v>
      </c>
      <c r="AA30" t="s">
        <v>659</v>
      </c>
      <c r="AB30" t="s">
        <v>659</v>
      </c>
      <c r="AC30" t="s">
        <v>659</v>
      </c>
      <c r="AD30" t="s">
        <v>659</v>
      </c>
      <c r="AE30" t="s">
        <v>659</v>
      </c>
      <c r="AF30" t="s">
        <v>659</v>
      </c>
      <c r="AG30" t="s">
        <v>659</v>
      </c>
      <c r="AH30" t="s">
        <v>659</v>
      </c>
      <c r="AI30" t="s">
        <v>659</v>
      </c>
      <c r="AJ30" t="s">
        <v>659</v>
      </c>
      <c r="AK30" t="s">
        <v>659</v>
      </c>
      <c r="AL30" t="s">
        <v>659</v>
      </c>
      <c r="AM30" t="s">
        <v>659</v>
      </c>
      <c r="AN30" t="s">
        <v>659</v>
      </c>
      <c r="AO30" t="s">
        <v>659</v>
      </c>
      <c r="AP30" t="s">
        <v>659</v>
      </c>
      <c r="AQ30" s="241">
        <v>0</v>
      </c>
      <c r="AR30" s="241">
        <v>0</v>
      </c>
    </row>
    <row r="31" spans="1:44" x14ac:dyDescent="0.2">
      <c r="A31" s="265">
        <v>101177</v>
      </c>
      <c r="B31" t="s">
        <v>59</v>
      </c>
      <c r="C31" s="263" t="s">
        <v>197</v>
      </c>
      <c r="D31" s="263" t="s">
        <v>197</v>
      </c>
      <c r="E31" s="263" t="s">
        <v>197</v>
      </c>
      <c r="F31" s="263" t="s">
        <v>197</v>
      </c>
      <c r="G31" s="263" t="s">
        <v>197</v>
      </c>
      <c r="H31" s="263" t="s">
        <v>197</v>
      </c>
      <c r="I31" s="263" t="s">
        <v>197</v>
      </c>
      <c r="J31" s="263" t="s">
        <v>197</v>
      </c>
      <c r="K31" s="263" t="s">
        <v>197</v>
      </c>
      <c r="L31" s="263" t="s">
        <v>197</v>
      </c>
      <c r="M31" s="263" t="s">
        <v>197</v>
      </c>
      <c r="N31" s="263" t="s">
        <v>197</v>
      </c>
      <c r="O31" s="263" t="s">
        <v>197</v>
      </c>
      <c r="P31" s="263" t="s">
        <v>197</v>
      </c>
      <c r="Q31" s="263" t="s">
        <v>197</v>
      </c>
      <c r="R31" s="263" t="s">
        <v>197</v>
      </c>
      <c r="S31" s="263" t="s">
        <v>197</v>
      </c>
      <c r="T31" s="263" t="s">
        <v>197</v>
      </c>
      <c r="U31" s="263" t="s">
        <v>197</v>
      </c>
      <c r="V31" s="263" t="s">
        <v>197</v>
      </c>
      <c r="W31" s="263" t="s">
        <v>197</v>
      </c>
      <c r="X31" s="263" t="s">
        <v>197</v>
      </c>
      <c r="Y31" s="263" t="s">
        <v>197</v>
      </c>
      <c r="Z31" s="263" t="s">
        <v>197</v>
      </c>
      <c r="AA31" s="263" t="s">
        <v>197</v>
      </c>
      <c r="AB31" s="263" t="s">
        <v>197</v>
      </c>
      <c r="AC31" s="263" t="s">
        <v>197</v>
      </c>
      <c r="AD31" s="263" t="s">
        <v>197</v>
      </c>
      <c r="AE31" s="263" t="s">
        <v>197</v>
      </c>
      <c r="AF31" s="263" t="s">
        <v>197</v>
      </c>
      <c r="AG31" s="263" t="s">
        <v>197</v>
      </c>
      <c r="AH31" s="263" t="s">
        <v>197</v>
      </c>
      <c r="AI31" s="263" t="s">
        <v>197</v>
      </c>
      <c r="AJ31" s="263" t="s">
        <v>197</v>
      </c>
      <c r="AK31" s="263" t="s">
        <v>197</v>
      </c>
      <c r="AL31" s="263" t="s">
        <v>197</v>
      </c>
      <c r="AM31" s="263" t="s">
        <v>197</v>
      </c>
      <c r="AN31" s="263" t="s">
        <v>197</v>
      </c>
      <c r="AO31" s="263" t="s">
        <v>197</v>
      </c>
      <c r="AP31" s="263" t="s">
        <v>197</v>
      </c>
      <c r="AQ31" s="241">
        <v>0</v>
      </c>
      <c r="AR31" s="241" t="s">
        <v>1137</v>
      </c>
    </row>
    <row r="32" spans="1:44" ht="18" x14ac:dyDescent="0.2">
      <c r="A32" s="264">
        <v>101194</v>
      </c>
      <c r="B32" t="s">
        <v>59</v>
      </c>
      <c r="C32" t="s">
        <v>659</v>
      </c>
      <c r="D32" t="s">
        <v>659</v>
      </c>
      <c r="E32" t="s">
        <v>659</v>
      </c>
      <c r="F32" t="s">
        <v>659</v>
      </c>
      <c r="G32" t="s">
        <v>659</v>
      </c>
      <c r="H32" t="s">
        <v>659</v>
      </c>
      <c r="I32" t="s">
        <v>659</v>
      </c>
      <c r="J32" t="s">
        <v>659</v>
      </c>
      <c r="K32" t="s">
        <v>659</v>
      </c>
      <c r="L32" t="s">
        <v>659</v>
      </c>
      <c r="M32" t="s">
        <v>659</v>
      </c>
      <c r="N32" t="s">
        <v>659</v>
      </c>
      <c r="O32" t="s">
        <v>659</v>
      </c>
      <c r="P32" t="s">
        <v>659</v>
      </c>
      <c r="Q32" t="s">
        <v>659</v>
      </c>
      <c r="R32" t="s">
        <v>659</v>
      </c>
      <c r="S32" t="s">
        <v>659</v>
      </c>
      <c r="T32" t="s">
        <v>659</v>
      </c>
      <c r="U32" t="s">
        <v>659</v>
      </c>
      <c r="V32" t="s">
        <v>659</v>
      </c>
      <c r="W32" t="s">
        <v>659</v>
      </c>
      <c r="X32" t="s">
        <v>659</v>
      </c>
      <c r="Y32" t="s">
        <v>659</v>
      </c>
      <c r="Z32" t="s">
        <v>659</v>
      </c>
      <c r="AA32" t="s">
        <v>659</v>
      </c>
      <c r="AB32" t="s">
        <v>659</v>
      </c>
      <c r="AC32" t="s">
        <v>659</v>
      </c>
      <c r="AD32" t="s">
        <v>659</v>
      </c>
      <c r="AE32" t="s">
        <v>659</v>
      </c>
      <c r="AF32" t="s">
        <v>659</v>
      </c>
      <c r="AG32" t="s">
        <v>659</v>
      </c>
      <c r="AH32" t="s">
        <v>659</v>
      </c>
      <c r="AI32" t="s">
        <v>659</v>
      </c>
      <c r="AJ32" t="s">
        <v>659</v>
      </c>
      <c r="AK32" t="s">
        <v>659</v>
      </c>
      <c r="AL32" t="s">
        <v>659</v>
      </c>
      <c r="AM32" t="s">
        <v>659</v>
      </c>
      <c r="AN32" t="s">
        <v>659</v>
      </c>
      <c r="AO32" t="s">
        <v>659</v>
      </c>
      <c r="AP32" t="s">
        <v>659</v>
      </c>
      <c r="AQ32" s="241">
        <v>0</v>
      </c>
      <c r="AR32" s="241">
        <v>0</v>
      </c>
    </row>
    <row r="33" spans="1:44" ht="18" x14ac:dyDescent="0.2">
      <c r="A33" s="264">
        <v>101286</v>
      </c>
      <c r="B33" t="s">
        <v>59</v>
      </c>
      <c r="C33" t="s">
        <v>659</v>
      </c>
      <c r="D33" t="s">
        <v>659</v>
      </c>
      <c r="E33" t="s">
        <v>659</v>
      </c>
      <c r="F33" t="s">
        <v>659</v>
      </c>
      <c r="G33" t="s">
        <v>659</v>
      </c>
      <c r="H33" t="s">
        <v>659</v>
      </c>
      <c r="I33" t="s">
        <v>659</v>
      </c>
      <c r="J33" t="s">
        <v>659</v>
      </c>
      <c r="K33" t="s">
        <v>659</v>
      </c>
      <c r="L33" t="s">
        <v>659</v>
      </c>
      <c r="M33" t="s">
        <v>659</v>
      </c>
      <c r="N33" t="s">
        <v>659</v>
      </c>
      <c r="O33" t="s">
        <v>659</v>
      </c>
      <c r="P33" t="s">
        <v>659</v>
      </c>
      <c r="Q33" t="s">
        <v>659</v>
      </c>
      <c r="R33" t="s">
        <v>659</v>
      </c>
      <c r="S33" t="s">
        <v>659</v>
      </c>
      <c r="T33" t="s">
        <v>659</v>
      </c>
      <c r="U33" t="s">
        <v>659</v>
      </c>
      <c r="V33" t="s">
        <v>659</v>
      </c>
      <c r="W33" t="s">
        <v>659</v>
      </c>
      <c r="X33" t="s">
        <v>659</v>
      </c>
      <c r="Y33" t="s">
        <v>659</v>
      </c>
      <c r="Z33" t="s">
        <v>659</v>
      </c>
      <c r="AA33" t="s">
        <v>659</v>
      </c>
      <c r="AB33" t="s">
        <v>659</v>
      </c>
      <c r="AC33" t="s">
        <v>659</v>
      </c>
      <c r="AD33" t="s">
        <v>659</v>
      </c>
      <c r="AE33" t="s">
        <v>659</v>
      </c>
      <c r="AF33" t="s">
        <v>659</v>
      </c>
      <c r="AG33" t="s">
        <v>659</v>
      </c>
      <c r="AH33" t="s">
        <v>659</v>
      </c>
      <c r="AI33" t="s">
        <v>659</v>
      </c>
      <c r="AJ33" t="s">
        <v>659</v>
      </c>
      <c r="AK33" t="s">
        <v>659</v>
      </c>
      <c r="AL33" t="s">
        <v>659</v>
      </c>
      <c r="AM33" t="s">
        <v>659</v>
      </c>
      <c r="AN33" t="s">
        <v>659</v>
      </c>
      <c r="AO33" t="s">
        <v>659</v>
      </c>
      <c r="AP33" t="s">
        <v>659</v>
      </c>
      <c r="AQ33" s="241">
        <v>0</v>
      </c>
      <c r="AR33" s="241">
        <v>0</v>
      </c>
    </row>
    <row r="34" spans="1:44" ht="18" x14ac:dyDescent="0.2">
      <c r="A34" s="264">
        <v>101322</v>
      </c>
      <c r="B34" t="s">
        <v>59</v>
      </c>
      <c r="C34" t="s">
        <v>659</v>
      </c>
      <c r="D34" t="s">
        <v>659</v>
      </c>
      <c r="E34" t="s">
        <v>659</v>
      </c>
      <c r="F34" t="s">
        <v>659</v>
      </c>
      <c r="G34" t="s">
        <v>659</v>
      </c>
      <c r="H34" t="s">
        <v>659</v>
      </c>
      <c r="I34" t="s">
        <v>659</v>
      </c>
      <c r="J34" t="s">
        <v>659</v>
      </c>
      <c r="K34" t="s">
        <v>659</v>
      </c>
      <c r="L34" t="s">
        <v>659</v>
      </c>
      <c r="M34" t="s">
        <v>659</v>
      </c>
      <c r="N34" t="s">
        <v>659</v>
      </c>
      <c r="O34" t="s">
        <v>659</v>
      </c>
      <c r="P34" t="s">
        <v>659</v>
      </c>
      <c r="Q34" t="s">
        <v>659</v>
      </c>
      <c r="R34" t="s">
        <v>659</v>
      </c>
      <c r="S34" t="s">
        <v>659</v>
      </c>
      <c r="T34" t="s">
        <v>659</v>
      </c>
      <c r="U34" t="s">
        <v>659</v>
      </c>
      <c r="V34" t="s">
        <v>659</v>
      </c>
      <c r="W34" t="s">
        <v>659</v>
      </c>
      <c r="X34" t="s">
        <v>659</v>
      </c>
      <c r="Y34" t="s">
        <v>659</v>
      </c>
      <c r="Z34" t="s">
        <v>659</v>
      </c>
      <c r="AA34" t="s">
        <v>659</v>
      </c>
      <c r="AB34" t="s">
        <v>659</v>
      </c>
      <c r="AC34" t="s">
        <v>659</v>
      </c>
      <c r="AD34" t="s">
        <v>659</v>
      </c>
      <c r="AE34" t="s">
        <v>659</v>
      </c>
      <c r="AF34" t="s">
        <v>659</v>
      </c>
      <c r="AG34" t="s">
        <v>659</v>
      </c>
      <c r="AH34" t="s">
        <v>659</v>
      </c>
      <c r="AI34" t="s">
        <v>659</v>
      </c>
      <c r="AJ34" t="s">
        <v>659</v>
      </c>
      <c r="AK34" t="s">
        <v>659</v>
      </c>
      <c r="AL34" t="s">
        <v>659</v>
      </c>
      <c r="AM34" t="s">
        <v>659</v>
      </c>
      <c r="AN34" t="s">
        <v>659</v>
      </c>
      <c r="AO34" t="s">
        <v>659</v>
      </c>
      <c r="AP34" t="s">
        <v>659</v>
      </c>
      <c r="AQ34" s="241">
        <v>0</v>
      </c>
      <c r="AR34" s="241">
        <v>0</v>
      </c>
    </row>
    <row r="35" spans="1:44" ht="18" x14ac:dyDescent="0.2">
      <c r="A35" s="264">
        <v>101378</v>
      </c>
      <c r="B35" t="s">
        <v>59</v>
      </c>
      <c r="C35" t="s">
        <v>659</v>
      </c>
      <c r="D35" t="s">
        <v>659</v>
      </c>
      <c r="E35" t="s">
        <v>659</v>
      </c>
      <c r="F35" t="s">
        <v>659</v>
      </c>
      <c r="G35" t="s">
        <v>659</v>
      </c>
      <c r="H35" t="s">
        <v>659</v>
      </c>
      <c r="I35" t="s">
        <v>659</v>
      </c>
      <c r="J35" t="s">
        <v>659</v>
      </c>
      <c r="K35" t="s">
        <v>659</v>
      </c>
      <c r="L35" t="s">
        <v>659</v>
      </c>
      <c r="M35" t="s">
        <v>659</v>
      </c>
      <c r="N35" t="s">
        <v>659</v>
      </c>
      <c r="O35" t="s">
        <v>659</v>
      </c>
      <c r="P35" t="s">
        <v>659</v>
      </c>
      <c r="Q35" t="s">
        <v>659</v>
      </c>
      <c r="R35" t="s">
        <v>659</v>
      </c>
      <c r="S35" t="s">
        <v>659</v>
      </c>
      <c r="T35" t="s">
        <v>659</v>
      </c>
      <c r="U35" t="s">
        <v>659</v>
      </c>
      <c r="V35" t="s">
        <v>659</v>
      </c>
      <c r="W35" t="s">
        <v>659</v>
      </c>
      <c r="X35" t="s">
        <v>659</v>
      </c>
      <c r="Y35" t="s">
        <v>659</v>
      </c>
      <c r="Z35" t="s">
        <v>659</v>
      </c>
      <c r="AA35" t="s">
        <v>659</v>
      </c>
      <c r="AB35" t="s">
        <v>659</v>
      </c>
      <c r="AC35" t="s">
        <v>659</v>
      </c>
      <c r="AD35" t="s">
        <v>659</v>
      </c>
      <c r="AE35" t="s">
        <v>659</v>
      </c>
      <c r="AF35" t="s">
        <v>659</v>
      </c>
      <c r="AG35" t="s">
        <v>659</v>
      </c>
      <c r="AH35" t="s">
        <v>659</v>
      </c>
      <c r="AI35" t="s">
        <v>659</v>
      </c>
      <c r="AJ35" t="s">
        <v>659</v>
      </c>
      <c r="AK35" t="s">
        <v>659</v>
      </c>
      <c r="AL35" t="s">
        <v>659</v>
      </c>
      <c r="AM35" t="s">
        <v>659</v>
      </c>
      <c r="AN35" t="s">
        <v>659</v>
      </c>
      <c r="AO35" t="s">
        <v>659</v>
      </c>
      <c r="AP35" t="s">
        <v>659</v>
      </c>
      <c r="AQ35" s="241">
        <v>0</v>
      </c>
      <c r="AR35" s="241">
        <v>0</v>
      </c>
    </row>
    <row r="36" spans="1:44" ht="18" x14ac:dyDescent="0.2">
      <c r="A36" s="264">
        <v>101379</v>
      </c>
      <c r="B36" t="s">
        <v>59</v>
      </c>
      <c r="C36" t="s">
        <v>659</v>
      </c>
      <c r="D36" t="s">
        <v>659</v>
      </c>
      <c r="E36" t="s">
        <v>659</v>
      </c>
      <c r="F36" t="s">
        <v>659</v>
      </c>
      <c r="G36" t="s">
        <v>659</v>
      </c>
      <c r="H36" t="s">
        <v>659</v>
      </c>
      <c r="I36" t="s">
        <v>659</v>
      </c>
      <c r="J36" t="s">
        <v>659</v>
      </c>
      <c r="K36" t="s">
        <v>659</v>
      </c>
      <c r="L36" t="s">
        <v>659</v>
      </c>
      <c r="M36" t="s">
        <v>659</v>
      </c>
      <c r="N36" t="s">
        <v>659</v>
      </c>
      <c r="O36" t="s">
        <v>659</v>
      </c>
      <c r="P36" t="s">
        <v>659</v>
      </c>
      <c r="Q36" t="s">
        <v>659</v>
      </c>
      <c r="R36" t="s">
        <v>659</v>
      </c>
      <c r="S36" t="s">
        <v>659</v>
      </c>
      <c r="T36" t="s">
        <v>659</v>
      </c>
      <c r="U36" t="s">
        <v>659</v>
      </c>
      <c r="V36" t="s">
        <v>659</v>
      </c>
      <c r="W36" t="s">
        <v>659</v>
      </c>
      <c r="X36" t="s">
        <v>659</v>
      </c>
      <c r="Y36" t="s">
        <v>659</v>
      </c>
      <c r="Z36" t="s">
        <v>659</v>
      </c>
      <c r="AA36" t="s">
        <v>659</v>
      </c>
      <c r="AB36" t="s">
        <v>659</v>
      </c>
      <c r="AC36" t="s">
        <v>659</v>
      </c>
      <c r="AD36" t="s">
        <v>659</v>
      </c>
      <c r="AE36" t="s">
        <v>659</v>
      </c>
      <c r="AF36" t="s">
        <v>659</v>
      </c>
      <c r="AG36" t="s">
        <v>659</v>
      </c>
      <c r="AH36" t="s">
        <v>659</v>
      </c>
      <c r="AI36" t="s">
        <v>659</v>
      </c>
      <c r="AJ36" t="s">
        <v>659</v>
      </c>
      <c r="AK36" t="s">
        <v>659</v>
      </c>
      <c r="AL36" t="s">
        <v>659</v>
      </c>
      <c r="AM36" t="s">
        <v>659</v>
      </c>
      <c r="AN36" t="s">
        <v>659</v>
      </c>
      <c r="AO36" t="s">
        <v>659</v>
      </c>
      <c r="AP36" t="s">
        <v>659</v>
      </c>
      <c r="AQ36" s="241">
        <v>0</v>
      </c>
      <c r="AR36" s="241">
        <v>0</v>
      </c>
    </row>
    <row r="37" spans="1:44" x14ac:dyDescent="0.2">
      <c r="A37">
        <v>101388</v>
      </c>
      <c r="B37" t="s">
        <v>1141</v>
      </c>
      <c r="C37" t="s">
        <v>659</v>
      </c>
      <c r="D37" t="s">
        <v>659</v>
      </c>
      <c r="E37" t="s">
        <v>659</v>
      </c>
      <c r="F37" t="s">
        <v>659</v>
      </c>
      <c r="G37" t="s">
        <v>659</v>
      </c>
      <c r="H37" t="s">
        <v>659</v>
      </c>
      <c r="I37" t="s">
        <v>659</v>
      </c>
      <c r="J37" t="s">
        <v>659</v>
      </c>
      <c r="K37" t="s">
        <v>659</v>
      </c>
      <c r="L37" t="s">
        <v>659</v>
      </c>
      <c r="M37" t="s">
        <v>659</v>
      </c>
      <c r="N37" t="s">
        <v>659</v>
      </c>
      <c r="O37" t="s">
        <v>659</v>
      </c>
      <c r="P37" t="s">
        <v>659</v>
      </c>
      <c r="Q37" t="s">
        <v>659</v>
      </c>
      <c r="R37" t="s">
        <v>659</v>
      </c>
      <c r="S37" t="s">
        <v>659</v>
      </c>
      <c r="T37" t="s">
        <v>659</v>
      </c>
      <c r="U37" t="s">
        <v>659</v>
      </c>
      <c r="V37" t="s">
        <v>659</v>
      </c>
      <c r="W37" t="s">
        <v>659</v>
      </c>
      <c r="X37" t="s">
        <v>659</v>
      </c>
      <c r="Y37" t="s">
        <v>659</v>
      </c>
      <c r="Z37" t="s">
        <v>659</v>
      </c>
      <c r="AA37" t="s">
        <v>659</v>
      </c>
      <c r="AB37" t="s">
        <v>659</v>
      </c>
      <c r="AC37" t="s">
        <v>659</v>
      </c>
      <c r="AD37" t="s">
        <v>659</v>
      </c>
      <c r="AE37" t="s">
        <v>659</v>
      </c>
      <c r="AF37" t="s">
        <v>659</v>
      </c>
      <c r="AG37" t="s">
        <v>659</v>
      </c>
      <c r="AH37" t="s">
        <v>659</v>
      </c>
      <c r="AI37" t="s">
        <v>659</v>
      </c>
      <c r="AJ37" t="s">
        <v>659</v>
      </c>
      <c r="AK37" t="s">
        <v>659</v>
      </c>
      <c r="AL37" t="s">
        <v>659</v>
      </c>
      <c r="AM37" t="s">
        <v>659</v>
      </c>
      <c r="AN37" t="s">
        <v>659</v>
      </c>
      <c r="AO37" t="s">
        <v>659</v>
      </c>
      <c r="AP37" t="s">
        <v>659</v>
      </c>
      <c r="AQ37" s="241" t="s">
        <v>1142</v>
      </c>
      <c r="AR37" s="241">
        <v>0</v>
      </c>
    </row>
    <row r="38" spans="1:44" x14ac:dyDescent="0.2">
      <c r="A38" s="265">
        <v>101460</v>
      </c>
      <c r="B38" t="s">
        <v>59</v>
      </c>
      <c r="C38" s="263" t="s">
        <v>197</v>
      </c>
      <c r="D38" s="263" t="s">
        <v>197</v>
      </c>
      <c r="E38" s="263" t="s">
        <v>197</v>
      </c>
      <c r="F38" s="263" t="s">
        <v>197</v>
      </c>
      <c r="G38" s="263" t="s">
        <v>197</v>
      </c>
      <c r="H38" s="263" t="s">
        <v>197</v>
      </c>
      <c r="I38" s="263" t="s">
        <v>197</v>
      </c>
      <c r="J38" s="263" t="s">
        <v>197</v>
      </c>
      <c r="K38" s="263" t="s">
        <v>197</v>
      </c>
      <c r="L38" s="263" t="s">
        <v>197</v>
      </c>
      <c r="M38" s="263" t="s">
        <v>197</v>
      </c>
      <c r="N38" s="263" t="s">
        <v>197</v>
      </c>
      <c r="O38" s="263" t="s">
        <v>197</v>
      </c>
      <c r="P38" s="263" t="s">
        <v>197</v>
      </c>
      <c r="Q38" s="263" t="s">
        <v>197</v>
      </c>
      <c r="R38" s="263" t="s">
        <v>197</v>
      </c>
      <c r="S38" s="263" t="s">
        <v>197</v>
      </c>
      <c r="T38" s="263" t="s">
        <v>197</v>
      </c>
      <c r="U38" s="263" t="s">
        <v>197</v>
      </c>
      <c r="V38" s="263" t="s">
        <v>197</v>
      </c>
      <c r="W38" s="263" t="s">
        <v>197</v>
      </c>
      <c r="X38" s="263" t="s">
        <v>197</v>
      </c>
      <c r="Y38" s="263" t="s">
        <v>197</v>
      </c>
      <c r="Z38" s="263" t="s">
        <v>197</v>
      </c>
      <c r="AA38" s="263" t="s">
        <v>197</v>
      </c>
      <c r="AB38" s="263" t="s">
        <v>197</v>
      </c>
      <c r="AC38" s="263" t="s">
        <v>197</v>
      </c>
      <c r="AD38" s="263" t="s">
        <v>197</v>
      </c>
      <c r="AE38" s="263" t="s">
        <v>197</v>
      </c>
      <c r="AF38" s="263" t="s">
        <v>197</v>
      </c>
      <c r="AG38" s="263" t="s">
        <v>197</v>
      </c>
      <c r="AH38" s="263" t="s">
        <v>197</v>
      </c>
      <c r="AI38" s="263" t="s">
        <v>197</v>
      </c>
      <c r="AJ38" s="263" t="s">
        <v>197</v>
      </c>
      <c r="AK38" s="263" t="s">
        <v>197</v>
      </c>
      <c r="AL38" s="263" t="s">
        <v>197</v>
      </c>
      <c r="AM38" s="263" t="s">
        <v>197</v>
      </c>
      <c r="AN38" s="263" t="s">
        <v>197</v>
      </c>
      <c r="AO38" s="263" t="s">
        <v>197</v>
      </c>
      <c r="AP38" s="263" t="s">
        <v>197</v>
      </c>
      <c r="AQ38" s="241">
        <v>0</v>
      </c>
      <c r="AR38" s="241" t="s">
        <v>1137</v>
      </c>
    </row>
    <row r="39" spans="1:44" x14ac:dyDescent="0.2">
      <c r="A39" s="265">
        <v>101476</v>
      </c>
      <c r="B39" t="s">
        <v>59</v>
      </c>
      <c r="C39" s="263" t="s">
        <v>197</v>
      </c>
      <c r="D39" s="263" t="s">
        <v>197</v>
      </c>
      <c r="E39" s="263" t="s">
        <v>197</v>
      </c>
      <c r="F39" s="263" t="s">
        <v>197</v>
      </c>
      <c r="G39" s="263" t="s">
        <v>197</v>
      </c>
      <c r="H39" s="263" t="s">
        <v>197</v>
      </c>
      <c r="I39" s="263" t="s">
        <v>197</v>
      </c>
      <c r="J39" s="263" t="s">
        <v>197</v>
      </c>
      <c r="K39" s="263" t="s">
        <v>197</v>
      </c>
      <c r="L39" s="263" t="s">
        <v>197</v>
      </c>
      <c r="M39" s="263" t="s">
        <v>197</v>
      </c>
      <c r="N39" s="263" t="s">
        <v>197</v>
      </c>
      <c r="O39" s="263" t="s">
        <v>197</v>
      </c>
      <c r="P39" s="263" t="s">
        <v>197</v>
      </c>
      <c r="Q39" s="263" t="s">
        <v>197</v>
      </c>
      <c r="R39" s="263" t="s">
        <v>197</v>
      </c>
      <c r="S39" s="263" t="s">
        <v>197</v>
      </c>
      <c r="T39" s="263" t="s">
        <v>197</v>
      </c>
      <c r="U39" s="263" t="s">
        <v>197</v>
      </c>
      <c r="V39" s="263" t="s">
        <v>197</v>
      </c>
      <c r="W39" s="263" t="s">
        <v>197</v>
      </c>
      <c r="X39" s="263" t="s">
        <v>197</v>
      </c>
      <c r="Y39" s="263" t="s">
        <v>197</v>
      </c>
      <c r="Z39" s="263" t="s">
        <v>197</v>
      </c>
      <c r="AA39" s="263" t="s">
        <v>197</v>
      </c>
      <c r="AB39" s="263" t="s">
        <v>197</v>
      </c>
      <c r="AC39" s="263" t="s">
        <v>197</v>
      </c>
      <c r="AD39" s="263" t="s">
        <v>197</v>
      </c>
      <c r="AE39" s="263" t="s">
        <v>197</v>
      </c>
      <c r="AF39" s="263" t="s">
        <v>197</v>
      </c>
      <c r="AG39" s="263" t="s">
        <v>197</v>
      </c>
      <c r="AH39" s="263" t="s">
        <v>197</v>
      </c>
      <c r="AI39" s="263" t="s">
        <v>197</v>
      </c>
      <c r="AJ39" s="263" t="s">
        <v>197</v>
      </c>
      <c r="AK39" s="263" t="s">
        <v>197</v>
      </c>
      <c r="AL39" s="263" t="s">
        <v>197</v>
      </c>
      <c r="AM39" s="263" t="s">
        <v>197</v>
      </c>
      <c r="AN39" s="263" t="s">
        <v>197</v>
      </c>
      <c r="AO39" s="263" t="s">
        <v>197</v>
      </c>
      <c r="AP39" s="263" t="s">
        <v>197</v>
      </c>
      <c r="AQ39" s="241">
        <v>0</v>
      </c>
      <c r="AR39" s="241" t="e">
        <v>#N/A</v>
      </c>
    </row>
    <row r="40" spans="1:44" ht="18" x14ac:dyDescent="0.2">
      <c r="A40" s="264">
        <v>101493</v>
      </c>
      <c r="B40" t="s">
        <v>59</v>
      </c>
      <c r="C40" t="s">
        <v>659</v>
      </c>
      <c r="D40" t="s">
        <v>659</v>
      </c>
      <c r="E40" t="s">
        <v>659</v>
      </c>
      <c r="F40" t="s">
        <v>659</v>
      </c>
      <c r="G40" t="s">
        <v>659</v>
      </c>
      <c r="H40" t="s">
        <v>659</v>
      </c>
      <c r="I40" t="s">
        <v>659</v>
      </c>
      <c r="J40" t="s">
        <v>659</v>
      </c>
      <c r="K40" t="s">
        <v>659</v>
      </c>
      <c r="L40" t="s">
        <v>659</v>
      </c>
      <c r="M40" t="s">
        <v>659</v>
      </c>
      <c r="N40" t="s">
        <v>659</v>
      </c>
      <c r="O40" t="s">
        <v>659</v>
      </c>
      <c r="P40" t="s">
        <v>659</v>
      </c>
      <c r="Q40" t="s">
        <v>659</v>
      </c>
      <c r="R40" t="s">
        <v>659</v>
      </c>
      <c r="S40" t="s">
        <v>659</v>
      </c>
      <c r="T40" t="s">
        <v>659</v>
      </c>
      <c r="U40" t="s">
        <v>659</v>
      </c>
      <c r="V40" t="s">
        <v>659</v>
      </c>
      <c r="W40" t="s">
        <v>659</v>
      </c>
      <c r="X40" t="s">
        <v>659</v>
      </c>
      <c r="Y40" t="s">
        <v>659</v>
      </c>
      <c r="Z40" t="s">
        <v>659</v>
      </c>
      <c r="AA40" t="s">
        <v>659</v>
      </c>
      <c r="AB40" t="s">
        <v>659</v>
      </c>
      <c r="AC40" t="s">
        <v>659</v>
      </c>
      <c r="AD40" t="s">
        <v>659</v>
      </c>
      <c r="AE40" t="s">
        <v>659</v>
      </c>
      <c r="AF40" t="s">
        <v>659</v>
      </c>
      <c r="AG40" t="s">
        <v>659</v>
      </c>
      <c r="AH40" t="s">
        <v>659</v>
      </c>
      <c r="AI40" t="s">
        <v>659</v>
      </c>
      <c r="AJ40" t="s">
        <v>659</v>
      </c>
      <c r="AK40" t="s">
        <v>659</v>
      </c>
      <c r="AL40" t="s">
        <v>659</v>
      </c>
      <c r="AM40" t="s">
        <v>659</v>
      </c>
      <c r="AN40" t="s">
        <v>659</v>
      </c>
      <c r="AO40" t="s">
        <v>659</v>
      </c>
      <c r="AP40" t="s">
        <v>659</v>
      </c>
      <c r="AQ40" s="241">
        <v>0</v>
      </c>
      <c r="AR40" s="241">
        <v>0</v>
      </c>
    </row>
    <row r="41" spans="1:44" ht="18" x14ac:dyDescent="0.2">
      <c r="A41" s="264">
        <v>101546</v>
      </c>
      <c r="B41" t="s">
        <v>59</v>
      </c>
      <c r="C41" t="s">
        <v>659</v>
      </c>
      <c r="D41" t="s">
        <v>659</v>
      </c>
      <c r="E41" t="s">
        <v>659</v>
      </c>
      <c r="F41" t="s">
        <v>659</v>
      </c>
      <c r="G41" t="s">
        <v>659</v>
      </c>
      <c r="H41" t="s">
        <v>659</v>
      </c>
      <c r="I41" t="s">
        <v>659</v>
      </c>
      <c r="J41" t="s">
        <v>659</v>
      </c>
      <c r="K41" t="s">
        <v>659</v>
      </c>
      <c r="L41" t="s">
        <v>659</v>
      </c>
      <c r="M41" t="s">
        <v>659</v>
      </c>
      <c r="N41" t="s">
        <v>659</v>
      </c>
      <c r="O41" t="s">
        <v>659</v>
      </c>
      <c r="P41" t="s">
        <v>659</v>
      </c>
      <c r="Q41" t="s">
        <v>659</v>
      </c>
      <c r="R41" t="s">
        <v>659</v>
      </c>
      <c r="S41" t="s">
        <v>659</v>
      </c>
      <c r="T41" t="s">
        <v>659</v>
      </c>
      <c r="U41" t="s">
        <v>659</v>
      </c>
      <c r="V41" t="s">
        <v>659</v>
      </c>
      <c r="W41" t="s">
        <v>659</v>
      </c>
      <c r="X41" t="s">
        <v>659</v>
      </c>
      <c r="Y41" t="s">
        <v>659</v>
      </c>
      <c r="Z41" t="s">
        <v>659</v>
      </c>
      <c r="AA41" t="s">
        <v>659</v>
      </c>
      <c r="AB41" t="s">
        <v>659</v>
      </c>
      <c r="AC41" t="s">
        <v>659</v>
      </c>
      <c r="AD41" t="s">
        <v>659</v>
      </c>
      <c r="AE41" t="s">
        <v>659</v>
      </c>
      <c r="AF41" t="s">
        <v>659</v>
      </c>
      <c r="AG41" t="s">
        <v>659</v>
      </c>
      <c r="AH41" t="s">
        <v>659</v>
      </c>
      <c r="AI41" t="s">
        <v>659</v>
      </c>
      <c r="AJ41" t="s">
        <v>659</v>
      </c>
      <c r="AK41" t="s">
        <v>659</v>
      </c>
      <c r="AL41" t="s">
        <v>659</v>
      </c>
      <c r="AM41" t="s">
        <v>659</v>
      </c>
      <c r="AN41" t="s">
        <v>659</v>
      </c>
      <c r="AO41" t="s">
        <v>659</v>
      </c>
      <c r="AP41" t="s">
        <v>659</v>
      </c>
      <c r="AQ41" s="241">
        <v>0</v>
      </c>
      <c r="AR41" s="241">
        <v>0</v>
      </c>
    </row>
    <row r="42" spans="1:44" ht="21.75" x14ac:dyDescent="0.5">
      <c r="A42" s="246">
        <v>101593</v>
      </c>
      <c r="B42" t="s">
        <v>59</v>
      </c>
      <c r="C42" s="241" t="s">
        <v>659</v>
      </c>
      <c r="D42" s="241" t="s">
        <v>659</v>
      </c>
      <c r="E42" s="241" t="s">
        <v>659</v>
      </c>
      <c r="F42" s="241" t="s">
        <v>659</v>
      </c>
      <c r="G42" s="241" t="s">
        <v>659</v>
      </c>
      <c r="H42" s="241" t="s">
        <v>659</v>
      </c>
      <c r="I42" s="241" t="s">
        <v>659</v>
      </c>
      <c r="J42" s="241" t="s">
        <v>659</v>
      </c>
      <c r="K42" s="241" t="s">
        <v>659</v>
      </c>
      <c r="L42" s="241" t="s">
        <v>659</v>
      </c>
      <c r="M42" s="241" t="s">
        <v>659</v>
      </c>
      <c r="N42" s="241" t="s">
        <v>659</v>
      </c>
      <c r="O42" s="241" t="s">
        <v>659</v>
      </c>
      <c r="P42" s="241" t="s">
        <v>659</v>
      </c>
      <c r="Q42" s="241" t="s">
        <v>659</v>
      </c>
      <c r="R42" s="241" t="s">
        <v>659</v>
      </c>
      <c r="S42" s="241" t="s">
        <v>659</v>
      </c>
      <c r="T42" s="241" t="s">
        <v>659</v>
      </c>
      <c r="U42" s="241" t="s">
        <v>659</v>
      </c>
      <c r="V42" s="241" t="s">
        <v>659</v>
      </c>
      <c r="W42" s="241" t="s">
        <v>659</v>
      </c>
      <c r="X42" s="241" t="s">
        <v>659</v>
      </c>
      <c r="Y42" s="241" t="s">
        <v>659</v>
      </c>
      <c r="Z42" s="241" t="s">
        <v>659</v>
      </c>
      <c r="AA42" s="241" t="s">
        <v>659</v>
      </c>
      <c r="AB42" s="241" t="s">
        <v>659</v>
      </c>
      <c r="AC42" s="241" t="s">
        <v>659</v>
      </c>
      <c r="AD42" s="241" t="s">
        <v>659</v>
      </c>
      <c r="AE42" s="241" t="s">
        <v>659</v>
      </c>
      <c r="AF42" s="241" t="s">
        <v>659</v>
      </c>
      <c r="AG42" s="241" t="s">
        <v>659</v>
      </c>
      <c r="AH42" s="241" t="s">
        <v>659</v>
      </c>
      <c r="AI42" s="241" t="s">
        <v>659</v>
      </c>
      <c r="AJ42" s="241" t="s">
        <v>659</v>
      </c>
      <c r="AK42" s="241" t="s">
        <v>659</v>
      </c>
      <c r="AL42" s="241" t="s">
        <v>659</v>
      </c>
      <c r="AM42" s="241" t="s">
        <v>659</v>
      </c>
      <c r="AN42" s="241" t="s">
        <v>659</v>
      </c>
      <c r="AO42" s="241" t="s">
        <v>659</v>
      </c>
      <c r="AP42" s="241" t="s">
        <v>659</v>
      </c>
      <c r="AQ42" s="241" t="s">
        <v>931</v>
      </c>
      <c r="AR42" s="241">
        <v>0</v>
      </c>
    </row>
    <row r="43" spans="1:44" ht="18" x14ac:dyDescent="0.2">
      <c r="A43" s="264">
        <v>101627</v>
      </c>
      <c r="B43" t="s">
        <v>59</v>
      </c>
      <c r="C43" t="s">
        <v>659</v>
      </c>
      <c r="D43" t="s">
        <v>659</v>
      </c>
      <c r="E43" t="s">
        <v>659</v>
      </c>
      <c r="F43" t="s">
        <v>659</v>
      </c>
      <c r="G43" t="s">
        <v>659</v>
      </c>
      <c r="H43" t="s">
        <v>659</v>
      </c>
      <c r="I43" t="s">
        <v>659</v>
      </c>
      <c r="J43" t="s">
        <v>659</v>
      </c>
      <c r="K43" t="s">
        <v>659</v>
      </c>
      <c r="L43" t="s">
        <v>659</v>
      </c>
      <c r="M43" t="s">
        <v>659</v>
      </c>
      <c r="N43" t="s">
        <v>659</v>
      </c>
      <c r="O43" t="s">
        <v>659</v>
      </c>
      <c r="P43" t="s">
        <v>659</v>
      </c>
      <c r="Q43" t="s">
        <v>659</v>
      </c>
      <c r="R43" t="s">
        <v>659</v>
      </c>
      <c r="S43" t="s">
        <v>659</v>
      </c>
      <c r="T43" t="s">
        <v>659</v>
      </c>
      <c r="U43" t="s">
        <v>659</v>
      </c>
      <c r="V43" t="s">
        <v>659</v>
      </c>
      <c r="W43" t="s">
        <v>659</v>
      </c>
      <c r="X43" t="s">
        <v>659</v>
      </c>
      <c r="Y43" t="s">
        <v>659</v>
      </c>
      <c r="Z43" t="s">
        <v>659</v>
      </c>
      <c r="AA43" t="s">
        <v>659</v>
      </c>
      <c r="AB43" t="s">
        <v>659</v>
      </c>
      <c r="AC43" t="s">
        <v>659</v>
      </c>
      <c r="AD43" t="s">
        <v>659</v>
      </c>
      <c r="AE43" t="s">
        <v>659</v>
      </c>
      <c r="AF43" t="s">
        <v>659</v>
      </c>
      <c r="AG43" t="s">
        <v>659</v>
      </c>
      <c r="AH43" t="s">
        <v>659</v>
      </c>
      <c r="AI43" t="s">
        <v>659</v>
      </c>
      <c r="AJ43" t="s">
        <v>659</v>
      </c>
      <c r="AK43" t="s">
        <v>659</v>
      </c>
      <c r="AL43" t="s">
        <v>659</v>
      </c>
      <c r="AM43" t="s">
        <v>659</v>
      </c>
      <c r="AN43" t="s">
        <v>659</v>
      </c>
      <c r="AO43" t="s">
        <v>659</v>
      </c>
      <c r="AP43" t="s">
        <v>659</v>
      </c>
      <c r="AQ43" s="241">
        <v>0</v>
      </c>
      <c r="AR43" s="241">
        <v>0</v>
      </c>
    </row>
    <row r="44" spans="1:44" x14ac:dyDescent="0.2">
      <c r="A44">
        <v>101628</v>
      </c>
      <c r="B44" t="s">
        <v>59</v>
      </c>
      <c r="C44" t="s">
        <v>659</v>
      </c>
      <c r="D44" t="s">
        <v>659</v>
      </c>
      <c r="E44" t="s">
        <v>659</v>
      </c>
      <c r="F44" t="s">
        <v>659</v>
      </c>
      <c r="G44" t="s">
        <v>659</v>
      </c>
      <c r="H44" t="s">
        <v>659</v>
      </c>
      <c r="I44" t="s">
        <v>659</v>
      </c>
      <c r="J44" t="s">
        <v>659</v>
      </c>
      <c r="K44" t="s">
        <v>659</v>
      </c>
      <c r="L44" t="s">
        <v>659</v>
      </c>
      <c r="M44" t="s">
        <v>659</v>
      </c>
      <c r="N44" t="s">
        <v>659</v>
      </c>
      <c r="O44" t="s">
        <v>659</v>
      </c>
      <c r="P44" t="s">
        <v>659</v>
      </c>
      <c r="Q44" t="s">
        <v>659</v>
      </c>
      <c r="R44" t="s">
        <v>659</v>
      </c>
      <c r="S44" t="s">
        <v>659</v>
      </c>
      <c r="T44" t="s">
        <v>659</v>
      </c>
      <c r="U44" t="s">
        <v>659</v>
      </c>
      <c r="V44" t="s">
        <v>659</v>
      </c>
      <c r="W44" t="s">
        <v>659</v>
      </c>
      <c r="X44" t="s">
        <v>659</v>
      </c>
      <c r="Y44" t="s">
        <v>659</v>
      </c>
      <c r="Z44" t="s">
        <v>659</v>
      </c>
      <c r="AA44" t="s">
        <v>659</v>
      </c>
      <c r="AB44" t="s">
        <v>659</v>
      </c>
      <c r="AC44" t="s">
        <v>659</v>
      </c>
      <c r="AD44" t="s">
        <v>659</v>
      </c>
      <c r="AE44" t="s">
        <v>659</v>
      </c>
      <c r="AF44" t="s">
        <v>659</v>
      </c>
      <c r="AG44" t="s">
        <v>659</v>
      </c>
      <c r="AH44" t="s">
        <v>659</v>
      </c>
      <c r="AI44" t="s">
        <v>659</v>
      </c>
      <c r="AJ44" t="s">
        <v>659</v>
      </c>
      <c r="AK44" t="s">
        <v>659</v>
      </c>
      <c r="AL44" t="s">
        <v>659</v>
      </c>
      <c r="AM44" t="s">
        <v>659</v>
      </c>
      <c r="AN44" t="s">
        <v>659</v>
      </c>
      <c r="AO44" t="s">
        <v>659</v>
      </c>
      <c r="AP44" t="s">
        <v>659</v>
      </c>
      <c r="AQ44" s="241">
        <v>0</v>
      </c>
      <c r="AR44" s="241">
        <v>0</v>
      </c>
    </row>
    <row r="45" spans="1:44" ht="18" x14ac:dyDescent="0.2">
      <c r="A45" s="264">
        <v>101668</v>
      </c>
      <c r="B45" t="s">
        <v>59</v>
      </c>
      <c r="C45" t="s">
        <v>659</v>
      </c>
      <c r="D45" t="s">
        <v>659</v>
      </c>
      <c r="E45" t="s">
        <v>659</v>
      </c>
      <c r="F45" t="s">
        <v>659</v>
      </c>
      <c r="G45" t="s">
        <v>659</v>
      </c>
      <c r="H45" t="s">
        <v>659</v>
      </c>
      <c r="I45" t="s">
        <v>659</v>
      </c>
      <c r="J45" t="s">
        <v>659</v>
      </c>
      <c r="K45" t="s">
        <v>659</v>
      </c>
      <c r="L45" t="s">
        <v>659</v>
      </c>
      <c r="M45" t="s">
        <v>659</v>
      </c>
      <c r="N45" t="s">
        <v>659</v>
      </c>
      <c r="O45" t="s">
        <v>659</v>
      </c>
      <c r="P45" t="s">
        <v>659</v>
      </c>
      <c r="Q45" t="s">
        <v>659</v>
      </c>
      <c r="R45" t="s">
        <v>659</v>
      </c>
      <c r="S45" t="s">
        <v>659</v>
      </c>
      <c r="T45" t="s">
        <v>659</v>
      </c>
      <c r="U45" t="s">
        <v>659</v>
      </c>
      <c r="V45" t="s">
        <v>659</v>
      </c>
      <c r="W45" t="s">
        <v>659</v>
      </c>
      <c r="X45" t="s">
        <v>659</v>
      </c>
      <c r="Y45" t="s">
        <v>659</v>
      </c>
      <c r="Z45" t="s">
        <v>659</v>
      </c>
      <c r="AA45" t="s">
        <v>659</v>
      </c>
      <c r="AB45" t="s">
        <v>659</v>
      </c>
      <c r="AC45" t="s">
        <v>659</v>
      </c>
      <c r="AD45" t="s">
        <v>659</v>
      </c>
      <c r="AE45" t="s">
        <v>659</v>
      </c>
      <c r="AF45" t="s">
        <v>659</v>
      </c>
      <c r="AG45" t="s">
        <v>659</v>
      </c>
      <c r="AH45" t="s">
        <v>659</v>
      </c>
      <c r="AI45" t="s">
        <v>659</v>
      </c>
      <c r="AJ45" t="s">
        <v>659</v>
      </c>
      <c r="AK45" t="s">
        <v>659</v>
      </c>
      <c r="AL45" t="s">
        <v>659</v>
      </c>
      <c r="AM45" t="s">
        <v>659</v>
      </c>
      <c r="AN45" t="s">
        <v>659</v>
      </c>
      <c r="AO45" t="s">
        <v>659</v>
      </c>
      <c r="AP45" t="s">
        <v>659</v>
      </c>
      <c r="AQ45" s="241">
        <v>0</v>
      </c>
      <c r="AR45" s="241">
        <v>0</v>
      </c>
    </row>
    <row r="46" spans="1:44" x14ac:dyDescent="0.2">
      <c r="A46" s="241">
        <v>101670</v>
      </c>
      <c r="B46" t="s">
        <v>59</v>
      </c>
      <c r="C46" s="241" t="s">
        <v>659</v>
      </c>
      <c r="D46" s="241" t="s">
        <v>659</v>
      </c>
      <c r="E46" s="241" t="s">
        <v>659</v>
      </c>
      <c r="F46" s="241" t="s">
        <v>659</v>
      </c>
      <c r="G46" s="241" t="s">
        <v>659</v>
      </c>
      <c r="H46" s="241" t="s">
        <v>659</v>
      </c>
      <c r="I46" s="241" t="s">
        <v>659</v>
      </c>
      <c r="J46" s="241" t="s">
        <v>659</v>
      </c>
      <c r="K46" s="241" t="s">
        <v>659</v>
      </c>
      <c r="L46" s="241" t="s">
        <v>659</v>
      </c>
      <c r="M46" s="241" t="s">
        <v>659</v>
      </c>
      <c r="N46" s="241" t="s">
        <v>659</v>
      </c>
      <c r="O46" s="241" t="s">
        <v>659</v>
      </c>
      <c r="P46" s="241" t="s">
        <v>659</v>
      </c>
      <c r="Q46" s="241" t="s">
        <v>659</v>
      </c>
      <c r="R46" s="241" t="s">
        <v>659</v>
      </c>
      <c r="S46" s="241" t="s">
        <v>659</v>
      </c>
      <c r="T46" s="241" t="s">
        <v>659</v>
      </c>
      <c r="U46" s="241" t="s">
        <v>659</v>
      </c>
      <c r="V46" s="241" t="s">
        <v>659</v>
      </c>
      <c r="W46" s="241" t="s">
        <v>659</v>
      </c>
      <c r="X46" s="241" t="s">
        <v>659</v>
      </c>
      <c r="Y46" s="241" t="s">
        <v>659</v>
      </c>
      <c r="Z46" s="241" t="s">
        <v>659</v>
      </c>
      <c r="AA46" s="241" t="s">
        <v>659</v>
      </c>
      <c r="AB46" s="241" t="s">
        <v>659</v>
      </c>
      <c r="AC46" s="241" t="s">
        <v>659</v>
      </c>
      <c r="AD46" s="241" t="s">
        <v>659</v>
      </c>
      <c r="AE46" s="241" t="s">
        <v>659</v>
      </c>
      <c r="AF46" s="241" t="s">
        <v>659</v>
      </c>
      <c r="AG46" s="241" t="s">
        <v>659</v>
      </c>
      <c r="AH46" s="241" t="s">
        <v>659</v>
      </c>
      <c r="AI46" s="241" t="s">
        <v>659</v>
      </c>
      <c r="AJ46" s="241" t="s">
        <v>659</v>
      </c>
      <c r="AK46" s="241" t="s">
        <v>659</v>
      </c>
      <c r="AL46" s="241" t="s">
        <v>659</v>
      </c>
      <c r="AM46" s="241" t="s">
        <v>659</v>
      </c>
      <c r="AN46" s="241" t="s">
        <v>659</v>
      </c>
      <c r="AO46" s="241" t="s">
        <v>659</v>
      </c>
      <c r="AP46" s="241" t="s">
        <v>659</v>
      </c>
      <c r="AQ46" s="241" t="s">
        <v>931</v>
      </c>
      <c r="AR46" s="241">
        <v>0</v>
      </c>
    </row>
    <row r="47" spans="1:44" ht="18" x14ac:dyDescent="0.2">
      <c r="A47" s="264">
        <v>101676</v>
      </c>
      <c r="B47" t="s">
        <v>59</v>
      </c>
      <c r="C47" t="s">
        <v>659</v>
      </c>
      <c r="D47" t="s">
        <v>659</v>
      </c>
      <c r="E47" t="s">
        <v>659</v>
      </c>
      <c r="F47" t="s">
        <v>659</v>
      </c>
      <c r="G47" t="s">
        <v>659</v>
      </c>
      <c r="H47" t="s">
        <v>659</v>
      </c>
      <c r="I47" t="s">
        <v>659</v>
      </c>
      <c r="J47" t="s">
        <v>659</v>
      </c>
      <c r="K47" t="s">
        <v>659</v>
      </c>
      <c r="L47" t="s">
        <v>659</v>
      </c>
      <c r="M47" t="s">
        <v>659</v>
      </c>
      <c r="N47" t="s">
        <v>659</v>
      </c>
      <c r="O47" t="s">
        <v>659</v>
      </c>
      <c r="P47" t="s">
        <v>659</v>
      </c>
      <c r="Q47" t="s">
        <v>659</v>
      </c>
      <c r="R47" t="s">
        <v>659</v>
      </c>
      <c r="S47" t="s">
        <v>659</v>
      </c>
      <c r="T47" t="s">
        <v>659</v>
      </c>
      <c r="U47" t="s">
        <v>659</v>
      </c>
      <c r="V47" t="s">
        <v>659</v>
      </c>
      <c r="W47" t="s">
        <v>659</v>
      </c>
      <c r="X47" t="s">
        <v>659</v>
      </c>
      <c r="Y47" t="s">
        <v>659</v>
      </c>
      <c r="Z47" t="s">
        <v>659</v>
      </c>
      <c r="AA47" t="s">
        <v>659</v>
      </c>
      <c r="AB47" t="s">
        <v>659</v>
      </c>
      <c r="AC47" t="s">
        <v>659</v>
      </c>
      <c r="AD47" t="s">
        <v>659</v>
      </c>
      <c r="AE47" t="s">
        <v>659</v>
      </c>
      <c r="AF47" t="s">
        <v>659</v>
      </c>
      <c r="AG47" t="s">
        <v>659</v>
      </c>
      <c r="AH47" t="s">
        <v>659</v>
      </c>
      <c r="AI47" t="s">
        <v>659</v>
      </c>
      <c r="AJ47" t="s">
        <v>659</v>
      </c>
      <c r="AK47" t="s">
        <v>659</v>
      </c>
      <c r="AL47" t="s">
        <v>659</v>
      </c>
      <c r="AM47" t="s">
        <v>659</v>
      </c>
      <c r="AN47" t="s">
        <v>659</v>
      </c>
      <c r="AO47" t="s">
        <v>659</v>
      </c>
      <c r="AP47" t="s">
        <v>659</v>
      </c>
      <c r="AQ47" s="241">
        <v>0</v>
      </c>
      <c r="AR47" s="241">
        <v>0</v>
      </c>
    </row>
    <row r="48" spans="1:44" ht="18" x14ac:dyDescent="0.2">
      <c r="A48" s="264">
        <v>101681</v>
      </c>
      <c r="B48" t="s">
        <v>59</v>
      </c>
      <c r="C48" t="s">
        <v>659</v>
      </c>
      <c r="D48" t="s">
        <v>659</v>
      </c>
      <c r="E48" t="s">
        <v>659</v>
      </c>
      <c r="F48" t="s">
        <v>659</v>
      </c>
      <c r="G48" t="s">
        <v>659</v>
      </c>
      <c r="H48" t="s">
        <v>659</v>
      </c>
      <c r="I48" t="s">
        <v>659</v>
      </c>
      <c r="J48" t="s">
        <v>659</v>
      </c>
      <c r="K48" t="s">
        <v>659</v>
      </c>
      <c r="L48" t="s">
        <v>659</v>
      </c>
      <c r="M48" t="s">
        <v>659</v>
      </c>
      <c r="N48" t="s">
        <v>659</v>
      </c>
      <c r="O48" t="s">
        <v>659</v>
      </c>
      <c r="P48" t="s">
        <v>659</v>
      </c>
      <c r="Q48" t="s">
        <v>659</v>
      </c>
      <c r="R48" t="s">
        <v>659</v>
      </c>
      <c r="S48" t="s">
        <v>659</v>
      </c>
      <c r="T48" t="s">
        <v>659</v>
      </c>
      <c r="U48" t="s">
        <v>659</v>
      </c>
      <c r="V48" t="s">
        <v>659</v>
      </c>
      <c r="W48" t="s">
        <v>659</v>
      </c>
      <c r="X48" t="s">
        <v>659</v>
      </c>
      <c r="Y48" t="s">
        <v>659</v>
      </c>
      <c r="Z48" t="s">
        <v>659</v>
      </c>
      <c r="AA48" t="s">
        <v>659</v>
      </c>
      <c r="AB48" t="s">
        <v>659</v>
      </c>
      <c r="AC48" t="s">
        <v>659</v>
      </c>
      <c r="AD48" t="s">
        <v>659</v>
      </c>
      <c r="AE48" t="s">
        <v>659</v>
      </c>
      <c r="AF48" t="s">
        <v>659</v>
      </c>
      <c r="AG48" t="s">
        <v>659</v>
      </c>
      <c r="AH48" t="s">
        <v>659</v>
      </c>
      <c r="AI48" t="s">
        <v>659</v>
      </c>
      <c r="AJ48" t="s">
        <v>659</v>
      </c>
      <c r="AK48" t="s">
        <v>659</v>
      </c>
      <c r="AL48" t="s">
        <v>659</v>
      </c>
      <c r="AM48" t="s">
        <v>659</v>
      </c>
      <c r="AN48" t="s">
        <v>659</v>
      </c>
      <c r="AO48" t="s">
        <v>659</v>
      </c>
      <c r="AP48" t="s">
        <v>659</v>
      </c>
      <c r="AQ48" s="241">
        <v>0</v>
      </c>
      <c r="AR48" s="241">
        <v>0</v>
      </c>
    </row>
    <row r="49" spans="1:44" ht="18" x14ac:dyDescent="0.2">
      <c r="A49" s="264">
        <v>101772</v>
      </c>
      <c r="B49" t="s">
        <v>59</v>
      </c>
      <c r="C49" t="s">
        <v>659</v>
      </c>
      <c r="D49" t="s">
        <v>659</v>
      </c>
      <c r="E49" t="s">
        <v>659</v>
      </c>
      <c r="F49" t="s">
        <v>659</v>
      </c>
      <c r="G49" t="s">
        <v>659</v>
      </c>
      <c r="H49" t="s">
        <v>659</v>
      </c>
      <c r="I49" t="s">
        <v>659</v>
      </c>
      <c r="J49" t="s">
        <v>659</v>
      </c>
      <c r="K49" t="s">
        <v>659</v>
      </c>
      <c r="L49" t="s">
        <v>659</v>
      </c>
      <c r="M49" t="s">
        <v>659</v>
      </c>
      <c r="N49" t="s">
        <v>659</v>
      </c>
      <c r="O49" t="s">
        <v>659</v>
      </c>
      <c r="P49" t="s">
        <v>659</v>
      </c>
      <c r="Q49" t="s">
        <v>659</v>
      </c>
      <c r="R49" t="s">
        <v>659</v>
      </c>
      <c r="S49" t="s">
        <v>659</v>
      </c>
      <c r="T49" t="s">
        <v>659</v>
      </c>
      <c r="U49" t="s">
        <v>659</v>
      </c>
      <c r="V49" t="s">
        <v>659</v>
      </c>
      <c r="W49" t="s">
        <v>659</v>
      </c>
      <c r="X49" t="s">
        <v>659</v>
      </c>
      <c r="Y49" t="s">
        <v>659</v>
      </c>
      <c r="Z49" t="s">
        <v>659</v>
      </c>
      <c r="AA49" t="s">
        <v>659</v>
      </c>
      <c r="AB49" t="s">
        <v>659</v>
      </c>
      <c r="AC49" t="s">
        <v>659</v>
      </c>
      <c r="AD49" t="s">
        <v>659</v>
      </c>
      <c r="AE49" t="s">
        <v>659</v>
      </c>
      <c r="AF49" t="s">
        <v>659</v>
      </c>
      <c r="AG49" t="s">
        <v>659</v>
      </c>
      <c r="AH49" t="s">
        <v>659</v>
      </c>
      <c r="AI49" t="s">
        <v>659</v>
      </c>
      <c r="AJ49" t="s">
        <v>659</v>
      </c>
      <c r="AK49" t="s">
        <v>659</v>
      </c>
      <c r="AL49" t="s">
        <v>659</v>
      </c>
      <c r="AM49" t="s">
        <v>659</v>
      </c>
      <c r="AN49" t="s">
        <v>659</v>
      </c>
      <c r="AO49" t="s">
        <v>659</v>
      </c>
      <c r="AP49" t="s">
        <v>659</v>
      </c>
      <c r="AQ49" s="241">
        <v>0</v>
      </c>
      <c r="AR49" s="241">
        <v>0</v>
      </c>
    </row>
    <row r="50" spans="1:44" ht="18" x14ac:dyDescent="0.2">
      <c r="A50" s="264">
        <v>101800</v>
      </c>
      <c r="B50" t="s">
        <v>59</v>
      </c>
      <c r="C50" t="s">
        <v>659</v>
      </c>
      <c r="D50" t="s">
        <v>659</v>
      </c>
      <c r="E50" t="s">
        <v>659</v>
      </c>
      <c r="F50" t="s">
        <v>659</v>
      </c>
      <c r="G50" t="s">
        <v>659</v>
      </c>
      <c r="H50" t="s">
        <v>659</v>
      </c>
      <c r="I50" t="s">
        <v>659</v>
      </c>
      <c r="J50" t="s">
        <v>659</v>
      </c>
      <c r="K50" t="s">
        <v>659</v>
      </c>
      <c r="L50" t="s">
        <v>659</v>
      </c>
      <c r="M50" t="s">
        <v>659</v>
      </c>
      <c r="N50" t="s">
        <v>659</v>
      </c>
      <c r="O50" t="s">
        <v>659</v>
      </c>
      <c r="P50" t="s">
        <v>659</v>
      </c>
      <c r="Q50" t="s">
        <v>659</v>
      </c>
      <c r="R50" t="s">
        <v>659</v>
      </c>
      <c r="S50" t="s">
        <v>659</v>
      </c>
      <c r="T50" t="s">
        <v>659</v>
      </c>
      <c r="U50" t="s">
        <v>659</v>
      </c>
      <c r="V50" t="s">
        <v>659</v>
      </c>
      <c r="W50" t="s">
        <v>659</v>
      </c>
      <c r="X50" t="s">
        <v>659</v>
      </c>
      <c r="Y50" t="s">
        <v>659</v>
      </c>
      <c r="Z50" t="s">
        <v>659</v>
      </c>
      <c r="AA50" t="s">
        <v>659</v>
      </c>
      <c r="AB50" t="s">
        <v>659</v>
      </c>
      <c r="AC50" t="s">
        <v>659</v>
      </c>
      <c r="AD50" t="s">
        <v>659</v>
      </c>
      <c r="AE50" t="s">
        <v>659</v>
      </c>
      <c r="AF50" t="s">
        <v>659</v>
      </c>
      <c r="AG50" t="s">
        <v>659</v>
      </c>
      <c r="AH50" t="s">
        <v>659</v>
      </c>
      <c r="AI50" t="s">
        <v>659</v>
      </c>
      <c r="AJ50" t="s">
        <v>659</v>
      </c>
      <c r="AK50" t="s">
        <v>659</v>
      </c>
      <c r="AL50" t="s">
        <v>659</v>
      </c>
      <c r="AM50" t="s">
        <v>659</v>
      </c>
      <c r="AN50" t="s">
        <v>659</v>
      </c>
      <c r="AO50" t="s">
        <v>659</v>
      </c>
      <c r="AP50" t="s">
        <v>659</v>
      </c>
      <c r="AQ50" s="241">
        <v>0</v>
      </c>
      <c r="AR50" s="241">
        <v>0</v>
      </c>
    </row>
    <row r="51" spans="1:44" ht="18" x14ac:dyDescent="0.2">
      <c r="A51" s="264">
        <v>101801</v>
      </c>
      <c r="B51" t="s">
        <v>59</v>
      </c>
      <c r="C51" t="s">
        <v>659</v>
      </c>
      <c r="D51" t="s">
        <v>659</v>
      </c>
      <c r="E51" t="s">
        <v>659</v>
      </c>
      <c r="F51" t="s">
        <v>659</v>
      </c>
      <c r="G51" t="s">
        <v>659</v>
      </c>
      <c r="H51" t="s">
        <v>659</v>
      </c>
      <c r="I51" t="s">
        <v>659</v>
      </c>
      <c r="J51" t="s">
        <v>659</v>
      </c>
      <c r="K51" t="s">
        <v>659</v>
      </c>
      <c r="L51" t="s">
        <v>659</v>
      </c>
      <c r="M51" t="s">
        <v>659</v>
      </c>
      <c r="N51" t="s">
        <v>659</v>
      </c>
      <c r="O51" t="s">
        <v>659</v>
      </c>
      <c r="P51" t="s">
        <v>659</v>
      </c>
      <c r="Q51" t="s">
        <v>659</v>
      </c>
      <c r="R51" t="s">
        <v>659</v>
      </c>
      <c r="S51" t="s">
        <v>659</v>
      </c>
      <c r="T51" t="s">
        <v>659</v>
      </c>
      <c r="U51" t="s">
        <v>659</v>
      </c>
      <c r="V51" t="s">
        <v>659</v>
      </c>
      <c r="W51" t="s">
        <v>659</v>
      </c>
      <c r="X51" t="s">
        <v>659</v>
      </c>
      <c r="Y51" t="s">
        <v>659</v>
      </c>
      <c r="Z51" t="s">
        <v>659</v>
      </c>
      <c r="AA51" t="s">
        <v>659</v>
      </c>
      <c r="AB51" t="s">
        <v>659</v>
      </c>
      <c r="AC51" t="s">
        <v>659</v>
      </c>
      <c r="AD51" t="s">
        <v>659</v>
      </c>
      <c r="AE51" t="s">
        <v>659</v>
      </c>
      <c r="AF51" t="s">
        <v>659</v>
      </c>
      <c r="AG51" t="s">
        <v>659</v>
      </c>
      <c r="AH51" t="s">
        <v>659</v>
      </c>
      <c r="AI51" t="s">
        <v>659</v>
      </c>
      <c r="AJ51" t="s">
        <v>659</v>
      </c>
      <c r="AK51" t="s">
        <v>659</v>
      </c>
      <c r="AL51" t="s">
        <v>659</v>
      </c>
      <c r="AM51" t="s">
        <v>659</v>
      </c>
      <c r="AN51" t="s">
        <v>659</v>
      </c>
      <c r="AO51" t="s">
        <v>659</v>
      </c>
      <c r="AP51" t="s">
        <v>659</v>
      </c>
      <c r="AQ51" s="241">
        <v>0</v>
      </c>
      <c r="AR51" s="241">
        <v>0</v>
      </c>
    </row>
    <row r="52" spans="1:44" x14ac:dyDescent="0.2">
      <c r="A52" s="265">
        <v>101802</v>
      </c>
      <c r="B52" t="s">
        <v>59</v>
      </c>
      <c r="C52" s="263" t="s">
        <v>197</v>
      </c>
      <c r="D52" s="263" t="s">
        <v>197</v>
      </c>
      <c r="E52" s="263" t="s">
        <v>197</v>
      </c>
      <c r="F52" s="263" t="s">
        <v>197</v>
      </c>
      <c r="G52" s="263" t="s">
        <v>197</v>
      </c>
      <c r="H52" s="263" t="s">
        <v>197</v>
      </c>
      <c r="I52" s="263" t="s">
        <v>197</v>
      </c>
      <c r="J52" s="263" t="s">
        <v>197</v>
      </c>
      <c r="K52" s="263" t="s">
        <v>197</v>
      </c>
      <c r="L52" s="263" t="s">
        <v>197</v>
      </c>
      <c r="M52" s="263" t="s">
        <v>197</v>
      </c>
      <c r="N52" s="263" t="s">
        <v>197</v>
      </c>
      <c r="O52" s="263" t="s">
        <v>197</v>
      </c>
      <c r="P52" s="263" t="s">
        <v>197</v>
      </c>
      <c r="Q52" s="263" t="s">
        <v>197</v>
      </c>
      <c r="R52" s="263" t="s">
        <v>197</v>
      </c>
      <c r="S52" s="263" t="s">
        <v>197</v>
      </c>
      <c r="T52" s="263" t="s">
        <v>197</v>
      </c>
      <c r="U52" s="263" t="s">
        <v>197</v>
      </c>
      <c r="V52" s="263" t="s">
        <v>197</v>
      </c>
      <c r="W52" s="263" t="s">
        <v>197</v>
      </c>
      <c r="X52" s="263" t="s">
        <v>197</v>
      </c>
      <c r="Y52" s="263" t="s">
        <v>197</v>
      </c>
      <c r="Z52" s="263" t="s">
        <v>197</v>
      </c>
      <c r="AA52" s="263" t="s">
        <v>197</v>
      </c>
      <c r="AB52" s="263" t="s">
        <v>197</v>
      </c>
      <c r="AC52" s="263" t="s">
        <v>197</v>
      </c>
      <c r="AD52" s="263" t="s">
        <v>197</v>
      </c>
      <c r="AE52" s="263" t="s">
        <v>197</v>
      </c>
      <c r="AF52" s="263" t="s">
        <v>197</v>
      </c>
      <c r="AG52" s="263" t="s">
        <v>197</v>
      </c>
      <c r="AH52" s="263" t="s">
        <v>197</v>
      </c>
      <c r="AI52" s="263" t="s">
        <v>197</v>
      </c>
      <c r="AJ52" s="263" t="s">
        <v>197</v>
      </c>
      <c r="AK52" s="263" t="s">
        <v>197</v>
      </c>
      <c r="AL52" s="263" t="s">
        <v>197</v>
      </c>
      <c r="AM52" s="263" t="s">
        <v>197</v>
      </c>
      <c r="AN52" s="263" t="s">
        <v>197</v>
      </c>
      <c r="AO52" s="263" t="s">
        <v>197</v>
      </c>
      <c r="AP52" s="263" t="s">
        <v>197</v>
      </c>
      <c r="AQ52" s="241">
        <v>0</v>
      </c>
      <c r="AR52" s="241" t="e">
        <v>#N/A</v>
      </c>
    </row>
    <row r="53" spans="1:44" x14ac:dyDescent="0.2">
      <c r="A53">
        <v>101807</v>
      </c>
      <c r="B53" t="s">
        <v>59</v>
      </c>
      <c r="C53" t="s">
        <v>659</v>
      </c>
      <c r="D53" t="s">
        <v>659</v>
      </c>
      <c r="E53" t="s">
        <v>659</v>
      </c>
      <c r="F53" t="s">
        <v>659</v>
      </c>
      <c r="G53" t="s">
        <v>659</v>
      </c>
      <c r="H53" t="s">
        <v>659</v>
      </c>
      <c r="I53" t="s">
        <v>659</v>
      </c>
      <c r="J53" t="s">
        <v>659</v>
      </c>
      <c r="K53" t="s">
        <v>659</v>
      </c>
      <c r="L53" t="s">
        <v>659</v>
      </c>
      <c r="M53" t="s">
        <v>659</v>
      </c>
      <c r="N53" t="s">
        <v>659</v>
      </c>
      <c r="O53" t="s">
        <v>659</v>
      </c>
      <c r="P53" t="s">
        <v>659</v>
      </c>
      <c r="Q53" t="s">
        <v>659</v>
      </c>
      <c r="R53" t="s">
        <v>659</v>
      </c>
      <c r="S53" t="s">
        <v>659</v>
      </c>
      <c r="T53" t="s">
        <v>659</v>
      </c>
      <c r="U53" t="s">
        <v>659</v>
      </c>
      <c r="V53" t="s">
        <v>659</v>
      </c>
      <c r="W53" t="s">
        <v>659</v>
      </c>
      <c r="X53" t="s">
        <v>659</v>
      </c>
      <c r="Y53" t="s">
        <v>659</v>
      </c>
      <c r="Z53" t="s">
        <v>659</v>
      </c>
      <c r="AA53" t="s">
        <v>659</v>
      </c>
      <c r="AB53" t="s">
        <v>659</v>
      </c>
      <c r="AC53" t="s">
        <v>659</v>
      </c>
      <c r="AD53" t="s">
        <v>659</v>
      </c>
      <c r="AE53" t="s">
        <v>659</v>
      </c>
      <c r="AF53" t="s">
        <v>659</v>
      </c>
      <c r="AG53" t="s">
        <v>659</v>
      </c>
      <c r="AH53" t="s">
        <v>659</v>
      </c>
      <c r="AI53" t="s">
        <v>659</v>
      </c>
      <c r="AJ53" t="s">
        <v>659</v>
      </c>
      <c r="AK53" t="s">
        <v>659</v>
      </c>
      <c r="AL53" t="s">
        <v>659</v>
      </c>
      <c r="AM53" t="s">
        <v>659</v>
      </c>
      <c r="AN53" t="s">
        <v>659</v>
      </c>
      <c r="AO53" t="s">
        <v>659</v>
      </c>
      <c r="AP53" t="s">
        <v>659</v>
      </c>
      <c r="AQ53" s="241" t="s">
        <v>931</v>
      </c>
      <c r="AR53" s="241">
        <v>0</v>
      </c>
    </row>
    <row r="54" spans="1:44" ht="18" x14ac:dyDescent="0.2">
      <c r="A54" s="264">
        <v>101810</v>
      </c>
      <c r="B54" t="s">
        <v>59</v>
      </c>
      <c r="C54" t="s">
        <v>659</v>
      </c>
      <c r="D54" t="s">
        <v>659</v>
      </c>
      <c r="E54" t="s">
        <v>659</v>
      </c>
      <c r="F54" t="s">
        <v>659</v>
      </c>
      <c r="G54" t="s">
        <v>659</v>
      </c>
      <c r="H54" t="s">
        <v>659</v>
      </c>
      <c r="I54" t="s">
        <v>659</v>
      </c>
      <c r="J54" t="s">
        <v>659</v>
      </c>
      <c r="K54" t="s">
        <v>659</v>
      </c>
      <c r="L54" t="s">
        <v>659</v>
      </c>
      <c r="M54" t="s">
        <v>659</v>
      </c>
      <c r="N54" t="s">
        <v>659</v>
      </c>
      <c r="O54" t="s">
        <v>659</v>
      </c>
      <c r="P54" t="s">
        <v>659</v>
      </c>
      <c r="Q54" t="s">
        <v>659</v>
      </c>
      <c r="R54" t="s">
        <v>659</v>
      </c>
      <c r="S54" t="s">
        <v>659</v>
      </c>
      <c r="T54" t="s">
        <v>659</v>
      </c>
      <c r="U54" t="s">
        <v>659</v>
      </c>
      <c r="V54" t="s">
        <v>659</v>
      </c>
      <c r="W54" t="s">
        <v>659</v>
      </c>
      <c r="X54" t="s">
        <v>659</v>
      </c>
      <c r="Y54" t="s">
        <v>659</v>
      </c>
      <c r="Z54" t="s">
        <v>659</v>
      </c>
      <c r="AA54" t="s">
        <v>659</v>
      </c>
      <c r="AB54" t="s">
        <v>659</v>
      </c>
      <c r="AC54" t="s">
        <v>659</v>
      </c>
      <c r="AD54" t="s">
        <v>659</v>
      </c>
      <c r="AE54" t="s">
        <v>659</v>
      </c>
      <c r="AF54" t="s">
        <v>659</v>
      </c>
      <c r="AG54" t="s">
        <v>659</v>
      </c>
      <c r="AH54" t="s">
        <v>659</v>
      </c>
      <c r="AI54" t="s">
        <v>659</v>
      </c>
      <c r="AJ54" t="s">
        <v>659</v>
      </c>
      <c r="AK54" t="s">
        <v>659</v>
      </c>
      <c r="AL54" t="s">
        <v>659</v>
      </c>
      <c r="AM54" t="s">
        <v>659</v>
      </c>
      <c r="AN54" t="s">
        <v>659</v>
      </c>
      <c r="AO54" t="s">
        <v>659</v>
      </c>
      <c r="AP54" t="s">
        <v>659</v>
      </c>
      <c r="AQ54" s="241">
        <v>0</v>
      </c>
      <c r="AR54" s="241">
        <v>0</v>
      </c>
    </row>
    <row r="55" spans="1:44" ht="18" x14ac:dyDescent="0.2">
      <c r="A55" s="264">
        <v>101888</v>
      </c>
      <c r="B55" t="s">
        <v>59</v>
      </c>
      <c r="C55" t="s">
        <v>659</v>
      </c>
      <c r="D55" t="s">
        <v>659</v>
      </c>
      <c r="E55" t="s">
        <v>659</v>
      </c>
      <c r="F55" t="s">
        <v>659</v>
      </c>
      <c r="G55" t="s">
        <v>659</v>
      </c>
      <c r="H55" t="s">
        <v>659</v>
      </c>
      <c r="I55" t="s">
        <v>659</v>
      </c>
      <c r="J55" t="s">
        <v>659</v>
      </c>
      <c r="K55" t="s">
        <v>659</v>
      </c>
      <c r="L55" t="s">
        <v>659</v>
      </c>
      <c r="M55" t="s">
        <v>659</v>
      </c>
      <c r="N55" t="s">
        <v>659</v>
      </c>
      <c r="O55" t="s">
        <v>659</v>
      </c>
      <c r="P55" t="s">
        <v>659</v>
      </c>
      <c r="Q55" t="s">
        <v>659</v>
      </c>
      <c r="R55" t="s">
        <v>659</v>
      </c>
      <c r="S55" t="s">
        <v>659</v>
      </c>
      <c r="T55" t="s">
        <v>659</v>
      </c>
      <c r="U55" t="s">
        <v>659</v>
      </c>
      <c r="V55" t="s">
        <v>659</v>
      </c>
      <c r="W55" t="s">
        <v>659</v>
      </c>
      <c r="X55" t="s">
        <v>659</v>
      </c>
      <c r="Y55" t="s">
        <v>659</v>
      </c>
      <c r="Z55" t="s">
        <v>659</v>
      </c>
      <c r="AA55" t="s">
        <v>659</v>
      </c>
      <c r="AB55" t="s">
        <v>659</v>
      </c>
      <c r="AC55" t="s">
        <v>659</v>
      </c>
      <c r="AD55" t="s">
        <v>659</v>
      </c>
      <c r="AE55" t="s">
        <v>659</v>
      </c>
      <c r="AF55" t="s">
        <v>659</v>
      </c>
      <c r="AG55" t="s">
        <v>659</v>
      </c>
      <c r="AH55" t="s">
        <v>659</v>
      </c>
      <c r="AI55" t="s">
        <v>659</v>
      </c>
      <c r="AJ55" t="s">
        <v>659</v>
      </c>
      <c r="AK55" t="s">
        <v>659</v>
      </c>
      <c r="AL55" t="s">
        <v>659</v>
      </c>
      <c r="AM55" t="s">
        <v>659</v>
      </c>
      <c r="AN55" t="s">
        <v>659</v>
      </c>
      <c r="AO55" t="s">
        <v>659</v>
      </c>
      <c r="AP55" t="s">
        <v>659</v>
      </c>
      <c r="AQ55" s="241">
        <v>0</v>
      </c>
      <c r="AR55" s="241">
        <v>0</v>
      </c>
    </row>
    <row r="56" spans="1:44" ht="18" x14ac:dyDescent="0.2">
      <c r="A56" s="264">
        <v>101908</v>
      </c>
      <c r="B56" t="s">
        <v>59</v>
      </c>
      <c r="C56" t="s">
        <v>659</v>
      </c>
      <c r="D56" t="s">
        <v>659</v>
      </c>
      <c r="E56" t="s">
        <v>659</v>
      </c>
      <c r="F56" t="s">
        <v>659</v>
      </c>
      <c r="G56" t="s">
        <v>659</v>
      </c>
      <c r="H56" t="s">
        <v>659</v>
      </c>
      <c r="I56" t="s">
        <v>659</v>
      </c>
      <c r="J56" t="s">
        <v>659</v>
      </c>
      <c r="K56" t="s">
        <v>659</v>
      </c>
      <c r="L56" t="s">
        <v>659</v>
      </c>
      <c r="M56" t="s">
        <v>659</v>
      </c>
      <c r="N56" t="s">
        <v>659</v>
      </c>
      <c r="O56" t="s">
        <v>659</v>
      </c>
      <c r="P56" t="s">
        <v>659</v>
      </c>
      <c r="Q56" t="s">
        <v>659</v>
      </c>
      <c r="R56" t="s">
        <v>659</v>
      </c>
      <c r="S56" t="s">
        <v>659</v>
      </c>
      <c r="T56" t="s">
        <v>659</v>
      </c>
      <c r="U56" t="s">
        <v>659</v>
      </c>
      <c r="V56" t="s">
        <v>659</v>
      </c>
      <c r="W56" t="s">
        <v>659</v>
      </c>
      <c r="X56" t="s">
        <v>659</v>
      </c>
      <c r="Y56" t="s">
        <v>659</v>
      </c>
      <c r="Z56" t="s">
        <v>659</v>
      </c>
      <c r="AA56" t="s">
        <v>659</v>
      </c>
      <c r="AB56" t="s">
        <v>659</v>
      </c>
      <c r="AC56" t="s">
        <v>659</v>
      </c>
      <c r="AD56" t="s">
        <v>659</v>
      </c>
      <c r="AE56" t="s">
        <v>659</v>
      </c>
      <c r="AF56" t="s">
        <v>659</v>
      </c>
      <c r="AG56" t="s">
        <v>659</v>
      </c>
      <c r="AH56" t="s">
        <v>659</v>
      </c>
      <c r="AI56" t="s">
        <v>659</v>
      </c>
      <c r="AJ56" t="s">
        <v>659</v>
      </c>
      <c r="AK56" t="s">
        <v>659</v>
      </c>
      <c r="AL56" t="s">
        <v>659</v>
      </c>
      <c r="AM56" t="s">
        <v>659</v>
      </c>
      <c r="AN56" t="s">
        <v>659</v>
      </c>
      <c r="AO56" t="s">
        <v>659</v>
      </c>
      <c r="AP56" t="s">
        <v>659</v>
      </c>
      <c r="AQ56" s="241">
        <v>0</v>
      </c>
      <c r="AR56" s="241">
        <v>0</v>
      </c>
    </row>
    <row r="57" spans="1:44" ht="18" x14ac:dyDescent="0.2">
      <c r="A57" s="264">
        <v>101955</v>
      </c>
      <c r="B57" t="s">
        <v>59</v>
      </c>
      <c r="C57" t="s">
        <v>659</v>
      </c>
      <c r="D57" t="s">
        <v>659</v>
      </c>
      <c r="E57" t="s">
        <v>659</v>
      </c>
      <c r="F57" t="s">
        <v>659</v>
      </c>
      <c r="G57" t="s">
        <v>659</v>
      </c>
      <c r="H57" t="s">
        <v>659</v>
      </c>
      <c r="I57" t="s">
        <v>659</v>
      </c>
      <c r="J57" t="s">
        <v>659</v>
      </c>
      <c r="K57" t="s">
        <v>659</v>
      </c>
      <c r="L57" t="s">
        <v>659</v>
      </c>
      <c r="M57" t="s">
        <v>659</v>
      </c>
      <c r="N57" t="s">
        <v>659</v>
      </c>
      <c r="O57" t="s">
        <v>659</v>
      </c>
      <c r="P57" t="s">
        <v>659</v>
      </c>
      <c r="Q57" t="s">
        <v>659</v>
      </c>
      <c r="R57" t="s">
        <v>659</v>
      </c>
      <c r="S57" t="s">
        <v>659</v>
      </c>
      <c r="T57" t="s">
        <v>659</v>
      </c>
      <c r="U57" t="s">
        <v>659</v>
      </c>
      <c r="V57" t="s">
        <v>659</v>
      </c>
      <c r="W57" t="s">
        <v>659</v>
      </c>
      <c r="X57" t="s">
        <v>659</v>
      </c>
      <c r="Y57" t="s">
        <v>659</v>
      </c>
      <c r="Z57" t="s">
        <v>659</v>
      </c>
      <c r="AA57" t="s">
        <v>659</v>
      </c>
      <c r="AB57" t="s">
        <v>659</v>
      </c>
      <c r="AC57" t="s">
        <v>659</v>
      </c>
      <c r="AD57" t="s">
        <v>659</v>
      </c>
      <c r="AE57" t="s">
        <v>659</v>
      </c>
      <c r="AF57" t="s">
        <v>659</v>
      </c>
      <c r="AG57" t="s">
        <v>659</v>
      </c>
      <c r="AH57" t="s">
        <v>659</v>
      </c>
      <c r="AI57" t="s">
        <v>659</v>
      </c>
      <c r="AJ57" t="s">
        <v>659</v>
      </c>
      <c r="AK57" t="s">
        <v>659</v>
      </c>
      <c r="AL57" t="s">
        <v>659</v>
      </c>
      <c r="AM57" t="s">
        <v>659</v>
      </c>
      <c r="AN57" t="s">
        <v>659</v>
      </c>
      <c r="AO57" t="s">
        <v>659</v>
      </c>
      <c r="AP57" t="s">
        <v>659</v>
      </c>
      <c r="AQ57" s="241">
        <v>0</v>
      </c>
      <c r="AR57" s="241">
        <v>0</v>
      </c>
    </row>
    <row r="58" spans="1:44" x14ac:dyDescent="0.2">
      <c r="A58">
        <v>102054</v>
      </c>
      <c r="B58" t="s">
        <v>59</v>
      </c>
      <c r="C58" t="s">
        <v>659</v>
      </c>
      <c r="D58" t="s">
        <v>659</v>
      </c>
      <c r="E58" t="s">
        <v>659</v>
      </c>
      <c r="F58" t="s">
        <v>659</v>
      </c>
      <c r="G58" t="s">
        <v>659</v>
      </c>
      <c r="H58" t="s">
        <v>659</v>
      </c>
      <c r="I58" t="s">
        <v>659</v>
      </c>
      <c r="J58" t="s">
        <v>659</v>
      </c>
      <c r="K58" t="s">
        <v>659</v>
      </c>
      <c r="L58" t="s">
        <v>659</v>
      </c>
      <c r="M58" t="s">
        <v>659</v>
      </c>
      <c r="N58" t="s">
        <v>659</v>
      </c>
      <c r="O58" t="s">
        <v>659</v>
      </c>
      <c r="P58" t="s">
        <v>659</v>
      </c>
      <c r="Q58" t="s">
        <v>659</v>
      </c>
      <c r="R58" t="s">
        <v>659</v>
      </c>
      <c r="S58" t="s">
        <v>659</v>
      </c>
      <c r="T58" t="s">
        <v>659</v>
      </c>
      <c r="U58" t="s">
        <v>659</v>
      </c>
      <c r="V58" t="s">
        <v>659</v>
      </c>
      <c r="W58" t="s">
        <v>659</v>
      </c>
      <c r="X58" t="s">
        <v>659</v>
      </c>
      <c r="Y58" t="s">
        <v>659</v>
      </c>
      <c r="Z58" t="s">
        <v>659</v>
      </c>
      <c r="AA58" t="s">
        <v>659</v>
      </c>
      <c r="AB58" t="s">
        <v>659</v>
      </c>
      <c r="AC58" t="s">
        <v>659</v>
      </c>
      <c r="AD58" t="s">
        <v>659</v>
      </c>
      <c r="AE58" t="s">
        <v>659</v>
      </c>
      <c r="AF58" t="s">
        <v>659</v>
      </c>
      <c r="AG58" t="s">
        <v>659</v>
      </c>
      <c r="AH58" t="s">
        <v>659</v>
      </c>
      <c r="AI58" t="s">
        <v>659</v>
      </c>
      <c r="AJ58" t="s">
        <v>659</v>
      </c>
      <c r="AK58" t="s">
        <v>659</v>
      </c>
      <c r="AL58" t="s">
        <v>659</v>
      </c>
      <c r="AM58" t="s">
        <v>659</v>
      </c>
      <c r="AN58" t="s">
        <v>659</v>
      </c>
      <c r="AO58" t="s">
        <v>659</v>
      </c>
      <c r="AP58" t="s">
        <v>659</v>
      </c>
      <c r="AQ58" s="241">
        <v>0</v>
      </c>
      <c r="AR58" s="241">
        <v>0</v>
      </c>
    </row>
    <row r="59" spans="1:44" ht="18" x14ac:dyDescent="0.2">
      <c r="A59" s="264">
        <v>102062</v>
      </c>
      <c r="B59" t="s">
        <v>59</v>
      </c>
      <c r="C59" t="s">
        <v>659</v>
      </c>
      <c r="D59" t="s">
        <v>659</v>
      </c>
      <c r="E59" t="s">
        <v>659</v>
      </c>
      <c r="F59" t="s">
        <v>659</v>
      </c>
      <c r="G59" t="s">
        <v>659</v>
      </c>
      <c r="H59" t="s">
        <v>659</v>
      </c>
      <c r="I59" t="s">
        <v>659</v>
      </c>
      <c r="J59" t="s">
        <v>659</v>
      </c>
      <c r="K59" t="s">
        <v>659</v>
      </c>
      <c r="L59" t="s">
        <v>659</v>
      </c>
      <c r="M59" t="s">
        <v>659</v>
      </c>
      <c r="N59" t="s">
        <v>659</v>
      </c>
      <c r="O59" t="s">
        <v>659</v>
      </c>
      <c r="P59" t="s">
        <v>659</v>
      </c>
      <c r="Q59" t="s">
        <v>659</v>
      </c>
      <c r="R59" t="s">
        <v>659</v>
      </c>
      <c r="S59" t="s">
        <v>659</v>
      </c>
      <c r="T59" t="s">
        <v>659</v>
      </c>
      <c r="U59" t="s">
        <v>659</v>
      </c>
      <c r="V59" t="s">
        <v>659</v>
      </c>
      <c r="W59" t="s">
        <v>659</v>
      </c>
      <c r="X59" t="s">
        <v>659</v>
      </c>
      <c r="Y59" t="s">
        <v>659</v>
      </c>
      <c r="Z59" t="s">
        <v>659</v>
      </c>
      <c r="AA59" t="s">
        <v>659</v>
      </c>
      <c r="AB59" t="s">
        <v>659</v>
      </c>
      <c r="AC59" t="s">
        <v>659</v>
      </c>
      <c r="AD59" t="s">
        <v>659</v>
      </c>
      <c r="AE59" t="s">
        <v>659</v>
      </c>
      <c r="AF59" t="s">
        <v>659</v>
      </c>
      <c r="AG59" t="s">
        <v>659</v>
      </c>
      <c r="AH59" t="s">
        <v>659</v>
      </c>
      <c r="AI59" t="s">
        <v>659</v>
      </c>
      <c r="AJ59" t="s">
        <v>659</v>
      </c>
      <c r="AK59" t="s">
        <v>659</v>
      </c>
      <c r="AL59" t="s">
        <v>659</v>
      </c>
      <c r="AM59" t="s">
        <v>659</v>
      </c>
      <c r="AN59" t="s">
        <v>659</v>
      </c>
      <c r="AO59" t="s">
        <v>659</v>
      </c>
      <c r="AP59" t="s">
        <v>659</v>
      </c>
      <c r="AQ59" s="241">
        <v>0</v>
      </c>
      <c r="AR59" s="241">
        <v>0</v>
      </c>
    </row>
    <row r="60" spans="1:44" ht="18" x14ac:dyDescent="0.2">
      <c r="A60" s="264">
        <v>102091</v>
      </c>
      <c r="B60" t="s">
        <v>59</v>
      </c>
      <c r="C60" t="s">
        <v>659</v>
      </c>
      <c r="D60" t="s">
        <v>659</v>
      </c>
      <c r="E60" t="s">
        <v>659</v>
      </c>
      <c r="F60" t="s">
        <v>659</v>
      </c>
      <c r="G60" t="s">
        <v>659</v>
      </c>
      <c r="H60" t="s">
        <v>659</v>
      </c>
      <c r="I60" t="s">
        <v>659</v>
      </c>
      <c r="J60" t="s">
        <v>659</v>
      </c>
      <c r="K60" t="s">
        <v>659</v>
      </c>
      <c r="L60" t="s">
        <v>659</v>
      </c>
      <c r="M60" t="s">
        <v>659</v>
      </c>
      <c r="N60" t="s">
        <v>659</v>
      </c>
      <c r="O60" t="s">
        <v>659</v>
      </c>
      <c r="P60" t="s">
        <v>659</v>
      </c>
      <c r="Q60" t="s">
        <v>659</v>
      </c>
      <c r="R60" t="s">
        <v>659</v>
      </c>
      <c r="S60" t="s">
        <v>659</v>
      </c>
      <c r="T60" t="s">
        <v>659</v>
      </c>
      <c r="U60" t="s">
        <v>659</v>
      </c>
      <c r="V60" t="s">
        <v>659</v>
      </c>
      <c r="W60" t="s">
        <v>659</v>
      </c>
      <c r="X60" t="s">
        <v>659</v>
      </c>
      <c r="Y60" t="s">
        <v>659</v>
      </c>
      <c r="Z60" t="s">
        <v>659</v>
      </c>
      <c r="AA60" t="s">
        <v>659</v>
      </c>
      <c r="AB60" t="s">
        <v>659</v>
      </c>
      <c r="AC60" t="s">
        <v>659</v>
      </c>
      <c r="AD60" t="s">
        <v>659</v>
      </c>
      <c r="AE60" t="s">
        <v>659</v>
      </c>
      <c r="AF60" t="s">
        <v>659</v>
      </c>
      <c r="AG60" t="s">
        <v>659</v>
      </c>
      <c r="AH60" t="s">
        <v>659</v>
      </c>
      <c r="AI60" t="s">
        <v>659</v>
      </c>
      <c r="AJ60" t="s">
        <v>659</v>
      </c>
      <c r="AK60" t="s">
        <v>659</v>
      </c>
      <c r="AL60" t="s">
        <v>659</v>
      </c>
      <c r="AM60" t="s">
        <v>659</v>
      </c>
      <c r="AN60" t="s">
        <v>659</v>
      </c>
      <c r="AO60" t="s">
        <v>659</v>
      </c>
      <c r="AP60" t="s">
        <v>659</v>
      </c>
      <c r="AQ60" s="241">
        <v>0</v>
      </c>
      <c r="AR60" s="241">
        <v>0</v>
      </c>
    </row>
    <row r="61" spans="1:44" ht="15" x14ac:dyDescent="0.25">
      <c r="A61" s="258">
        <v>102101</v>
      </c>
      <c r="B61" t="s">
        <v>59</v>
      </c>
      <c r="C61" s="245" t="s">
        <v>659</v>
      </c>
      <c r="D61" s="245" t="s">
        <v>659</v>
      </c>
      <c r="E61" s="245" t="s">
        <v>659</v>
      </c>
      <c r="F61" s="245" t="s">
        <v>659</v>
      </c>
      <c r="G61" s="245" t="s">
        <v>659</v>
      </c>
      <c r="H61" s="245" t="s">
        <v>659</v>
      </c>
      <c r="I61" s="245" t="s">
        <v>659</v>
      </c>
      <c r="J61" s="245" t="s">
        <v>659</v>
      </c>
      <c r="K61" s="245" t="s">
        <v>659</v>
      </c>
      <c r="L61" s="245" t="s">
        <v>659</v>
      </c>
      <c r="M61" s="245" t="s">
        <v>659</v>
      </c>
      <c r="N61" s="245" t="s">
        <v>659</v>
      </c>
      <c r="O61" s="245" t="s">
        <v>659</v>
      </c>
      <c r="P61" s="245" t="s">
        <v>659</v>
      </c>
      <c r="Q61" s="245" t="s">
        <v>659</v>
      </c>
      <c r="R61" s="245" t="s">
        <v>659</v>
      </c>
      <c r="S61" s="245" t="s">
        <v>659</v>
      </c>
      <c r="T61" s="245" t="s">
        <v>659</v>
      </c>
      <c r="U61" s="245" t="s">
        <v>659</v>
      </c>
      <c r="V61" s="245" t="s">
        <v>659</v>
      </c>
      <c r="W61" s="245" t="s">
        <v>659</v>
      </c>
      <c r="X61" s="245" t="s">
        <v>659</v>
      </c>
      <c r="Y61" s="245" t="s">
        <v>659</v>
      </c>
      <c r="Z61" s="245" t="s">
        <v>659</v>
      </c>
      <c r="AA61" s="245" t="s">
        <v>659</v>
      </c>
      <c r="AB61" s="245" t="s">
        <v>659</v>
      </c>
      <c r="AC61" s="245" t="s">
        <v>659</v>
      </c>
      <c r="AD61" s="245" t="s">
        <v>659</v>
      </c>
      <c r="AE61" s="245" t="s">
        <v>659</v>
      </c>
      <c r="AF61" s="245" t="s">
        <v>659</v>
      </c>
      <c r="AG61" s="245" t="s">
        <v>659</v>
      </c>
      <c r="AH61" s="245" t="s">
        <v>659</v>
      </c>
      <c r="AI61" s="245" t="s">
        <v>659</v>
      </c>
      <c r="AJ61" s="245" t="s">
        <v>659</v>
      </c>
      <c r="AK61" s="245" t="s">
        <v>659</v>
      </c>
      <c r="AL61" s="245" t="s">
        <v>659</v>
      </c>
      <c r="AM61" s="245" t="s">
        <v>659</v>
      </c>
      <c r="AN61" s="245" t="s">
        <v>659</v>
      </c>
      <c r="AO61" s="245" t="s">
        <v>659</v>
      </c>
      <c r="AP61" s="245" t="s">
        <v>659</v>
      </c>
      <c r="AQ61" s="241" t="s">
        <v>944</v>
      </c>
      <c r="AR61" s="241">
        <v>0</v>
      </c>
    </row>
    <row r="62" spans="1:44" x14ac:dyDescent="0.2">
      <c r="A62" s="265">
        <v>102139</v>
      </c>
      <c r="B62" t="s">
        <v>59</v>
      </c>
      <c r="C62" s="263" t="s">
        <v>197</v>
      </c>
      <c r="D62" s="263" t="s">
        <v>197</v>
      </c>
      <c r="E62" s="263" t="s">
        <v>197</v>
      </c>
      <c r="F62" s="263" t="s">
        <v>197</v>
      </c>
      <c r="G62" s="263" t="s">
        <v>197</v>
      </c>
      <c r="H62" s="263" t="s">
        <v>197</v>
      </c>
      <c r="I62" s="263" t="s">
        <v>197</v>
      </c>
      <c r="J62" s="263" t="s">
        <v>197</v>
      </c>
      <c r="K62" s="263" t="s">
        <v>197</v>
      </c>
      <c r="L62" s="263" t="s">
        <v>197</v>
      </c>
      <c r="M62" s="263" t="s">
        <v>197</v>
      </c>
      <c r="N62" s="263" t="s">
        <v>197</v>
      </c>
      <c r="O62" s="263" t="s">
        <v>197</v>
      </c>
      <c r="P62" s="263" t="s">
        <v>197</v>
      </c>
      <c r="Q62" s="263" t="s">
        <v>197</v>
      </c>
      <c r="R62" s="263" t="s">
        <v>197</v>
      </c>
      <c r="S62" s="263" t="s">
        <v>197</v>
      </c>
      <c r="T62" s="263" t="s">
        <v>197</v>
      </c>
      <c r="U62" s="263" t="s">
        <v>197</v>
      </c>
      <c r="V62" s="263" t="s">
        <v>197</v>
      </c>
      <c r="W62" s="263" t="s">
        <v>197</v>
      </c>
      <c r="X62" s="263" t="s">
        <v>197</v>
      </c>
      <c r="Y62" s="263" t="s">
        <v>197</v>
      </c>
      <c r="Z62" s="263" t="s">
        <v>197</v>
      </c>
      <c r="AA62" s="263" t="s">
        <v>197</v>
      </c>
      <c r="AB62" s="263" t="s">
        <v>197</v>
      </c>
      <c r="AC62" s="263" t="s">
        <v>197</v>
      </c>
      <c r="AD62" s="263" t="s">
        <v>197</v>
      </c>
      <c r="AE62" s="263" t="s">
        <v>197</v>
      </c>
      <c r="AF62" s="263" t="s">
        <v>197</v>
      </c>
      <c r="AG62" s="263" t="s">
        <v>197</v>
      </c>
      <c r="AH62" s="263" t="s">
        <v>197</v>
      </c>
      <c r="AI62" s="263" t="s">
        <v>197</v>
      </c>
      <c r="AJ62" s="263" t="s">
        <v>197</v>
      </c>
      <c r="AK62" s="263" t="s">
        <v>197</v>
      </c>
      <c r="AL62" s="263" t="s">
        <v>197</v>
      </c>
      <c r="AM62" s="263" t="s">
        <v>197</v>
      </c>
      <c r="AN62" s="263" t="s">
        <v>197</v>
      </c>
      <c r="AO62" s="263" t="s">
        <v>197</v>
      </c>
      <c r="AP62" s="263" t="s">
        <v>197</v>
      </c>
      <c r="AQ62" s="241">
        <v>0</v>
      </c>
      <c r="AR62" s="241" t="s">
        <v>1137</v>
      </c>
    </row>
    <row r="63" spans="1:44" x14ac:dyDescent="0.2">
      <c r="A63">
        <v>102152</v>
      </c>
      <c r="B63" t="s">
        <v>1141</v>
      </c>
      <c r="C63" t="s">
        <v>659</v>
      </c>
      <c r="D63" t="s">
        <v>659</v>
      </c>
      <c r="E63" t="s">
        <v>659</v>
      </c>
      <c r="F63" t="s">
        <v>659</v>
      </c>
      <c r="G63" t="s">
        <v>659</v>
      </c>
      <c r="H63" t="s">
        <v>659</v>
      </c>
      <c r="I63" t="s">
        <v>659</v>
      </c>
      <c r="J63" t="s">
        <v>659</v>
      </c>
      <c r="K63" t="s">
        <v>659</v>
      </c>
      <c r="L63" t="s">
        <v>659</v>
      </c>
      <c r="M63" t="s">
        <v>659</v>
      </c>
      <c r="N63" t="s">
        <v>659</v>
      </c>
      <c r="O63" t="s">
        <v>659</v>
      </c>
      <c r="P63" t="s">
        <v>659</v>
      </c>
      <c r="Q63" t="s">
        <v>659</v>
      </c>
      <c r="R63" t="s">
        <v>659</v>
      </c>
      <c r="S63" t="s">
        <v>659</v>
      </c>
      <c r="T63" t="s">
        <v>659</v>
      </c>
      <c r="U63" t="s">
        <v>659</v>
      </c>
      <c r="V63" t="s">
        <v>659</v>
      </c>
      <c r="W63" t="s">
        <v>659</v>
      </c>
      <c r="X63" t="s">
        <v>659</v>
      </c>
      <c r="Y63" t="s">
        <v>659</v>
      </c>
      <c r="Z63" t="s">
        <v>659</v>
      </c>
      <c r="AA63" t="s">
        <v>659</v>
      </c>
      <c r="AB63" t="s">
        <v>659</v>
      </c>
      <c r="AC63" t="s">
        <v>659</v>
      </c>
      <c r="AD63" t="s">
        <v>659</v>
      </c>
      <c r="AE63" t="s">
        <v>659</v>
      </c>
      <c r="AF63" t="s">
        <v>659</v>
      </c>
      <c r="AG63" t="s">
        <v>659</v>
      </c>
      <c r="AH63" t="s">
        <v>659</v>
      </c>
      <c r="AI63" t="s">
        <v>659</v>
      </c>
      <c r="AJ63" t="s">
        <v>659</v>
      </c>
      <c r="AK63" t="s">
        <v>659</v>
      </c>
      <c r="AL63" t="s">
        <v>659</v>
      </c>
      <c r="AM63" t="s">
        <v>659</v>
      </c>
      <c r="AN63" t="s">
        <v>659</v>
      </c>
      <c r="AO63" t="s">
        <v>659</v>
      </c>
      <c r="AP63" t="s">
        <v>659</v>
      </c>
      <c r="AQ63" s="241">
        <v>0</v>
      </c>
      <c r="AR63" s="241">
        <v>0</v>
      </c>
    </row>
    <row r="64" spans="1:44" x14ac:dyDescent="0.2">
      <c r="A64">
        <v>102201</v>
      </c>
      <c r="B64" t="s">
        <v>59</v>
      </c>
      <c r="C64" t="s">
        <v>659</v>
      </c>
      <c r="D64" t="s">
        <v>659</v>
      </c>
      <c r="E64" t="s">
        <v>659</v>
      </c>
      <c r="F64" t="s">
        <v>659</v>
      </c>
      <c r="G64" t="s">
        <v>659</v>
      </c>
      <c r="H64" t="s">
        <v>659</v>
      </c>
      <c r="I64" t="s">
        <v>659</v>
      </c>
      <c r="J64" t="s">
        <v>659</v>
      </c>
      <c r="K64" t="s">
        <v>659</v>
      </c>
      <c r="L64" t="s">
        <v>659</v>
      </c>
      <c r="M64" t="s">
        <v>659</v>
      </c>
      <c r="N64" t="s">
        <v>659</v>
      </c>
      <c r="O64" t="s">
        <v>659</v>
      </c>
      <c r="P64" t="s">
        <v>659</v>
      </c>
      <c r="Q64" t="s">
        <v>659</v>
      </c>
      <c r="R64" t="s">
        <v>659</v>
      </c>
      <c r="S64" t="s">
        <v>659</v>
      </c>
      <c r="T64" t="s">
        <v>659</v>
      </c>
      <c r="U64" t="s">
        <v>659</v>
      </c>
      <c r="V64" t="s">
        <v>659</v>
      </c>
      <c r="W64" t="s">
        <v>659</v>
      </c>
      <c r="X64" t="s">
        <v>659</v>
      </c>
      <c r="Y64" t="s">
        <v>659</v>
      </c>
      <c r="Z64" t="s">
        <v>659</v>
      </c>
      <c r="AA64" t="s">
        <v>659</v>
      </c>
      <c r="AB64" t="s">
        <v>659</v>
      </c>
      <c r="AC64" t="s">
        <v>659</v>
      </c>
      <c r="AD64" t="s">
        <v>659</v>
      </c>
      <c r="AE64" t="s">
        <v>659</v>
      </c>
      <c r="AF64" t="s">
        <v>659</v>
      </c>
      <c r="AG64" t="s">
        <v>659</v>
      </c>
      <c r="AH64" t="s">
        <v>659</v>
      </c>
      <c r="AI64" t="s">
        <v>659</v>
      </c>
      <c r="AJ64" t="s">
        <v>659</v>
      </c>
      <c r="AK64" t="s">
        <v>659</v>
      </c>
      <c r="AL64" t="s">
        <v>659</v>
      </c>
      <c r="AM64" t="s">
        <v>659</v>
      </c>
      <c r="AN64" t="s">
        <v>659</v>
      </c>
      <c r="AO64" t="s">
        <v>659</v>
      </c>
      <c r="AP64" t="s">
        <v>659</v>
      </c>
      <c r="AQ64" s="241" t="s">
        <v>931</v>
      </c>
      <c r="AR64" s="241">
        <v>0</v>
      </c>
    </row>
    <row r="65" spans="1:44" ht="18" x14ac:dyDescent="0.2">
      <c r="A65" s="264">
        <v>102210</v>
      </c>
      <c r="B65" t="s">
        <v>59</v>
      </c>
      <c r="C65" t="s">
        <v>659</v>
      </c>
      <c r="D65" t="s">
        <v>659</v>
      </c>
      <c r="E65" t="s">
        <v>659</v>
      </c>
      <c r="F65" t="s">
        <v>659</v>
      </c>
      <c r="G65" t="s">
        <v>659</v>
      </c>
      <c r="H65" t="s">
        <v>659</v>
      </c>
      <c r="I65" t="s">
        <v>659</v>
      </c>
      <c r="J65" t="s">
        <v>659</v>
      </c>
      <c r="K65" t="s">
        <v>659</v>
      </c>
      <c r="L65" t="s">
        <v>659</v>
      </c>
      <c r="M65" t="s">
        <v>659</v>
      </c>
      <c r="N65" t="s">
        <v>659</v>
      </c>
      <c r="O65" t="s">
        <v>659</v>
      </c>
      <c r="P65" t="s">
        <v>659</v>
      </c>
      <c r="Q65" t="s">
        <v>659</v>
      </c>
      <c r="R65" t="s">
        <v>659</v>
      </c>
      <c r="S65" t="s">
        <v>659</v>
      </c>
      <c r="T65" t="s">
        <v>659</v>
      </c>
      <c r="U65" t="s">
        <v>659</v>
      </c>
      <c r="V65" t="s">
        <v>659</v>
      </c>
      <c r="W65" t="s">
        <v>659</v>
      </c>
      <c r="X65" t="s">
        <v>659</v>
      </c>
      <c r="Y65" t="s">
        <v>659</v>
      </c>
      <c r="Z65" t="s">
        <v>659</v>
      </c>
      <c r="AA65" t="s">
        <v>659</v>
      </c>
      <c r="AB65" t="s">
        <v>659</v>
      </c>
      <c r="AC65" t="s">
        <v>659</v>
      </c>
      <c r="AD65" t="s">
        <v>659</v>
      </c>
      <c r="AE65" t="s">
        <v>659</v>
      </c>
      <c r="AF65" t="s">
        <v>659</v>
      </c>
      <c r="AG65" t="s">
        <v>659</v>
      </c>
      <c r="AH65" t="s">
        <v>659</v>
      </c>
      <c r="AI65" t="s">
        <v>659</v>
      </c>
      <c r="AJ65" t="s">
        <v>659</v>
      </c>
      <c r="AK65" t="s">
        <v>659</v>
      </c>
      <c r="AL65" t="s">
        <v>659</v>
      </c>
      <c r="AM65" t="s">
        <v>659</v>
      </c>
      <c r="AN65" t="s">
        <v>659</v>
      </c>
      <c r="AO65" t="s">
        <v>659</v>
      </c>
      <c r="AP65" t="s">
        <v>659</v>
      </c>
      <c r="AQ65" s="241">
        <v>0</v>
      </c>
      <c r="AR65" s="241">
        <v>0</v>
      </c>
    </row>
    <row r="66" spans="1:44" ht="18" x14ac:dyDescent="0.2">
      <c r="A66" s="264">
        <v>102247</v>
      </c>
      <c r="B66" t="s">
        <v>59</v>
      </c>
      <c r="C66" t="s">
        <v>659</v>
      </c>
      <c r="D66" t="s">
        <v>659</v>
      </c>
      <c r="E66" t="s">
        <v>659</v>
      </c>
      <c r="F66" t="s">
        <v>659</v>
      </c>
      <c r="G66" t="s">
        <v>659</v>
      </c>
      <c r="H66" t="s">
        <v>659</v>
      </c>
      <c r="I66" t="s">
        <v>659</v>
      </c>
      <c r="J66" t="s">
        <v>659</v>
      </c>
      <c r="K66" t="s">
        <v>659</v>
      </c>
      <c r="L66" t="s">
        <v>659</v>
      </c>
      <c r="M66" t="s">
        <v>659</v>
      </c>
      <c r="N66" t="s">
        <v>659</v>
      </c>
      <c r="O66" t="s">
        <v>659</v>
      </c>
      <c r="P66" t="s">
        <v>659</v>
      </c>
      <c r="Q66" t="s">
        <v>659</v>
      </c>
      <c r="R66" t="s">
        <v>659</v>
      </c>
      <c r="S66" t="s">
        <v>659</v>
      </c>
      <c r="T66" t="s">
        <v>659</v>
      </c>
      <c r="U66" t="s">
        <v>659</v>
      </c>
      <c r="V66" t="s">
        <v>659</v>
      </c>
      <c r="W66" t="s">
        <v>659</v>
      </c>
      <c r="X66" t="s">
        <v>659</v>
      </c>
      <c r="Y66" t="s">
        <v>659</v>
      </c>
      <c r="Z66" t="s">
        <v>659</v>
      </c>
      <c r="AA66" t="s">
        <v>659</v>
      </c>
      <c r="AB66" t="s">
        <v>659</v>
      </c>
      <c r="AC66" t="s">
        <v>659</v>
      </c>
      <c r="AD66" t="s">
        <v>659</v>
      </c>
      <c r="AE66" t="s">
        <v>659</v>
      </c>
      <c r="AF66" t="s">
        <v>659</v>
      </c>
      <c r="AG66" t="s">
        <v>659</v>
      </c>
      <c r="AH66" t="s">
        <v>659</v>
      </c>
      <c r="AI66" t="s">
        <v>659</v>
      </c>
      <c r="AJ66" t="s">
        <v>659</v>
      </c>
      <c r="AK66" t="s">
        <v>659</v>
      </c>
      <c r="AL66" t="s">
        <v>659</v>
      </c>
      <c r="AM66" t="s">
        <v>659</v>
      </c>
      <c r="AN66" t="s">
        <v>659</v>
      </c>
      <c r="AO66" t="s">
        <v>659</v>
      </c>
      <c r="AP66" t="s">
        <v>659</v>
      </c>
      <c r="AQ66" s="241">
        <v>0</v>
      </c>
      <c r="AR66" s="241">
        <v>0</v>
      </c>
    </row>
    <row r="67" spans="1:44" ht="18" x14ac:dyDescent="0.2">
      <c r="A67" s="264">
        <v>102265</v>
      </c>
      <c r="B67" t="s">
        <v>59</v>
      </c>
      <c r="C67" t="s">
        <v>659</v>
      </c>
      <c r="D67" t="s">
        <v>659</v>
      </c>
      <c r="E67" t="s">
        <v>659</v>
      </c>
      <c r="F67" t="s">
        <v>659</v>
      </c>
      <c r="G67" t="s">
        <v>659</v>
      </c>
      <c r="H67" t="s">
        <v>659</v>
      </c>
      <c r="I67" t="s">
        <v>659</v>
      </c>
      <c r="J67" t="s">
        <v>659</v>
      </c>
      <c r="K67" t="s">
        <v>659</v>
      </c>
      <c r="L67" t="s">
        <v>659</v>
      </c>
      <c r="M67" t="s">
        <v>659</v>
      </c>
      <c r="N67" t="s">
        <v>659</v>
      </c>
      <c r="O67" t="s">
        <v>659</v>
      </c>
      <c r="P67" t="s">
        <v>659</v>
      </c>
      <c r="Q67" t="s">
        <v>659</v>
      </c>
      <c r="R67" t="s">
        <v>659</v>
      </c>
      <c r="S67" t="s">
        <v>659</v>
      </c>
      <c r="T67" t="s">
        <v>659</v>
      </c>
      <c r="U67" t="s">
        <v>659</v>
      </c>
      <c r="V67" t="s">
        <v>659</v>
      </c>
      <c r="W67" t="s">
        <v>659</v>
      </c>
      <c r="X67" t="s">
        <v>659</v>
      </c>
      <c r="Y67" t="s">
        <v>659</v>
      </c>
      <c r="Z67" t="s">
        <v>659</v>
      </c>
      <c r="AA67" t="s">
        <v>659</v>
      </c>
      <c r="AB67" t="s">
        <v>659</v>
      </c>
      <c r="AC67" t="s">
        <v>659</v>
      </c>
      <c r="AD67" t="s">
        <v>659</v>
      </c>
      <c r="AE67" t="s">
        <v>659</v>
      </c>
      <c r="AF67" t="s">
        <v>659</v>
      </c>
      <c r="AG67" t="s">
        <v>659</v>
      </c>
      <c r="AH67" t="s">
        <v>659</v>
      </c>
      <c r="AI67" t="s">
        <v>659</v>
      </c>
      <c r="AJ67" t="s">
        <v>659</v>
      </c>
      <c r="AK67" t="s">
        <v>659</v>
      </c>
      <c r="AL67" t="s">
        <v>659</v>
      </c>
      <c r="AM67" t="s">
        <v>659</v>
      </c>
      <c r="AN67" t="s">
        <v>659</v>
      </c>
      <c r="AO67" t="s">
        <v>659</v>
      </c>
      <c r="AP67" t="s">
        <v>659</v>
      </c>
      <c r="AQ67" s="241">
        <v>0</v>
      </c>
      <c r="AR67" s="241">
        <v>0</v>
      </c>
    </row>
    <row r="68" spans="1:44" ht="18" x14ac:dyDescent="0.2">
      <c r="A68" s="264">
        <v>102280</v>
      </c>
      <c r="B68" t="s">
        <v>59</v>
      </c>
      <c r="C68" t="s">
        <v>659</v>
      </c>
      <c r="D68" t="s">
        <v>659</v>
      </c>
      <c r="E68" t="s">
        <v>659</v>
      </c>
      <c r="F68" t="s">
        <v>659</v>
      </c>
      <c r="G68" t="s">
        <v>659</v>
      </c>
      <c r="H68" t="s">
        <v>659</v>
      </c>
      <c r="I68" t="s">
        <v>659</v>
      </c>
      <c r="J68" t="s">
        <v>659</v>
      </c>
      <c r="K68" t="s">
        <v>659</v>
      </c>
      <c r="L68" t="s">
        <v>659</v>
      </c>
      <c r="M68" t="s">
        <v>659</v>
      </c>
      <c r="N68" t="s">
        <v>659</v>
      </c>
      <c r="O68" t="s">
        <v>659</v>
      </c>
      <c r="P68" t="s">
        <v>659</v>
      </c>
      <c r="Q68" t="s">
        <v>659</v>
      </c>
      <c r="R68" t="s">
        <v>659</v>
      </c>
      <c r="S68" t="s">
        <v>659</v>
      </c>
      <c r="T68" t="s">
        <v>659</v>
      </c>
      <c r="U68" t="s">
        <v>659</v>
      </c>
      <c r="V68" t="s">
        <v>659</v>
      </c>
      <c r="W68" t="s">
        <v>659</v>
      </c>
      <c r="X68" t="s">
        <v>659</v>
      </c>
      <c r="Y68" t="s">
        <v>659</v>
      </c>
      <c r="Z68" t="s">
        <v>659</v>
      </c>
      <c r="AA68" t="s">
        <v>659</v>
      </c>
      <c r="AB68" t="s">
        <v>659</v>
      </c>
      <c r="AC68" t="s">
        <v>659</v>
      </c>
      <c r="AD68" t="s">
        <v>659</v>
      </c>
      <c r="AE68" t="s">
        <v>659</v>
      </c>
      <c r="AF68" t="s">
        <v>659</v>
      </c>
      <c r="AG68" t="s">
        <v>659</v>
      </c>
      <c r="AH68" t="s">
        <v>659</v>
      </c>
      <c r="AI68" t="s">
        <v>659</v>
      </c>
      <c r="AJ68" t="s">
        <v>659</v>
      </c>
      <c r="AK68" t="s">
        <v>659</v>
      </c>
      <c r="AL68" t="s">
        <v>659</v>
      </c>
      <c r="AM68" t="s">
        <v>659</v>
      </c>
      <c r="AN68" t="s">
        <v>659</v>
      </c>
      <c r="AO68" t="s">
        <v>659</v>
      </c>
      <c r="AP68" t="s">
        <v>659</v>
      </c>
      <c r="AQ68" s="241">
        <v>0</v>
      </c>
      <c r="AR68" s="241">
        <v>0</v>
      </c>
    </row>
    <row r="69" spans="1:44" ht="18" x14ac:dyDescent="0.2">
      <c r="A69" s="264">
        <v>102286</v>
      </c>
      <c r="B69" t="s">
        <v>59</v>
      </c>
      <c r="C69" t="s">
        <v>659</v>
      </c>
      <c r="D69" t="s">
        <v>659</v>
      </c>
      <c r="E69" t="s">
        <v>659</v>
      </c>
      <c r="F69" t="s">
        <v>659</v>
      </c>
      <c r="G69" t="s">
        <v>659</v>
      </c>
      <c r="H69" t="s">
        <v>659</v>
      </c>
      <c r="I69" t="s">
        <v>659</v>
      </c>
      <c r="J69" t="s">
        <v>659</v>
      </c>
      <c r="K69" t="s">
        <v>659</v>
      </c>
      <c r="L69" t="s">
        <v>659</v>
      </c>
      <c r="M69" t="s">
        <v>659</v>
      </c>
      <c r="N69" t="s">
        <v>659</v>
      </c>
      <c r="O69" t="s">
        <v>659</v>
      </c>
      <c r="P69" t="s">
        <v>659</v>
      </c>
      <c r="Q69" t="s">
        <v>659</v>
      </c>
      <c r="R69" t="s">
        <v>659</v>
      </c>
      <c r="S69" t="s">
        <v>659</v>
      </c>
      <c r="T69" t="s">
        <v>659</v>
      </c>
      <c r="U69" t="s">
        <v>659</v>
      </c>
      <c r="V69" t="s">
        <v>659</v>
      </c>
      <c r="W69" t="s">
        <v>659</v>
      </c>
      <c r="X69" t="s">
        <v>659</v>
      </c>
      <c r="Y69" t="s">
        <v>659</v>
      </c>
      <c r="Z69" t="s">
        <v>659</v>
      </c>
      <c r="AA69" t="s">
        <v>659</v>
      </c>
      <c r="AB69" t="s">
        <v>659</v>
      </c>
      <c r="AC69" t="s">
        <v>659</v>
      </c>
      <c r="AD69" t="s">
        <v>659</v>
      </c>
      <c r="AE69" t="s">
        <v>659</v>
      </c>
      <c r="AF69" t="s">
        <v>659</v>
      </c>
      <c r="AG69" t="s">
        <v>659</v>
      </c>
      <c r="AH69" t="s">
        <v>659</v>
      </c>
      <c r="AI69" t="s">
        <v>659</v>
      </c>
      <c r="AJ69" t="s">
        <v>659</v>
      </c>
      <c r="AK69" t="s">
        <v>659</v>
      </c>
      <c r="AL69" t="s">
        <v>659</v>
      </c>
      <c r="AM69" t="s">
        <v>659</v>
      </c>
      <c r="AN69" t="s">
        <v>659</v>
      </c>
      <c r="AO69" t="s">
        <v>659</v>
      </c>
      <c r="AP69" t="s">
        <v>659</v>
      </c>
      <c r="AQ69" s="241">
        <v>0</v>
      </c>
      <c r="AR69" s="241">
        <v>0</v>
      </c>
    </row>
    <row r="70" spans="1:44" ht="18" x14ac:dyDescent="0.2">
      <c r="A70" s="264">
        <v>102380</v>
      </c>
      <c r="B70" t="s">
        <v>59</v>
      </c>
      <c r="C70" t="s">
        <v>659</v>
      </c>
      <c r="D70" t="s">
        <v>659</v>
      </c>
      <c r="E70" t="s">
        <v>659</v>
      </c>
      <c r="F70" t="s">
        <v>659</v>
      </c>
      <c r="G70" t="s">
        <v>659</v>
      </c>
      <c r="H70" t="s">
        <v>659</v>
      </c>
      <c r="I70" t="s">
        <v>659</v>
      </c>
      <c r="J70" t="s">
        <v>659</v>
      </c>
      <c r="K70" t="s">
        <v>659</v>
      </c>
      <c r="L70" t="s">
        <v>659</v>
      </c>
      <c r="M70" t="s">
        <v>659</v>
      </c>
      <c r="N70" t="s">
        <v>659</v>
      </c>
      <c r="O70" t="s">
        <v>659</v>
      </c>
      <c r="P70" t="s">
        <v>659</v>
      </c>
      <c r="Q70" t="s">
        <v>659</v>
      </c>
      <c r="R70" t="s">
        <v>659</v>
      </c>
      <c r="S70" t="s">
        <v>659</v>
      </c>
      <c r="T70" t="s">
        <v>659</v>
      </c>
      <c r="U70" t="s">
        <v>659</v>
      </c>
      <c r="V70" t="s">
        <v>659</v>
      </c>
      <c r="W70" t="s">
        <v>659</v>
      </c>
      <c r="X70" t="s">
        <v>659</v>
      </c>
      <c r="Y70" t="s">
        <v>659</v>
      </c>
      <c r="Z70" t="s">
        <v>659</v>
      </c>
      <c r="AA70" t="s">
        <v>659</v>
      </c>
      <c r="AB70" t="s">
        <v>659</v>
      </c>
      <c r="AC70" t="s">
        <v>659</v>
      </c>
      <c r="AD70" t="s">
        <v>659</v>
      </c>
      <c r="AE70" t="s">
        <v>659</v>
      </c>
      <c r="AF70" t="s">
        <v>659</v>
      </c>
      <c r="AG70" t="s">
        <v>659</v>
      </c>
      <c r="AH70" t="s">
        <v>659</v>
      </c>
      <c r="AI70" t="s">
        <v>659</v>
      </c>
      <c r="AJ70" t="s">
        <v>659</v>
      </c>
      <c r="AK70" t="s">
        <v>659</v>
      </c>
      <c r="AL70" t="s">
        <v>659</v>
      </c>
      <c r="AM70" t="s">
        <v>659</v>
      </c>
      <c r="AN70" t="s">
        <v>659</v>
      </c>
      <c r="AO70" t="s">
        <v>659</v>
      </c>
      <c r="AP70" t="s">
        <v>659</v>
      </c>
      <c r="AQ70" s="241">
        <v>0</v>
      </c>
      <c r="AR70" s="241">
        <v>0</v>
      </c>
    </row>
    <row r="71" spans="1:44" ht="18" x14ac:dyDescent="0.2">
      <c r="A71" s="264">
        <v>102402</v>
      </c>
      <c r="B71" t="s">
        <v>59</v>
      </c>
      <c r="C71" t="s">
        <v>659</v>
      </c>
      <c r="D71" t="s">
        <v>659</v>
      </c>
      <c r="E71" t="s">
        <v>659</v>
      </c>
      <c r="F71" t="s">
        <v>659</v>
      </c>
      <c r="G71" t="s">
        <v>659</v>
      </c>
      <c r="H71" t="s">
        <v>659</v>
      </c>
      <c r="I71" t="s">
        <v>659</v>
      </c>
      <c r="J71" t="s">
        <v>659</v>
      </c>
      <c r="K71" t="s">
        <v>659</v>
      </c>
      <c r="L71" t="s">
        <v>659</v>
      </c>
      <c r="M71" t="s">
        <v>659</v>
      </c>
      <c r="N71" t="s">
        <v>659</v>
      </c>
      <c r="O71" t="s">
        <v>659</v>
      </c>
      <c r="P71" t="s">
        <v>659</v>
      </c>
      <c r="Q71" t="s">
        <v>659</v>
      </c>
      <c r="R71" t="s">
        <v>659</v>
      </c>
      <c r="S71" t="s">
        <v>659</v>
      </c>
      <c r="T71" t="s">
        <v>659</v>
      </c>
      <c r="U71" t="s">
        <v>659</v>
      </c>
      <c r="V71" t="s">
        <v>659</v>
      </c>
      <c r="W71" t="s">
        <v>659</v>
      </c>
      <c r="X71" t="s">
        <v>659</v>
      </c>
      <c r="Y71" t="s">
        <v>659</v>
      </c>
      <c r="Z71" t="s">
        <v>659</v>
      </c>
      <c r="AA71" t="s">
        <v>659</v>
      </c>
      <c r="AB71" t="s">
        <v>659</v>
      </c>
      <c r="AC71" t="s">
        <v>659</v>
      </c>
      <c r="AD71" t="s">
        <v>659</v>
      </c>
      <c r="AE71" t="s">
        <v>659</v>
      </c>
      <c r="AF71" t="s">
        <v>659</v>
      </c>
      <c r="AG71" t="s">
        <v>659</v>
      </c>
      <c r="AH71" t="s">
        <v>659</v>
      </c>
      <c r="AI71" t="s">
        <v>659</v>
      </c>
      <c r="AJ71" t="s">
        <v>659</v>
      </c>
      <c r="AK71" t="s">
        <v>659</v>
      </c>
      <c r="AL71" t="s">
        <v>659</v>
      </c>
      <c r="AM71" t="s">
        <v>659</v>
      </c>
      <c r="AN71" t="s">
        <v>659</v>
      </c>
      <c r="AO71" t="s">
        <v>659</v>
      </c>
      <c r="AP71" t="s">
        <v>659</v>
      </c>
      <c r="AQ71" s="241">
        <v>0</v>
      </c>
      <c r="AR71" s="241">
        <v>0</v>
      </c>
    </row>
    <row r="72" spans="1:44" x14ac:dyDescent="0.2">
      <c r="A72">
        <v>102414</v>
      </c>
      <c r="B72" t="s">
        <v>59</v>
      </c>
      <c r="C72" t="s">
        <v>659</v>
      </c>
      <c r="D72" t="s">
        <v>659</v>
      </c>
      <c r="E72" t="s">
        <v>659</v>
      </c>
      <c r="F72" t="s">
        <v>659</v>
      </c>
      <c r="G72" t="s">
        <v>659</v>
      </c>
      <c r="H72" t="s">
        <v>659</v>
      </c>
      <c r="I72" t="s">
        <v>659</v>
      </c>
      <c r="J72" t="s">
        <v>659</v>
      </c>
      <c r="K72" t="s">
        <v>659</v>
      </c>
      <c r="L72" t="s">
        <v>659</v>
      </c>
      <c r="M72" t="s">
        <v>659</v>
      </c>
      <c r="N72" t="s">
        <v>659</v>
      </c>
      <c r="O72" t="s">
        <v>659</v>
      </c>
      <c r="P72" t="s">
        <v>659</v>
      </c>
      <c r="Q72" t="s">
        <v>659</v>
      </c>
      <c r="R72" t="s">
        <v>659</v>
      </c>
      <c r="S72" t="s">
        <v>659</v>
      </c>
      <c r="T72" t="s">
        <v>659</v>
      </c>
      <c r="U72" t="s">
        <v>659</v>
      </c>
      <c r="V72" t="s">
        <v>659</v>
      </c>
      <c r="W72" t="s">
        <v>659</v>
      </c>
      <c r="X72" t="s">
        <v>659</v>
      </c>
      <c r="Y72" t="s">
        <v>659</v>
      </c>
      <c r="Z72" t="s">
        <v>659</v>
      </c>
      <c r="AA72" t="s">
        <v>659</v>
      </c>
      <c r="AB72" t="s">
        <v>659</v>
      </c>
      <c r="AC72" t="s">
        <v>659</v>
      </c>
      <c r="AD72" t="s">
        <v>659</v>
      </c>
      <c r="AE72" t="s">
        <v>659</v>
      </c>
      <c r="AF72" t="s">
        <v>659</v>
      </c>
      <c r="AG72" t="s">
        <v>659</v>
      </c>
      <c r="AH72" t="s">
        <v>659</v>
      </c>
      <c r="AI72" t="s">
        <v>659</v>
      </c>
      <c r="AJ72" t="s">
        <v>659</v>
      </c>
      <c r="AK72" t="s">
        <v>659</v>
      </c>
      <c r="AL72" t="s">
        <v>659</v>
      </c>
      <c r="AM72" t="s">
        <v>659</v>
      </c>
      <c r="AN72" t="s">
        <v>659</v>
      </c>
      <c r="AO72" t="s">
        <v>659</v>
      </c>
      <c r="AP72" t="s">
        <v>659</v>
      </c>
      <c r="AQ72" s="241">
        <v>0</v>
      </c>
      <c r="AR72" s="241">
        <v>0</v>
      </c>
    </row>
    <row r="73" spans="1:44" ht="18" x14ac:dyDescent="0.2">
      <c r="A73" s="264">
        <v>102448</v>
      </c>
      <c r="B73" t="s">
        <v>59</v>
      </c>
      <c r="C73" t="s">
        <v>659</v>
      </c>
      <c r="D73" t="s">
        <v>659</v>
      </c>
      <c r="E73" t="s">
        <v>659</v>
      </c>
      <c r="F73" t="s">
        <v>659</v>
      </c>
      <c r="G73" t="s">
        <v>659</v>
      </c>
      <c r="H73" t="s">
        <v>659</v>
      </c>
      <c r="I73" t="s">
        <v>659</v>
      </c>
      <c r="J73" t="s">
        <v>659</v>
      </c>
      <c r="K73" t="s">
        <v>659</v>
      </c>
      <c r="L73" t="s">
        <v>659</v>
      </c>
      <c r="M73" t="s">
        <v>659</v>
      </c>
      <c r="N73" t="s">
        <v>659</v>
      </c>
      <c r="O73" t="s">
        <v>659</v>
      </c>
      <c r="P73" t="s">
        <v>659</v>
      </c>
      <c r="Q73" t="s">
        <v>659</v>
      </c>
      <c r="R73" t="s">
        <v>659</v>
      </c>
      <c r="S73" t="s">
        <v>659</v>
      </c>
      <c r="T73" t="s">
        <v>659</v>
      </c>
      <c r="U73" t="s">
        <v>659</v>
      </c>
      <c r="V73" t="s">
        <v>659</v>
      </c>
      <c r="W73" t="s">
        <v>659</v>
      </c>
      <c r="X73" t="s">
        <v>659</v>
      </c>
      <c r="Y73" t="s">
        <v>659</v>
      </c>
      <c r="Z73" t="s">
        <v>659</v>
      </c>
      <c r="AA73" t="s">
        <v>659</v>
      </c>
      <c r="AB73" t="s">
        <v>659</v>
      </c>
      <c r="AC73" t="s">
        <v>659</v>
      </c>
      <c r="AD73" t="s">
        <v>659</v>
      </c>
      <c r="AE73" t="s">
        <v>659</v>
      </c>
      <c r="AF73" t="s">
        <v>659</v>
      </c>
      <c r="AG73" t="s">
        <v>659</v>
      </c>
      <c r="AH73" t="s">
        <v>659</v>
      </c>
      <c r="AI73" t="s">
        <v>659</v>
      </c>
      <c r="AJ73" t="s">
        <v>659</v>
      </c>
      <c r="AK73" t="s">
        <v>659</v>
      </c>
      <c r="AL73" t="s">
        <v>659</v>
      </c>
      <c r="AM73" t="s">
        <v>659</v>
      </c>
      <c r="AN73" t="s">
        <v>659</v>
      </c>
      <c r="AO73" t="s">
        <v>659</v>
      </c>
      <c r="AP73" t="s">
        <v>659</v>
      </c>
      <c r="AQ73" s="241">
        <v>0</v>
      </c>
      <c r="AR73" s="241">
        <v>0</v>
      </c>
    </row>
    <row r="74" spans="1:44" ht="18" x14ac:dyDescent="0.2">
      <c r="A74" s="264">
        <v>102490</v>
      </c>
      <c r="B74" t="s">
        <v>59</v>
      </c>
      <c r="C74" t="s">
        <v>659</v>
      </c>
      <c r="D74" t="s">
        <v>659</v>
      </c>
      <c r="E74" t="s">
        <v>659</v>
      </c>
      <c r="F74" t="s">
        <v>659</v>
      </c>
      <c r="G74" t="s">
        <v>659</v>
      </c>
      <c r="H74" t="s">
        <v>659</v>
      </c>
      <c r="I74" t="s">
        <v>659</v>
      </c>
      <c r="J74" t="s">
        <v>659</v>
      </c>
      <c r="K74" t="s">
        <v>659</v>
      </c>
      <c r="L74" t="s">
        <v>659</v>
      </c>
      <c r="M74" t="s">
        <v>659</v>
      </c>
      <c r="N74" t="s">
        <v>659</v>
      </c>
      <c r="O74" t="s">
        <v>659</v>
      </c>
      <c r="P74" t="s">
        <v>659</v>
      </c>
      <c r="Q74" t="s">
        <v>659</v>
      </c>
      <c r="R74" t="s">
        <v>659</v>
      </c>
      <c r="S74" t="s">
        <v>659</v>
      </c>
      <c r="T74" t="s">
        <v>659</v>
      </c>
      <c r="U74" t="s">
        <v>659</v>
      </c>
      <c r="V74" t="s">
        <v>659</v>
      </c>
      <c r="W74" t="s">
        <v>659</v>
      </c>
      <c r="X74" t="s">
        <v>659</v>
      </c>
      <c r="Y74" t="s">
        <v>659</v>
      </c>
      <c r="Z74" t="s">
        <v>659</v>
      </c>
      <c r="AA74" t="s">
        <v>659</v>
      </c>
      <c r="AB74" t="s">
        <v>659</v>
      </c>
      <c r="AC74" t="s">
        <v>659</v>
      </c>
      <c r="AD74" t="s">
        <v>659</v>
      </c>
      <c r="AE74" t="s">
        <v>659</v>
      </c>
      <c r="AF74" t="s">
        <v>659</v>
      </c>
      <c r="AG74" t="s">
        <v>659</v>
      </c>
      <c r="AH74" t="s">
        <v>659</v>
      </c>
      <c r="AI74" t="s">
        <v>659</v>
      </c>
      <c r="AJ74" t="s">
        <v>659</v>
      </c>
      <c r="AK74" t="s">
        <v>659</v>
      </c>
      <c r="AL74" t="s">
        <v>659</v>
      </c>
      <c r="AM74" t="s">
        <v>659</v>
      </c>
      <c r="AN74" t="s">
        <v>659</v>
      </c>
      <c r="AO74" t="s">
        <v>659</v>
      </c>
      <c r="AP74" t="s">
        <v>659</v>
      </c>
      <c r="AQ74" s="241">
        <v>0</v>
      </c>
      <c r="AR74" s="241">
        <v>0</v>
      </c>
    </row>
    <row r="75" spans="1:44" x14ac:dyDescent="0.2">
      <c r="A75" s="265">
        <v>102525</v>
      </c>
      <c r="B75" t="s">
        <v>59</v>
      </c>
      <c r="C75" s="263" t="s">
        <v>197</v>
      </c>
      <c r="D75" s="263" t="s">
        <v>197</v>
      </c>
      <c r="E75" s="263" t="s">
        <v>197</v>
      </c>
      <c r="F75" s="263" t="s">
        <v>197</v>
      </c>
      <c r="G75" s="263" t="s">
        <v>197</v>
      </c>
      <c r="H75" s="263" t="s">
        <v>197</v>
      </c>
      <c r="I75" s="263" t="s">
        <v>197</v>
      </c>
      <c r="J75" s="263" t="s">
        <v>197</v>
      </c>
      <c r="K75" s="263" t="s">
        <v>197</v>
      </c>
      <c r="L75" s="263" t="s">
        <v>197</v>
      </c>
      <c r="M75" s="263" t="s">
        <v>197</v>
      </c>
      <c r="N75" s="263" t="s">
        <v>197</v>
      </c>
      <c r="O75" s="263" t="s">
        <v>197</v>
      </c>
      <c r="P75" s="263" t="s">
        <v>197</v>
      </c>
      <c r="Q75" s="263" t="s">
        <v>197</v>
      </c>
      <c r="R75" s="263" t="s">
        <v>197</v>
      </c>
      <c r="S75" s="263" t="s">
        <v>197</v>
      </c>
      <c r="T75" s="263" t="s">
        <v>197</v>
      </c>
      <c r="U75" s="263" t="s">
        <v>197</v>
      </c>
      <c r="V75" s="263" t="s">
        <v>197</v>
      </c>
      <c r="W75" s="263" t="s">
        <v>197</v>
      </c>
      <c r="X75" s="263" t="s">
        <v>197</v>
      </c>
      <c r="Y75" s="263" t="s">
        <v>197</v>
      </c>
      <c r="Z75" s="263" t="s">
        <v>197</v>
      </c>
      <c r="AA75" s="263" t="s">
        <v>197</v>
      </c>
      <c r="AB75" s="263" t="s">
        <v>197</v>
      </c>
      <c r="AC75" s="263" t="s">
        <v>197</v>
      </c>
      <c r="AD75" s="263" t="s">
        <v>197</v>
      </c>
      <c r="AE75" s="263" t="s">
        <v>197</v>
      </c>
      <c r="AF75" s="263" t="s">
        <v>197</v>
      </c>
      <c r="AG75" s="263" t="s">
        <v>197</v>
      </c>
      <c r="AH75" s="263" t="s">
        <v>197</v>
      </c>
      <c r="AI75" s="263" t="s">
        <v>197</v>
      </c>
      <c r="AJ75" s="263" t="s">
        <v>197</v>
      </c>
      <c r="AK75" s="263" t="s">
        <v>197</v>
      </c>
      <c r="AL75" s="263" t="s">
        <v>197</v>
      </c>
      <c r="AM75" s="263" t="s">
        <v>197</v>
      </c>
      <c r="AN75" s="263" t="s">
        <v>197</v>
      </c>
      <c r="AO75" s="263" t="s">
        <v>197</v>
      </c>
      <c r="AP75" s="263" t="s">
        <v>197</v>
      </c>
      <c r="AQ75" s="241">
        <v>0</v>
      </c>
      <c r="AR75" s="241" t="s">
        <v>1137</v>
      </c>
    </row>
    <row r="76" spans="1:44" ht="18" x14ac:dyDescent="0.2">
      <c r="A76" s="264">
        <v>102557</v>
      </c>
      <c r="B76" t="s">
        <v>59</v>
      </c>
      <c r="C76" t="s">
        <v>659</v>
      </c>
      <c r="D76" t="s">
        <v>659</v>
      </c>
      <c r="E76" t="s">
        <v>659</v>
      </c>
      <c r="F76" t="s">
        <v>659</v>
      </c>
      <c r="G76" t="s">
        <v>659</v>
      </c>
      <c r="H76" t="s">
        <v>659</v>
      </c>
      <c r="I76" t="s">
        <v>659</v>
      </c>
      <c r="J76" t="s">
        <v>659</v>
      </c>
      <c r="K76" t="s">
        <v>659</v>
      </c>
      <c r="L76" t="s">
        <v>659</v>
      </c>
      <c r="M76" t="s">
        <v>659</v>
      </c>
      <c r="N76" t="s">
        <v>659</v>
      </c>
      <c r="O76" t="s">
        <v>659</v>
      </c>
      <c r="P76" t="s">
        <v>659</v>
      </c>
      <c r="Q76" t="s">
        <v>659</v>
      </c>
      <c r="R76" t="s">
        <v>659</v>
      </c>
      <c r="S76" t="s">
        <v>659</v>
      </c>
      <c r="T76" t="s">
        <v>659</v>
      </c>
      <c r="U76" t="s">
        <v>659</v>
      </c>
      <c r="V76" t="s">
        <v>659</v>
      </c>
      <c r="W76" t="s">
        <v>659</v>
      </c>
      <c r="X76" t="s">
        <v>659</v>
      </c>
      <c r="Y76" t="s">
        <v>659</v>
      </c>
      <c r="Z76" t="s">
        <v>659</v>
      </c>
      <c r="AA76" t="s">
        <v>659</v>
      </c>
      <c r="AB76" t="s">
        <v>659</v>
      </c>
      <c r="AC76" t="s">
        <v>659</v>
      </c>
      <c r="AD76" t="s">
        <v>659</v>
      </c>
      <c r="AE76" t="s">
        <v>659</v>
      </c>
      <c r="AF76" t="s">
        <v>659</v>
      </c>
      <c r="AG76" t="s">
        <v>659</v>
      </c>
      <c r="AH76" t="s">
        <v>659</v>
      </c>
      <c r="AI76" t="s">
        <v>659</v>
      </c>
      <c r="AJ76" t="s">
        <v>659</v>
      </c>
      <c r="AK76" t="s">
        <v>659</v>
      </c>
      <c r="AL76" t="s">
        <v>659</v>
      </c>
      <c r="AM76" t="s">
        <v>659</v>
      </c>
      <c r="AN76" t="s">
        <v>659</v>
      </c>
      <c r="AO76" t="s">
        <v>659</v>
      </c>
      <c r="AP76" t="s">
        <v>659</v>
      </c>
      <c r="AQ76" s="241">
        <v>0</v>
      </c>
      <c r="AR76" s="241">
        <v>0</v>
      </c>
    </row>
    <row r="77" spans="1:44" x14ac:dyDescent="0.2">
      <c r="A77" s="265">
        <v>102583</v>
      </c>
      <c r="B77" t="s">
        <v>59</v>
      </c>
      <c r="C77" s="263" t="s">
        <v>197</v>
      </c>
      <c r="D77" s="263" t="s">
        <v>197</v>
      </c>
      <c r="E77" s="263" t="s">
        <v>197</v>
      </c>
      <c r="F77" s="263" t="s">
        <v>197</v>
      </c>
      <c r="G77" s="263" t="s">
        <v>197</v>
      </c>
      <c r="H77" s="263" t="s">
        <v>197</v>
      </c>
      <c r="I77" s="263" t="s">
        <v>197</v>
      </c>
      <c r="J77" s="263" t="s">
        <v>197</v>
      </c>
      <c r="K77" s="263" t="s">
        <v>197</v>
      </c>
      <c r="L77" s="263" t="s">
        <v>197</v>
      </c>
      <c r="M77" s="263" t="s">
        <v>197</v>
      </c>
      <c r="N77" s="263" t="s">
        <v>197</v>
      </c>
      <c r="O77" s="263" t="s">
        <v>197</v>
      </c>
      <c r="P77" s="263" t="s">
        <v>197</v>
      </c>
      <c r="Q77" s="263" t="s">
        <v>197</v>
      </c>
      <c r="R77" s="263" t="s">
        <v>197</v>
      </c>
      <c r="S77" s="263" t="s">
        <v>197</v>
      </c>
      <c r="T77" s="263" t="s">
        <v>197</v>
      </c>
      <c r="U77" s="263" t="s">
        <v>197</v>
      </c>
      <c r="V77" s="263" t="s">
        <v>197</v>
      </c>
      <c r="W77" s="263" t="s">
        <v>197</v>
      </c>
      <c r="X77" s="263" t="s">
        <v>197</v>
      </c>
      <c r="Y77" s="263" t="s">
        <v>197</v>
      </c>
      <c r="Z77" s="263" t="s">
        <v>197</v>
      </c>
      <c r="AA77" s="263" t="s">
        <v>197</v>
      </c>
      <c r="AB77" s="263" t="s">
        <v>197</v>
      </c>
      <c r="AC77" s="263" t="s">
        <v>197</v>
      </c>
      <c r="AD77" s="263" t="s">
        <v>197</v>
      </c>
      <c r="AE77" s="263" t="s">
        <v>197</v>
      </c>
      <c r="AF77" s="263" t="s">
        <v>197</v>
      </c>
      <c r="AG77" s="263" t="s">
        <v>197</v>
      </c>
      <c r="AH77" s="263" t="s">
        <v>197</v>
      </c>
      <c r="AI77" s="263" t="s">
        <v>197</v>
      </c>
      <c r="AJ77" s="263" t="s">
        <v>197</v>
      </c>
      <c r="AK77" s="263" t="s">
        <v>197</v>
      </c>
      <c r="AL77" s="263" t="s">
        <v>197</v>
      </c>
      <c r="AM77" s="263" t="s">
        <v>197</v>
      </c>
      <c r="AN77" s="263" t="s">
        <v>197</v>
      </c>
      <c r="AO77" s="263" t="s">
        <v>197</v>
      </c>
      <c r="AP77" s="263" t="s">
        <v>197</v>
      </c>
      <c r="AQ77" s="241">
        <v>0</v>
      </c>
      <c r="AR77" s="241" t="s">
        <v>1137</v>
      </c>
    </row>
    <row r="78" spans="1:44" x14ac:dyDescent="0.2">
      <c r="A78" s="265">
        <v>102585</v>
      </c>
      <c r="B78" t="s">
        <v>59</v>
      </c>
      <c r="C78" s="263" t="s">
        <v>197</v>
      </c>
      <c r="D78" s="263" t="s">
        <v>197</v>
      </c>
      <c r="E78" s="263" t="s">
        <v>197</v>
      </c>
      <c r="F78" s="263" t="s">
        <v>197</v>
      </c>
      <c r="G78" s="263" t="s">
        <v>197</v>
      </c>
      <c r="H78" s="263" t="s">
        <v>197</v>
      </c>
      <c r="I78" s="263" t="s">
        <v>197</v>
      </c>
      <c r="J78" s="263" t="s">
        <v>197</v>
      </c>
      <c r="K78" s="263" t="s">
        <v>197</v>
      </c>
      <c r="L78" s="263" t="s">
        <v>197</v>
      </c>
      <c r="M78" s="263" t="s">
        <v>197</v>
      </c>
      <c r="N78" s="263" t="s">
        <v>197</v>
      </c>
      <c r="O78" s="263" t="s">
        <v>197</v>
      </c>
      <c r="P78" s="263" t="s">
        <v>197</v>
      </c>
      <c r="Q78" s="263" t="s">
        <v>197</v>
      </c>
      <c r="R78" s="263" t="s">
        <v>197</v>
      </c>
      <c r="S78" s="263" t="s">
        <v>197</v>
      </c>
      <c r="T78" s="263" t="s">
        <v>197</v>
      </c>
      <c r="U78" s="263" t="s">
        <v>197</v>
      </c>
      <c r="V78" s="263" t="s">
        <v>197</v>
      </c>
      <c r="W78" s="263" t="s">
        <v>197</v>
      </c>
      <c r="X78" s="263" t="s">
        <v>197</v>
      </c>
      <c r="Y78" s="263" t="s">
        <v>197</v>
      </c>
      <c r="Z78" s="263" t="s">
        <v>197</v>
      </c>
      <c r="AA78" s="263" t="s">
        <v>197</v>
      </c>
      <c r="AB78" s="263" t="s">
        <v>197</v>
      </c>
      <c r="AC78" s="263" t="s">
        <v>197</v>
      </c>
      <c r="AD78" s="263" t="s">
        <v>197</v>
      </c>
      <c r="AE78" s="263" t="s">
        <v>197</v>
      </c>
      <c r="AF78" s="263" t="s">
        <v>197</v>
      </c>
      <c r="AG78" s="263" t="s">
        <v>197</v>
      </c>
      <c r="AH78" s="263" t="s">
        <v>197</v>
      </c>
      <c r="AI78" s="263" t="s">
        <v>197</v>
      </c>
      <c r="AJ78" s="263" t="s">
        <v>197</v>
      </c>
      <c r="AK78" s="263" t="s">
        <v>197</v>
      </c>
      <c r="AL78" s="263" t="s">
        <v>197</v>
      </c>
      <c r="AM78" s="263" t="s">
        <v>197</v>
      </c>
      <c r="AN78" s="263" t="s">
        <v>197</v>
      </c>
      <c r="AO78" s="263" t="s">
        <v>197</v>
      </c>
      <c r="AP78" s="263" t="s">
        <v>197</v>
      </c>
      <c r="AQ78" s="241">
        <v>0</v>
      </c>
      <c r="AR78" s="241" t="s">
        <v>1137</v>
      </c>
    </row>
    <row r="79" spans="1:44" x14ac:dyDescent="0.2">
      <c r="A79" s="265">
        <v>102590</v>
      </c>
      <c r="B79" t="s">
        <v>59</v>
      </c>
      <c r="C79" s="263" t="s">
        <v>197</v>
      </c>
      <c r="D79" s="263" t="s">
        <v>197</v>
      </c>
      <c r="E79" s="263" t="s">
        <v>197</v>
      </c>
      <c r="F79" s="263" t="s">
        <v>197</v>
      </c>
      <c r="G79" s="263" t="s">
        <v>197</v>
      </c>
      <c r="H79" s="263" t="s">
        <v>197</v>
      </c>
      <c r="I79" s="263" t="s">
        <v>197</v>
      </c>
      <c r="J79" s="263" t="s">
        <v>197</v>
      </c>
      <c r="K79" s="263" t="s">
        <v>197</v>
      </c>
      <c r="L79" s="263" t="s">
        <v>197</v>
      </c>
      <c r="M79" s="263" t="s">
        <v>197</v>
      </c>
      <c r="N79" s="263" t="s">
        <v>197</v>
      </c>
      <c r="O79" s="263" t="s">
        <v>197</v>
      </c>
      <c r="P79" s="263" t="s">
        <v>197</v>
      </c>
      <c r="Q79" s="263" t="s">
        <v>197</v>
      </c>
      <c r="R79" s="263" t="s">
        <v>197</v>
      </c>
      <c r="S79" s="263" t="s">
        <v>197</v>
      </c>
      <c r="T79" s="263" t="s">
        <v>197</v>
      </c>
      <c r="U79" s="263" t="s">
        <v>197</v>
      </c>
      <c r="V79" s="263" t="s">
        <v>197</v>
      </c>
      <c r="W79" s="263" t="s">
        <v>197</v>
      </c>
      <c r="X79" s="263" t="s">
        <v>197</v>
      </c>
      <c r="Y79" s="263" t="s">
        <v>197</v>
      </c>
      <c r="Z79" s="263" t="s">
        <v>197</v>
      </c>
      <c r="AA79" s="263" t="s">
        <v>197</v>
      </c>
      <c r="AB79" s="263" t="s">
        <v>197</v>
      </c>
      <c r="AC79" s="263" t="s">
        <v>197</v>
      </c>
      <c r="AD79" s="263" t="s">
        <v>197</v>
      </c>
      <c r="AE79" s="263" t="s">
        <v>197</v>
      </c>
      <c r="AF79" s="263" t="s">
        <v>197</v>
      </c>
      <c r="AG79" s="263" t="s">
        <v>197</v>
      </c>
      <c r="AH79" s="263" t="s">
        <v>197</v>
      </c>
      <c r="AI79" s="263" t="s">
        <v>197</v>
      </c>
      <c r="AJ79" s="263" t="s">
        <v>197</v>
      </c>
      <c r="AK79" s="263" t="s">
        <v>197</v>
      </c>
      <c r="AL79" s="263" t="s">
        <v>197</v>
      </c>
      <c r="AM79" s="263" t="s">
        <v>197</v>
      </c>
      <c r="AN79" s="263" t="s">
        <v>197</v>
      </c>
      <c r="AO79" s="263" t="s">
        <v>197</v>
      </c>
      <c r="AP79" s="263" t="s">
        <v>197</v>
      </c>
      <c r="AQ79" s="241">
        <v>0</v>
      </c>
      <c r="AR79" s="241" t="s">
        <v>1137</v>
      </c>
    </row>
    <row r="80" spans="1:44" x14ac:dyDescent="0.2">
      <c r="A80" s="241">
        <v>102601</v>
      </c>
      <c r="B80" t="s">
        <v>59</v>
      </c>
      <c r="C80" s="241" t="s">
        <v>659</v>
      </c>
      <c r="D80" s="241" t="s">
        <v>659</v>
      </c>
      <c r="E80" s="241" t="s">
        <v>659</v>
      </c>
      <c r="F80" s="241" t="s">
        <v>659</v>
      </c>
      <c r="G80" s="241" t="s">
        <v>659</v>
      </c>
      <c r="H80" s="241" t="s">
        <v>659</v>
      </c>
      <c r="I80" s="241" t="s">
        <v>659</v>
      </c>
      <c r="J80" s="241" t="s">
        <v>659</v>
      </c>
      <c r="K80" s="241" t="s">
        <v>659</v>
      </c>
      <c r="L80" s="241" t="s">
        <v>659</v>
      </c>
      <c r="M80" s="241" t="s">
        <v>659</v>
      </c>
      <c r="N80" s="241" t="s">
        <v>659</v>
      </c>
      <c r="O80" s="241" t="s">
        <v>659</v>
      </c>
      <c r="P80" s="241" t="s">
        <v>659</v>
      </c>
      <c r="Q80" s="241" t="s">
        <v>659</v>
      </c>
      <c r="R80" s="241" t="s">
        <v>659</v>
      </c>
      <c r="S80" s="241" t="s">
        <v>659</v>
      </c>
      <c r="T80" s="241" t="s">
        <v>659</v>
      </c>
      <c r="U80" s="241" t="s">
        <v>659</v>
      </c>
      <c r="V80" s="241" t="s">
        <v>659</v>
      </c>
      <c r="W80" s="241" t="s">
        <v>659</v>
      </c>
      <c r="X80" s="241" t="s">
        <v>659</v>
      </c>
      <c r="Y80" s="241" t="s">
        <v>659</v>
      </c>
      <c r="Z80" s="241" t="s">
        <v>659</v>
      </c>
      <c r="AA80" s="241" t="s">
        <v>659</v>
      </c>
      <c r="AB80" s="241" t="s">
        <v>659</v>
      </c>
      <c r="AC80" s="241" t="s">
        <v>659</v>
      </c>
      <c r="AD80" s="241" t="s">
        <v>659</v>
      </c>
      <c r="AE80" s="241" t="s">
        <v>659</v>
      </c>
      <c r="AF80" s="241" t="s">
        <v>659</v>
      </c>
      <c r="AG80" s="241" t="s">
        <v>659</v>
      </c>
      <c r="AH80" s="241" t="s">
        <v>659</v>
      </c>
      <c r="AI80" s="241" t="s">
        <v>659</v>
      </c>
      <c r="AJ80" s="241" t="s">
        <v>659</v>
      </c>
      <c r="AK80" s="241" t="s">
        <v>659</v>
      </c>
      <c r="AL80" s="241" t="s">
        <v>659</v>
      </c>
      <c r="AM80" s="241" t="s">
        <v>659</v>
      </c>
      <c r="AN80" s="241" t="s">
        <v>659</v>
      </c>
      <c r="AO80" s="241" t="s">
        <v>659</v>
      </c>
      <c r="AP80" s="241" t="s">
        <v>659</v>
      </c>
      <c r="AQ80" s="241" t="s">
        <v>932</v>
      </c>
      <c r="AR80" s="241">
        <v>0</v>
      </c>
    </row>
    <row r="81" spans="1:44" x14ac:dyDescent="0.2">
      <c r="A81">
        <v>102618</v>
      </c>
      <c r="B81" t="s">
        <v>59</v>
      </c>
      <c r="C81" t="s">
        <v>659</v>
      </c>
      <c r="D81" t="s">
        <v>659</v>
      </c>
      <c r="E81" t="s">
        <v>659</v>
      </c>
      <c r="F81" t="s">
        <v>659</v>
      </c>
      <c r="G81" t="s">
        <v>659</v>
      </c>
      <c r="H81" t="s">
        <v>659</v>
      </c>
      <c r="I81" t="s">
        <v>659</v>
      </c>
      <c r="J81" t="s">
        <v>659</v>
      </c>
      <c r="K81" t="s">
        <v>659</v>
      </c>
      <c r="L81" t="s">
        <v>659</v>
      </c>
      <c r="M81" t="s">
        <v>659</v>
      </c>
      <c r="N81" t="s">
        <v>659</v>
      </c>
      <c r="O81" t="s">
        <v>659</v>
      </c>
      <c r="P81" t="s">
        <v>659</v>
      </c>
      <c r="Q81" t="s">
        <v>659</v>
      </c>
      <c r="R81" t="s">
        <v>659</v>
      </c>
      <c r="S81" t="s">
        <v>659</v>
      </c>
      <c r="T81" t="s">
        <v>659</v>
      </c>
      <c r="U81" t="s">
        <v>659</v>
      </c>
      <c r="V81" t="s">
        <v>659</v>
      </c>
      <c r="W81" t="s">
        <v>659</v>
      </c>
      <c r="X81" t="s">
        <v>659</v>
      </c>
      <c r="Y81" t="s">
        <v>659</v>
      </c>
      <c r="Z81" t="s">
        <v>659</v>
      </c>
      <c r="AA81" t="s">
        <v>659</v>
      </c>
      <c r="AB81" t="s">
        <v>659</v>
      </c>
      <c r="AC81" t="s">
        <v>659</v>
      </c>
      <c r="AD81" t="s">
        <v>659</v>
      </c>
      <c r="AE81" t="s">
        <v>659</v>
      </c>
      <c r="AF81" t="s">
        <v>659</v>
      </c>
      <c r="AG81" t="s">
        <v>659</v>
      </c>
      <c r="AH81" t="s">
        <v>659</v>
      </c>
      <c r="AI81" t="s">
        <v>659</v>
      </c>
      <c r="AJ81" t="s">
        <v>659</v>
      </c>
      <c r="AK81" t="s">
        <v>659</v>
      </c>
      <c r="AL81" t="s">
        <v>659</v>
      </c>
      <c r="AM81" t="s">
        <v>659</v>
      </c>
      <c r="AN81" t="s">
        <v>659</v>
      </c>
      <c r="AO81" t="s">
        <v>659</v>
      </c>
      <c r="AP81" t="s">
        <v>659</v>
      </c>
      <c r="AQ81" s="241" t="s">
        <v>932</v>
      </c>
      <c r="AR81" s="241">
        <v>0</v>
      </c>
    </row>
    <row r="82" spans="1:44" ht="18" x14ac:dyDescent="0.2">
      <c r="A82" s="264">
        <v>102630</v>
      </c>
      <c r="B82" t="s">
        <v>59</v>
      </c>
      <c r="C82" t="s">
        <v>659</v>
      </c>
      <c r="D82" t="s">
        <v>659</v>
      </c>
      <c r="E82" t="s">
        <v>659</v>
      </c>
      <c r="F82" t="s">
        <v>659</v>
      </c>
      <c r="G82" t="s">
        <v>659</v>
      </c>
      <c r="H82" t="s">
        <v>659</v>
      </c>
      <c r="I82" t="s">
        <v>659</v>
      </c>
      <c r="J82" t="s">
        <v>659</v>
      </c>
      <c r="K82" t="s">
        <v>659</v>
      </c>
      <c r="L82" t="s">
        <v>659</v>
      </c>
      <c r="M82" t="s">
        <v>659</v>
      </c>
      <c r="N82" t="s">
        <v>659</v>
      </c>
      <c r="O82" t="s">
        <v>659</v>
      </c>
      <c r="P82" t="s">
        <v>659</v>
      </c>
      <c r="Q82" t="s">
        <v>659</v>
      </c>
      <c r="R82" t="s">
        <v>659</v>
      </c>
      <c r="S82" t="s">
        <v>659</v>
      </c>
      <c r="T82" t="s">
        <v>659</v>
      </c>
      <c r="U82" t="s">
        <v>659</v>
      </c>
      <c r="V82" t="s">
        <v>659</v>
      </c>
      <c r="W82" t="s">
        <v>659</v>
      </c>
      <c r="X82" t="s">
        <v>659</v>
      </c>
      <c r="Y82" t="s">
        <v>659</v>
      </c>
      <c r="Z82" t="s">
        <v>659</v>
      </c>
      <c r="AA82" t="s">
        <v>659</v>
      </c>
      <c r="AB82" t="s">
        <v>659</v>
      </c>
      <c r="AC82" t="s">
        <v>659</v>
      </c>
      <c r="AD82" t="s">
        <v>659</v>
      </c>
      <c r="AE82" t="s">
        <v>659</v>
      </c>
      <c r="AF82" t="s">
        <v>659</v>
      </c>
      <c r="AG82" t="s">
        <v>659</v>
      </c>
      <c r="AH82" t="s">
        <v>659</v>
      </c>
      <c r="AI82" t="s">
        <v>659</v>
      </c>
      <c r="AJ82" t="s">
        <v>659</v>
      </c>
      <c r="AK82" t="s">
        <v>659</v>
      </c>
      <c r="AL82" t="s">
        <v>659</v>
      </c>
      <c r="AM82" t="s">
        <v>659</v>
      </c>
      <c r="AN82" t="s">
        <v>659</v>
      </c>
      <c r="AO82" t="s">
        <v>659</v>
      </c>
      <c r="AP82" t="s">
        <v>659</v>
      </c>
      <c r="AQ82" s="241">
        <v>0</v>
      </c>
      <c r="AR82" s="241">
        <v>0</v>
      </c>
    </row>
    <row r="83" spans="1:44" ht="18" x14ac:dyDescent="0.2">
      <c r="A83" s="264">
        <v>102632</v>
      </c>
      <c r="B83" t="s">
        <v>59</v>
      </c>
      <c r="C83" t="s">
        <v>659</v>
      </c>
      <c r="D83" t="s">
        <v>659</v>
      </c>
      <c r="E83" t="s">
        <v>659</v>
      </c>
      <c r="F83" t="s">
        <v>659</v>
      </c>
      <c r="G83" t="s">
        <v>659</v>
      </c>
      <c r="H83" t="s">
        <v>659</v>
      </c>
      <c r="I83" t="s">
        <v>659</v>
      </c>
      <c r="J83" t="s">
        <v>659</v>
      </c>
      <c r="K83" t="s">
        <v>659</v>
      </c>
      <c r="L83" t="s">
        <v>659</v>
      </c>
      <c r="M83" t="s">
        <v>659</v>
      </c>
      <c r="N83" t="s">
        <v>659</v>
      </c>
      <c r="O83" t="s">
        <v>659</v>
      </c>
      <c r="P83" t="s">
        <v>659</v>
      </c>
      <c r="Q83" t="s">
        <v>659</v>
      </c>
      <c r="R83" t="s">
        <v>659</v>
      </c>
      <c r="S83" t="s">
        <v>659</v>
      </c>
      <c r="T83" t="s">
        <v>659</v>
      </c>
      <c r="U83" t="s">
        <v>659</v>
      </c>
      <c r="V83" t="s">
        <v>659</v>
      </c>
      <c r="W83" t="s">
        <v>659</v>
      </c>
      <c r="X83" t="s">
        <v>659</v>
      </c>
      <c r="Y83" t="s">
        <v>659</v>
      </c>
      <c r="Z83" t="s">
        <v>659</v>
      </c>
      <c r="AA83" t="s">
        <v>659</v>
      </c>
      <c r="AB83" t="s">
        <v>659</v>
      </c>
      <c r="AC83" t="s">
        <v>659</v>
      </c>
      <c r="AD83" t="s">
        <v>659</v>
      </c>
      <c r="AE83" t="s">
        <v>659</v>
      </c>
      <c r="AF83" t="s">
        <v>659</v>
      </c>
      <c r="AG83" t="s">
        <v>659</v>
      </c>
      <c r="AH83" t="s">
        <v>659</v>
      </c>
      <c r="AI83" t="s">
        <v>659</v>
      </c>
      <c r="AJ83" t="s">
        <v>659</v>
      </c>
      <c r="AK83" t="s">
        <v>659</v>
      </c>
      <c r="AL83" t="s">
        <v>659</v>
      </c>
      <c r="AM83" t="s">
        <v>659</v>
      </c>
      <c r="AN83" t="s">
        <v>659</v>
      </c>
      <c r="AO83" t="s">
        <v>659</v>
      </c>
      <c r="AP83" t="s">
        <v>659</v>
      </c>
      <c r="AQ83" s="241">
        <v>0</v>
      </c>
      <c r="AR83" s="241">
        <v>0</v>
      </c>
    </row>
    <row r="84" spans="1:44" x14ac:dyDescent="0.2">
      <c r="A84" s="241">
        <v>102645</v>
      </c>
      <c r="B84" t="s">
        <v>59</v>
      </c>
      <c r="C84" s="241" t="s">
        <v>659</v>
      </c>
      <c r="D84" s="241" t="s">
        <v>659</v>
      </c>
      <c r="E84" s="241" t="s">
        <v>659</v>
      </c>
      <c r="F84" s="241" t="s">
        <v>659</v>
      </c>
      <c r="G84" s="241" t="s">
        <v>659</v>
      </c>
      <c r="H84" s="241" t="s">
        <v>659</v>
      </c>
      <c r="I84" s="241" t="s">
        <v>659</v>
      </c>
      <c r="J84" s="241" t="s">
        <v>659</v>
      </c>
      <c r="K84" s="241" t="s">
        <v>659</v>
      </c>
      <c r="L84" s="241" t="s">
        <v>659</v>
      </c>
      <c r="M84" s="241" t="s">
        <v>659</v>
      </c>
      <c r="N84" s="241" t="s">
        <v>659</v>
      </c>
      <c r="O84" s="241" t="s">
        <v>659</v>
      </c>
      <c r="P84" s="241" t="s">
        <v>659</v>
      </c>
      <c r="Q84" s="241" t="s">
        <v>659</v>
      </c>
      <c r="R84" s="241" t="s">
        <v>659</v>
      </c>
      <c r="S84" s="241" t="s">
        <v>659</v>
      </c>
      <c r="T84" s="241" t="s">
        <v>659</v>
      </c>
      <c r="U84" s="241" t="s">
        <v>659</v>
      </c>
      <c r="V84" s="241" t="s">
        <v>659</v>
      </c>
      <c r="W84" s="241" t="s">
        <v>659</v>
      </c>
      <c r="X84" s="241" t="s">
        <v>659</v>
      </c>
      <c r="Y84" s="241" t="s">
        <v>659</v>
      </c>
      <c r="Z84" s="241" t="s">
        <v>659</v>
      </c>
      <c r="AA84" s="241" t="s">
        <v>659</v>
      </c>
      <c r="AB84" s="241" t="s">
        <v>659</v>
      </c>
      <c r="AC84" s="241" t="s">
        <v>659</v>
      </c>
      <c r="AD84" s="241" t="s">
        <v>659</v>
      </c>
      <c r="AE84" s="241" t="s">
        <v>659</v>
      </c>
      <c r="AF84" s="241" t="s">
        <v>659</v>
      </c>
      <c r="AG84" s="241" t="s">
        <v>659</v>
      </c>
      <c r="AH84" s="241" t="s">
        <v>659</v>
      </c>
      <c r="AI84" s="241" t="s">
        <v>659</v>
      </c>
      <c r="AJ84" s="241" t="s">
        <v>659</v>
      </c>
      <c r="AK84" s="241" t="s">
        <v>659</v>
      </c>
      <c r="AL84" s="241" t="s">
        <v>659</v>
      </c>
      <c r="AM84" s="241" t="s">
        <v>659</v>
      </c>
      <c r="AN84" s="241" t="s">
        <v>659</v>
      </c>
      <c r="AO84" s="241" t="s">
        <v>659</v>
      </c>
      <c r="AP84" s="241" t="s">
        <v>659</v>
      </c>
      <c r="AQ84" s="241" t="s">
        <v>932</v>
      </c>
      <c r="AR84" s="241">
        <v>0</v>
      </c>
    </row>
    <row r="85" spans="1:44" ht="18" x14ac:dyDescent="0.2">
      <c r="A85" s="264">
        <v>102647</v>
      </c>
      <c r="B85" t="s">
        <v>59</v>
      </c>
      <c r="C85" t="s">
        <v>659</v>
      </c>
      <c r="D85" t="s">
        <v>659</v>
      </c>
      <c r="E85" t="s">
        <v>659</v>
      </c>
      <c r="F85" t="s">
        <v>659</v>
      </c>
      <c r="G85" t="s">
        <v>659</v>
      </c>
      <c r="H85" t="s">
        <v>659</v>
      </c>
      <c r="I85" t="s">
        <v>659</v>
      </c>
      <c r="J85" t="s">
        <v>659</v>
      </c>
      <c r="K85" t="s">
        <v>659</v>
      </c>
      <c r="L85" t="s">
        <v>659</v>
      </c>
      <c r="M85" t="s">
        <v>659</v>
      </c>
      <c r="N85" t="s">
        <v>659</v>
      </c>
      <c r="O85" t="s">
        <v>659</v>
      </c>
      <c r="P85" t="s">
        <v>659</v>
      </c>
      <c r="Q85" t="s">
        <v>659</v>
      </c>
      <c r="R85" t="s">
        <v>659</v>
      </c>
      <c r="S85" t="s">
        <v>659</v>
      </c>
      <c r="T85" t="s">
        <v>659</v>
      </c>
      <c r="U85" t="s">
        <v>659</v>
      </c>
      <c r="V85" t="s">
        <v>659</v>
      </c>
      <c r="W85" t="s">
        <v>659</v>
      </c>
      <c r="X85" t="s">
        <v>659</v>
      </c>
      <c r="Y85" t="s">
        <v>659</v>
      </c>
      <c r="Z85" t="s">
        <v>659</v>
      </c>
      <c r="AA85" t="s">
        <v>659</v>
      </c>
      <c r="AB85" t="s">
        <v>659</v>
      </c>
      <c r="AC85" t="s">
        <v>659</v>
      </c>
      <c r="AD85" t="s">
        <v>659</v>
      </c>
      <c r="AE85" t="s">
        <v>659</v>
      </c>
      <c r="AF85" t="s">
        <v>659</v>
      </c>
      <c r="AG85" t="s">
        <v>659</v>
      </c>
      <c r="AH85" t="s">
        <v>659</v>
      </c>
      <c r="AI85" t="s">
        <v>659</v>
      </c>
      <c r="AJ85" t="s">
        <v>659</v>
      </c>
      <c r="AK85" t="s">
        <v>659</v>
      </c>
      <c r="AL85" t="s">
        <v>659</v>
      </c>
      <c r="AM85" t="s">
        <v>659</v>
      </c>
      <c r="AN85" t="s">
        <v>659</v>
      </c>
      <c r="AO85" t="s">
        <v>659</v>
      </c>
      <c r="AP85" t="s">
        <v>659</v>
      </c>
      <c r="AQ85" s="241">
        <v>0</v>
      </c>
      <c r="AR85" s="241">
        <v>0</v>
      </c>
    </row>
    <row r="86" spans="1:44" x14ac:dyDescent="0.2">
      <c r="A86" s="265">
        <v>102688</v>
      </c>
      <c r="B86" t="s">
        <v>59</v>
      </c>
      <c r="C86" s="263" t="s">
        <v>197</v>
      </c>
      <c r="D86" s="263" t="s">
        <v>197</v>
      </c>
      <c r="E86" s="263" t="s">
        <v>197</v>
      </c>
      <c r="F86" s="263" t="s">
        <v>197</v>
      </c>
      <c r="G86" s="263" t="s">
        <v>197</v>
      </c>
      <c r="H86" s="263" t="s">
        <v>197</v>
      </c>
      <c r="I86" s="263" t="s">
        <v>197</v>
      </c>
      <c r="J86" s="263" t="s">
        <v>197</v>
      </c>
      <c r="K86" s="263" t="s">
        <v>197</v>
      </c>
      <c r="L86" s="263" t="s">
        <v>197</v>
      </c>
      <c r="M86" s="263" t="s">
        <v>197</v>
      </c>
      <c r="N86" s="263" t="s">
        <v>197</v>
      </c>
      <c r="O86" s="263" t="s">
        <v>197</v>
      </c>
      <c r="P86" s="263" t="s">
        <v>197</v>
      </c>
      <c r="Q86" s="263" t="s">
        <v>197</v>
      </c>
      <c r="R86" s="263" t="s">
        <v>197</v>
      </c>
      <c r="S86" s="263" t="s">
        <v>197</v>
      </c>
      <c r="T86" s="263" t="s">
        <v>197</v>
      </c>
      <c r="U86" s="263" t="s">
        <v>197</v>
      </c>
      <c r="V86" s="263" t="s">
        <v>197</v>
      </c>
      <c r="W86" s="263" t="s">
        <v>197</v>
      </c>
      <c r="X86" s="263" t="s">
        <v>197</v>
      </c>
      <c r="Y86" s="263" t="s">
        <v>197</v>
      </c>
      <c r="Z86" s="263" t="s">
        <v>197</v>
      </c>
      <c r="AA86" s="263" t="s">
        <v>197</v>
      </c>
      <c r="AB86" s="263" t="s">
        <v>197</v>
      </c>
      <c r="AC86" s="263" t="s">
        <v>197</v>
      </c>
      <c r="AD86" s="263" t="s">
        <v>197</v>
      </c>
      <c r="AE86" s="263" t="s">
        <v>197</v>
      </c>
      <c r="AF86" s="263" t="s">
        <v>197</v>
      </c>
      <c r="AG86" s="263" t="s">
        <v>197</v>
      </c>
      <c r="AH86" s="263" t="s">
        <v>197</v>
      </c>
      <c r="AI86" s="263" t="s">
        <v>197</v>
      </c>
      <c r="AJ86" s="263" t="s">
        <v>197</v>
      </c>
      <c r="AK86" s="263" t="s">
        <v>197</v>
      </c>
      <c r="AL86" s="263" t="s">
        <v>197</v>
      </c>
      <c r="AM86" s="263" t="s">
        <v>197</v>
      </c>
      <c r="AN86" s="263" t="s">
        <v>197</v>
      </c>
      <c r="AO86" s="263" t="s">
        <v>197</v>
      </c>
      <c r="AP86" s="263" t="s">
        <v>197</v>
      </c>
      <c r="AQ86" s="241">
        <v>0</v>
      </c>
      <c r="AR86" s="241" t="s">
        <v>1137</v>
      </c>
    </row>
    <row r="87" spans="1:44" x14ac:dyDescent="0.2">
      <c r="A87">
        <v>102694</v>
      </c>
      <c r="B87" t="s">
        <v>59</v>
      </c>
      <c r="C87" t="s">
        <v>659</v>
      </c>
      <c r="D87" t="s">
        <v>659</v>
      </c>
      <c r="E87" t="s">
        <v>659</v>
      </c>
      <c r="F87" t="s">
        <v>659</v>
      </c>
      <c r="G87" t="s">
        <v>659</v>
      </c>
      <c r="H87" t="s">
        <v>659</v>
      </c>
      <c r="I87" t="s">
        <v>659</v>
      </c>
      <c r="J87" t="s">
        <v>659</v>
      </c>
      <c r="K87" t="s">
        <v>659</v>
      </c>
      <c r="L87" t="s">
        <v>659</v>
      </c>
      <c r="M87" t="s">
        <v>659</v>
      </c>
      <c r="N87" t="s">
        <v>659</v>
      </c>
      <c r="O87" t="s">
        <v>659</v>
      </c>
      <c r="P87" t="s">
        <v>659</v>
      </c>
      <c r="Q87" t="s">
        <v>659</v>
      </c>
      <c r="R87" t="s">
        <v>659</v>
      </c>
      <c r="S87" t="s">
        <v>659</v>
      </c>
      <c r="T87" t="s">
        <v>659</v>
      </c>
      <c r="U87" t="s">
        <v>659</v>
      </c>
      <c r="V87" t="s">
        <v>659</v>
      </c>
      <c r="W87" t="s">
        <v>659</v>
      </c>
      <c r="X87" t="s">
        <v>659</v>
      </c>
      <c r="Y87" t="s">
        <v>659</v>
      </c>
      <c r="Z87" t="s">
        <v>659</v>
      </c>
      <c r="AA87" t="s">
        <v>659</v>
      </c>
      <c r="AB87" t="s">
        <v>659</v>
      </c>
      <c r="AC87" t="s">
        <v>659</v>
      </c>
      <c r="AD87" t="s">
        <v>659</v>
      </c>
      <c r="AE87" t="s">
        <v>659</v>
      </c>
      <c r="AF87" t="s">
        <v>659</v>
      </c>
      <c r="AG87" t="s">
        <v>659</v>
      </c>
      <c r="AH87" t="s">
        <v>659</v>
      </c>
      <c r="AI87" t="s">
        <v>659</v>
      </c>
      <c r="AJ87" t="s">
        <v>659</v>
      </c>
      <c r="AK87" t="s">
        <v>659</v>
      </c>
      <c r="AL87" t="s">
        <v>659</v>
      </c>
      <c r="AM87" t="s">
        <v>659</v>
      </c>
      <c r="AN87" t="s">
        <v>659</v>
      </c>
      <c r="AO87" t="s">
        <v>659</v>
      </c>
      <c r="AP87" t="s">
        <v>659</v>
      </c>
      <c r="AQ87" s="241" t="s">
        <v>932</v>
      </c>
      <c r="AR87" s="241">
        <v>0</v>
      </c>
    </row>
    <row r="88" spans="1:44" ht="18" x14ac:dyDescent="0.2">
      <c r="A88" s="264">
        <v>102745</v>
      </c>
      <c r="B88" t="s">
        <v>59</v>
      </c>
      <c r="C88" t="s">
        <v>659</v>
      </c>
      <c r="D88" t="s">
        <v>659</v>
      </c>
      <c r="E88" t="s">
        <v>659</v>
      </c>
      <c r="F88" t="s">
        <v>659</v>
      </c>
      <c r="G88" t="s">
        <v>659</v>
      </c>
      <c r="H88" t="s">
        <v>659</v>
      </c>
      <c r="I88" t="s">
        <v>659</v>
      </c>
      <c r="J88" t="s">
        <v>659</v>
      </c>
      <c r="K88" t="s">
        <v>659</v>
      </c>
      <c r="L88" t="s">
        <v>659</v>
      </c>
      <c r="M88" t="s">
        <v>659</v>
      </c>
      <c r="N88" t="s">
        <v>659</v>
      </c>
      <c r="O88" t="s">
        <v>659</v>
      </c>
      <c r="P88" t="s">
        <v>659</v>
      </c>
      <c r="Q88" t="s">
        <v>659</v>
      </c>
      <c r="R88" t="s">
        <v>659</v>
      </c>
      <c r="S88" t="s">
        <v>659</v>
      </c>
      <c r="T88" t="s">
        <v>659</v>
      </c>
      <c r="U88" t="s">
        <v>659</v>
      </c>
      <c r="V88" t="s">
        <v>659</v>
      </c>
      <c r="W88" t="s">
        <v>659</v>
      </c>
      <c r="X88" t="s">
        <v>659</v>
      </c>
      <c r="Y88" t="s">
        <v>659</v>
      </c>
      <c r="Z88" t="s">
        <v>659</v>
      </c>
      <c r="AA88" t="s">
        <v>659</v>
      </c>
      <c r="AB88" t="s">
        <v>659</v>
      </c>
      <c r="AC88" t="s">
        <v>659</v>
      </c>
      <c r="AD88" t="s">
        <v>659</v>
      </c>
      <c r="AE88" t="s">
        <v>659</v>
      </c>
      <c r="AF88" t="s">
        <v>659</v>
      </c>
      <c r="AG88" t="s">
        <v>659</v>
      </c>
      <c r="AH88" t="s">
        <v>659</v>
      </c>
      <c r="AI88" t="s">
        <v>659</v>
      </c>
      <c r="AJ88" t="s">
        <v>659</v>
      </c>
      <c r="AK88" t="s">
        <v>659</v>
      </c>
      <c r="AL88" t="s">
        <v>659</v>
      </c>
      <c r="AM88" t="s">
        <v>659</v>
      </c>
      <c r="AN88" t="s">
        <v>659</v>
      </c>
      <c r="AO88" t="s">
        <v>659</v>
      </c>
      <c r="AP88" t="s">
        <v>659</v>
      </c>
      <c r="AQ88" s="241">
        <v>0</v>
      </c>
      <c r="AR88" s="241">
        <v>0</v>
      </c>
    </row>
    <row r="89" spans="1:44" ht="18" x14ac:dyDescent="0.2">
      <c r="A89" s="264">
        <v>102759</v>
      </c>
      <c r="B89" t="s">
        <v>59</v>
      </c>
      <c r="C89" t="s">
        <v>659</v>
      </c>
      <c r="D89" t="s">
        <v>659</v>
      </c>
      <c r="E89" t="s">
        <v>659</v>
      </c>
      <c r="F89" t="s">
        <v>659</v>
      </c>
      <c r="G89" t="s">
        <v>659</v>
      </c>
      <c r="H89" t="s">
        <v>659</v>
      </c>
      <c r="I89" t="s">
        <v>659</v>
      </c>
      <c r="J89" t="s">
        <v>659</v>
      </c>
      <c r="K89" t="s">
        <v>659</v>
      </c>
      <c r="L89" t="s">
        <v>659</v>
      </c>
      <c r="M89" t="s">
        <v>659</v>
      </c>
      <c r="N89" t="s">
        <v>659</v>
      </c>
      <c r="O89" t="s">
        <v>659</v>
      </c>
      <c r="P89" t="s">
        <v>659</v>
      </c>
      <c r="Q89" t="s">
        <v>659</v>
      </c>
      <c r="R89" t="s">
        <v>659</v>
      </c>
      <c r="S89" t="s">
        <v>659</v>
      </c>
      <c r="T89" t="s">
        <v>659</v>
      </c>
      <c r="U89" t="s">
        <v>659</v>
      </c>
      <c r="V89" t="s">
        <v>659</v>
      </c>
      <c r="W89" t="s">
        <v>659</v>
      </c>
      <c r="X89" t="s">
        <v>659</v>
      </c>
      <c r="Y89" t="s">
        <v>659</v>
      </c>
      <c r="Z89" t="s">
        <v>659</v>
      </c>
      <c r="AA89" t="s">
        <v>659</v>
      </c>
      <c r="AB89" t="s">
        <v>659</v>
      </c>
      <c r="AC89" t="s">
        <v>659</v>
      </c>
      <c r="AD89" t="s">
        <v>659</v>
      </c>
      <c r="AE89" t="s">
        <v>659</v>
      </c>
      <c r="AF89" t="s">
        <v>659</v>
      </c>
      <c r="AG89" t="s">
        <v>659</v>
      </c>
      <c r="AH89" t="s">
        <v>659</v>
      </c>
      <c r="AI89" t="s">
        <v>659</v>
      </c>
      <c r="AJ89" t="s">
        <v>659</v>
      </c>
      <c r="AK89" t="s">
        <v>659</v>
      </c>
      <c r="AL89" t="s">
        <v>659</v>
      </c>
      <c r="AM89" t="s">
        <v>659</v>
      </c>
      <c r="AN89" t="s">
        <v>659</v>
      </c>
      <c r="AO89" t="s">
        <v>659</v>
      </c>
      <c r="AP89" t="s">
        <v>659</v>
      </c>
      <c r="AQ89" s="241">
        <v>0</v>
      </c>
      <c r="AR89" s="241">
        <v>0</v>
      </c>
    </row>
    <row r="90" spans="1:44" ht="18" x14ac:dyDescent="0.2">
      <c r="A90" s="264">
        <v>102762</v>
      </c>
      <c r="B90" t="s">
        <v>59</v>
      </c>
      <c r="C90" t="s">
        <v>659</v>
      </c>
      <c r="D90" t="s">
        <v>659</v>
      </c>
      <c r="E90" t="s">
        <v>659</v>
      </c>
      <c r="F90" t="s">
        <v>659</v>
      </c>
      <c r="G90" t="s">
        <v>659</v>
      </c>
      <c r="H90" t="s">
        <v>659</v>
      </c>
      <c r="I90" t="s">
        <v>659</v>
      </c>
      <c r="J90" t="s">
        <v>659</v>
      </c>
      <c r="K90" t="s">
        <v>659</v>
      </c>
      <c r="L90" t="s">
        <v>659</v>
      </c>
      <c r="M90" t="s">
        <v>659</v>
      </c>
      <c r="N90" t="s">
        <v>659</v>
      </c>
      <c r="O90" t="s">
        <v>659</v>
      </c>
      <c r="P90" t="s">
        <v>659</v>
      </c>
      <c r="Q90" t="s">
        <v>659</v>
      </c>
      <c r="R90" t="s">
        <v>659</v>
      </c>
      <c r="S90" t="s">
        <v>659</v>
      </c>
      <c r="T90" t="s">
        <v>659</v>
      </c>
      <c r="U90" t="s">
        <v>659</v>
      </c>
      <c r="V90" t="s">
        <v>659</v>
      </c>
      <c r="W90" t="s">
        <v>659</v>
      </c>
      <c r="X90" t="s">
        <v>659</v>
      </c>
      <c r="Y90" t="s">
        <v>659</v>
      </c>
      <c r="Z90" t="s">
        <v>659</v>
      </c>
      <c r="AA90" t="s">
        <v>659</v>
      </c>
      <c r="AB90" t="s">
        <v>659</v>
      </c>
      <c r="AC90" t="s">
        <v>659</v>
      </c>
      <c r="AD90" t="s">
        <v>659</v>
      </c>
      <c r="AE90" t="s">
        <v>659</v>
      </c>
      <c r="AF90" t="s">
        <v>659</v>
      </c>
      <c r="AG90" t="s">
        <v>659</v>
      </c>
      <c r="AH90" t="s">
        <v>659</v>
      </c>
      <c r="AI90" t="s">
        <v>659</v>
      </c>
      <c r="AJ90" t="s">
        <v>659</v>
      </c>
      <c r="AK90" t="s">
        <v>659</v>
      </c>
      <c r="AL90" t="s">
        <v>659</v>
      </c>
      <c r="AM90" t="s">
        <v>659</v>
      </c>
      <c r="AN90" t="s">
        <v>659</v>
      </c>
      <c r="AO90" t="s">
        <v>659</v>
      </c>
      <c r="AP90" t="s">
        <v>659</v>
      </c>
      <c r="AQ90" s="241">
        <v>0</v>
      </c>
      <c r="AR90" s="241">
        <v>0</v>
      </c>
    </row>
    <row r="91" spans="1:44" ht="18" x14ac:dyDescent="0.2">
      <c r="A91" s="264">
        <v>102786</v>
      </c>
      <c r="B91" t="s">
        <v>59</v>
      </c>
      <c r="C91" t="s">
        <v>659</v>
      </c>
      <c r="D91" t="s">
        <v>659</v>
      </c>
      <c r="E91" t="s">
        <v>659</v>
      </c>
      <c r="F91" t="s">
        <v>659</v>
      </c>
      <c r="G91" t="s">
        <v>659</v>
      </c>
      <c r="H91" t="s">
        <v>659</v>
      </c>
      <c r="I91" t="s">
        <v>659</v>
      </c>
      <c r="J91" t="s">
        <v>659</v>
      </c>
      <c r="K91" t="s">
        <v>659</v>
      </c>
      <c r="L91" t="s">
        <v>659</v>
      </c>
      <c r="M91" t="s">
        <v>659</v>
      </c>
      <c r="N91" t="s">
        <v>659</v>
      </c>
      <c r="O91" t="s">
        <v>659</v>
      </c>
      <c r="P91" t="s">
        <v>659</v>
      </c>
      <c r="Q91" t="s">
        <v>659</v>
      </c>
      <c r="R91" t="s">
        <v>659</v>
      </c>
      <c r="S91" t="s">
        <v>659</v>
      </c>
      <c r="T91" t="s">
        <v>659</v>
      </c>
      <c r="U91" t="s">
        <v>659</v>
      </c>
      <c r="V91" t="s">
        <v>659</v>
      </c>
      <c r="W91" t="s">
        <v>659</v>
      </c>
      <c r="X91" t="s">
        <v>659</v>
      </c>
      <c r="Y91" t="s">
        <v>659</v>
      </c>
      <c r="Z91" t="s">
        <v>659</v>
      </c>
      <c r="AA91" t="s">
        <v>659</v>
      </c>
      <c r="AB91" t="s">
        <v>659</v>
      </c>
      <c r="AC91" t="s">
        <v>659</v>
      </c>
      <c r="AD91" t="s">
        <v>659</v>
      </c>
      <c r="AE91" t="s">
        <v>659</v>
      </c>
      <c r="AF91" t="s">
        <v>659</v>
      </c>
      <c r="AG91" t="s">
        <v>659</v>
      </c>
      <c r="AH91" t="s">
        <v>659</v>
      </c>
      <c r="AI91" t="s">
        <v>659</v>
      </c>
      <c r="AJ91" t="s">
        <v>659</v>
      </c>
      <c r="AK91" t="s">
        <v>659</v>
      </c>
      <c r="AL91" t="s">
        <v>659</v>
      </c>
      <c r="AM91" t="s">
        <v>659</v>
      </c>
      <c r="AN91" t="s">
        <v>659</v>
      </c>
      <c r="AO91" t="s">
        <v>659</v>
      </c>
      <c r="AP91" t="s">
        <v>659</v>
      </c>
      <c r="AQ91" s="241">
        <v>0</v>
      </c>
      <c r="AR91" s="241">
        <v>0</v>
      </c>
    </row>
    <row r="92" spans="1:44" x14ac:dyDescent="0.2">
      <c r="A92">
        <v>102814</v>
      </c>
      <c r="B92" t="s">
        <v>59</v>
      </c>
      <c r="C92" t="s">
        <v>659</v>
      </c>
      <c r="D92" t="s">
        <v>659</v>
      </c>
      <c r="E92" t="s">
        <v>659</v>
      </c>
      <c r="F92" t="s">
        <v>659</v>
      </c>
      <c r="G92" t="s">
        <v>659</v>
      </c>
      <c r="H92" t="s">
        <v>659</v>
      </c>
      <c r="I92" t="s">
        <v>659</v>
      </c>
      <c r="J92" t="s">
        <v>659</v>
      </c>
      <c r="K92" t="s">
        <v>659</v>
      </c>
      <c r="L92" t="s">
        <v>659</v>
      </c>
      <c r="M92" t="s">
        <v>659</v>
      </c>
      <c r="N92" t="s">
        <v>659</v>
      </c>
      <c r="O92" t="s">
        <v>659</v>
      </c>
      <c r="P92" t="s">
        <v>659</v>
      </c>
      <c r="Q92" t="s">
        <v>659</v>
      </c>
      <c r="R92" t="s">
        <v>659</v>
      </c>
      <c r="S92" t="s">
        <v>659</v>
      </c>
      <c r="T92" t="s">
        <v>659</v>
      </c>
      <c r="U92" t="s">
        <v>659</v>
      </c>
      <c r="V92" t="s">
        <v>659</v>
      </c>
      <c r="W92" t="s">
        <v>659</v>
      </c>
      <c r="X92" t="s">
        <v>659</v>
      </c>
      <c r="Y92" t="s">
        <v>659</v>
      </c>
      <c r="Z92" t="s">
        <v>659</v>
      </c>
      <c r="AA92" t="s">
        <v>659</v>
      </c>
      <c r="AB92" t="s">
        <v>659</v>
      </c>
      <c r="AC92" t="s">
        <v>659</v>
      </c>
      <c r="AD92" t="s">
        <v>659</v>
      </c>
      <c r="AE92" t="s">
        <v>659</v>
      </c>
      <c r="AF92" t="s">
        <v>659</v>
      </c>
      <c r="AG92" t="s">
        <v>659</v>
      </c>
      <c r="AH92" t="s">
        <v>659</v>
      </c>
      <c r="AI92" t="s">
        <v>659</v>
      </c>
      <c r="AJ92" t="s">
        <v>659</v>
      </c>
      <c r="AK92" t="s">
        <v>659</v>
      </c>
      <c r="AL92" t="s">
        <v>659</v>
      </c>
      <c r="AM92" t="s">
        <v>659</v>
      </c>
      <c r="AN92" t="s">
        <v>659</v>
      </c>
      <c r="AO92" t="s">
        <v>659</v>
      </c>
      <c r="AP92" t="s">
        <v>659</v>
      </c>
      <c r="AQ92" s="241">
        <v>0</v>
      </c>
      <c r="AR92" s="241">
        <v>0</v>
      </c>
    </row>
    <row r="93" spans="1:44" x14ac:dyDescent="0.2">
      <c r="A93">
        <v>102869</v>
      </c>
      <c r="B93" t="s">
        <v>1141</v>
      </c>
      <c r="C93" t="s">
        <v>659</v>
      </c>
      <c r="D93" t="s">
        <v>659</v>
      </c>
      <c r="E93" t="s">
        <v>659</v>
      </c>
      <c r="F93" t="s">
        <v>659</v>
      </c>
      <c r="G93" t="s">
        <v>659</v>
      </c>
      <c r="H93" t="s">
        <v>659</v>
      </c>
      <c r="I93"/>
      <c r="J93"/>
      <c r="K93"/>
      <c r="L93"/>
      <c r="M93"/>
      <c r="N93"/>
      <c r="O93" t="s">
        <v>659</v>
      </c>
      <c r="P93"/>
      <c r="Q93"/>
      <c r="R93" t="s">
        <v>659</v>
      </c>
      <c r="S93"/>
      <c r="T93" t="s">
        <v>659</v>
      </c>
      <c r="U93"/>
      <c r="V93"/>
      <c r="W93" t="s">
        <v>659</v>
      </c>
      <c r="X93" t="s">
        <v>659</v>
      </c>
      <c r="Y93" t="s">
        <v>659</v>
      </c>
      <c r="Z93"/>
      <c r="AA93"/>
      <c r="AB93" t="s">
        <v>659</v>
      </c>
      <c r="AC93" t="s">
        <v>659</v>
      </c>
      <c r="AD93" t="s">
        <v>659</v>
      </c>
      <c r="AE93" t="s">
        <v>659</v>
      </c>
      <c r="AF93" t="s">
        <v>659</v>
      </c>
      <c r="AG93" t="s">
        <v>659</v>
      </c>
      <c r="AH93" t="s">
        <v>659</v>
      </c>
      <c r="AI93" t="s">
        <v>659</v>
      </c>
      <c r="AJ93" t="s">
        <v>659</v>
      </c>
      <c r="AK93" t="s">
        <v>659</v>
      </c>
      <c r="AL93" t="s">
        <v>659</v>
      </c>
      <c r="AM93" t="s">
        <v>659</v>
      </c>
      <c r="AN93" t="s">
        <v>659</v>
      </c>
      <c r="AO93" t="s">
        <v>659</v>
      </c>
      <c r="AP93" t="s">
        <v>659</v>
      </c>
      <c r="AQ93" s="241" t="s">
        <v>581</v>
      </c>
      <c r="AR93" s="241">
        <v>0</v>
      </c>
    </row>
    <row r="94" spans="1:44" ht="18" x14ac:dyDescent="0.2">
      <c r="A94" s="264">
        <v>102885</v>
      </c>
      <c r="B94" t="s">
        <v>59</v>
      </c>
      <c r="C94" t="s">
        <v>659</v>
      </c>
      <c r="D94" t="s">
        <v>659</v>
      </c>
      <c r="E94" t="s">
        <v>659</v>
      </c>
      <c r="F94" t="s">
        <v>659</v>
      </c>
      <c r="G94" t="s">
        <v>659</v>
      </c>
      <c r="H94" t="s">
        <v>659</v>
      </c>
      <c r="I94" t="s">
        <v>659</v>
      </c>
      <c r="J94" t="s">
        <v>659</v>
      </c>
      <c r="K94" t="s">
        <v>659</v>
      </c>
      <c r="L94" t="s">
        <v>659</v>
      </c>
      <c r="M94" t="s">
        <v>659</v>
      </c>
      <c r="N94" t="s">
        <v>659</v>
      </c>
      <c r="O94" t="s">
        <v>659</v>
      </c>
      <c r="P94" t="s">
        <v>659</v>
      </c>
      <c r="Q94" t="s">
        <v>659</v>
      </c>
      <c r="R94" t="s">
        <v>659</v>
      </c>
      <c r="S94" t="s">
        <v>659</v>
      </c>
      <c r="T94" t="s">
        <v>659</v>
      </c>
      <c r="U94" t="s">
        <v>659</v>
      </c>
      <c r="V94" t="s">
        <v>659</v>
      </c>
      <c r="W94" t="s">
        <v>659</v>
      </c>
      <c r="X94" t="s">
        <v>659</v>
      </c>
      <c r="Y94" t="s">
        <v>659</v>
      </c>
      <c r="Z94" t="s">
        <v>659</v>
      </c>
      <c r="AA94" t="s">
        <v>659</v>
      </c>
      <c r="AB94" t="s">
        <v>659</v>
      </c>
      <c r="AC94" t="s">
        <v>659</v>
      </c>
      <c r="AD94" t="s">
        <v>659</v>
      </c>
      <c r="AE94" t="s">
        <v>659</v>
      </c>
      <c r="AF94" t="s">
        <v>659</v>
      </c>
      <c r="AG94" t="s">
        <v>659</v>
      </c>
      <c r="AH94" t="s">
        <v>659</v>
      </c>
      <c r="AI94" t="s">
        <v>659</v>
      </c>
      <c r="AJ94" t="s">
        <v>659</v>
      </c>
      <c r="AK94" t="s">
        <v>659</v>
      </c>
      <c r="AL94" t="s">
        <v>659</v>
      </c>
      <c r="AM94" t="s">
        <v>659</v>
      </c>
      <c r="AN94" t="s">
        <v>659</v>
      </c>
      <c r="AO94" t="s">
        <v>659</v>
      </c>
      <c r="AP94" t="s">
        <v>659</v>
      </c>
      <c r="AQ94" s="241">
        <v>0</v>
      </c>
      <c r="AR94" s="241">
        <v>0</v>
      </c>
    </row>
    <row r="95" spans="1:44" ht="18" x14ac:dyDescent="0.2">
      <c r="A95" s="264">
        <v>102890</v>
      </c>
      <c r="B95" t="s">
        <v>59</v>
      </c>
      <c r="C95" t="s">
        <v>659</v>
      </c>
      <c r="D95" t="s">
        <v>659</v>
      </c>
      <c r="E95" t="s">
        <v>659</v>
      </c>
      <c r="F95" t="s">
        <v>659</v>
      </c>
      <c r="G95" t="s">
        <v>659</v>
      </c>
      <c r="H95" t="s">
        <v>659</v>
      </c>
      <c r="I95" t="s">
        <v>659</v>
      </c>
      <c r="J95" t="s">
        <v>659</v>
      </c>
      <c r="K95" t="s">
        <v>659</v>
      </c>
      <c r="L95" t="s">
        <v>659</v>
      </c>
      <c r="M95" t="s">
        <v>659</v>
      </c>
      <c r="N95" t="s">
        <v>659</v>
      </c>
      <c r="O95" t="s">
        <v>659</v>
      </c>
      <c r="P95" t="s">
        <v>659</v>
      </c>
      <c r="Q95" t="s">
        <v>659</v>
      </c>
      <c r="R95" t="s">
        <v>659</v>
      </c>
      <c r="S95" t="s">
        <v>659</v>
      </c>
      <c r="T95" t="s">
        <v>659</v>
      </c>
      <c r="U95" t="s">
        <v>659</v>
      </c>
      <c r="V95" t="s">
        <v>659</v>
      </c>
      <c r="W95" t="s">
        <v>659</v>
      </c>
      <c r="X95" t="s">
        <v>659</v>
      </c>
      <c r="Y95" t="s">
        <v>659</v>
      </c>
      <c r="Z95" t="s">
        <v>659</v>
      </c>
      <c r="AA95" t="s">
        <v>659</v>
      </c>
      <c r="AB95" t="s">
        <v>659</v>
      </c>
      <c r="AC95" t="s">
        <v>659</v>
      </c>
      <c r="AD95" t="s">
        <v>659</v>
      </c>
      <c r="AE95" t="s">
        <v>659</v>
      </c>
      <c r="AF95" t="s">
        <v>659</v>
      </c>
      <c r="AG95" t="s">
        <v>659</v>
      </c>
      <c r="AH95" t="s">
        <v>659</v>
      </c>
      <c r="AI95" t="s">
        <v>659</v>
      </c>
      <c r="AJ95" t="s">
        <v>659</v>
      </c>
      <c r="AK95" t="s">
        <v>659</v>
      </c>
      <c r="AL95" t="s">
        <v>659</v>
      </c>
      <c r="AM95" t="s">
        <v>659</v>
      </c>
      <c r="AN95" t="s">
        <v>659</v>
      </c>
      <c r="AO95" t="s">
        <v>659</v>
      </c>
      <c r="AP95" t="s">
        <v>659</v>
      </c>
      <c r="AQ95" s="241">
        <v>0</v>
      </c>
      <c r="AR95" s="241">
        <v>0</v>
      </c>
    </row>
    <row r="96" spans="1:44" ht="18" x14ac:dyDescent="0.2">
      <c r="A96" s="264">
        <v>102908</v>
      </c>
      <c r="B96" t="s">
        <v>59</v>
      </c>
      <c r="C96" t="s">
        <v>659</v>
      </c>
      <c r="D96" t="s">
        <v>659</v>
      </c>
      <c r="E96" t="s">
        <v>659</v>
      </c>
      <c r="F96" t="s">
        <v>659</v>
      </c>
      <c r="G96" t="s">
        <v>659</v>
      </c>
      <c r="H96" t="s">
        <v>659</v>
      </c>
      <c r="I96" t="s">
        <v>659</v>
      </c>
      <c r="J96" t="s">
        <v>659</v>
      </c>
      <c r="K96" t="s">
        <v>659</v>
      </c>
      <c r="L96" t="s">
        <v>659</v>
      </c>
      <c r="M96" t="s">
        <v>659</v>
      </c>
      <c r="N96" t="s">
        <v>659</v>
      </c>
      <c r="O96" t="s">
        <v>659</v>
      </c>
      <c r="P96" t="s">
        <v>659</v>
      </c>
      <c r="Q96" t="s">
        <v>659</v>
      </c>
      <c r="R96" t="s">
        <v>659</v>
      </c>
      <c r="S96" t="s">
        <v>659</v>
      </c>
      <c r="T96" t="s">
        <v>659</v>
      </c>
      <c r="U96" t="s">
        <v>659</v>
      </c>
      <c r="V96" t="s">
        <v>659</v>
      </c>
      <c r="W96" t="s">
        <v>659</v>
      </c>
      <c r="X96" t="s">
        <v>659</v>
      </c>
      <c r="Y96" t="s">
        <v>659</v>
      </c>
      <c r="Z96" t="s">
        <v>659</v>
      </c>
      <c r="AA96" t="s">
        <v>659</v>
      </c>
      <c r="AB96" t="s">
        <v>659</v>
      </c>
      <c r="AC96" t="s">
        <v>659</v>
      </c>
      <c r="AD96" t="s">
        <v>659</v>
      </c>
      <c r="AE96" t="s">
        <v>659</v>
      </c>
      <c r="AF96" t="s">
        <v>659</v>
      </c>
      <c r="AG96" t="s">
        <v>659</v>
      </c>
      <c r="AH96" t="s">
        <v>659</v>
      </c>
      <c r="AI96" t="s">
        <v>659</v>
      </c>
      <c r="AJ96" t="s">
        <v>659</v>
      </c>
      <c r="AK96" t="s">
        <v>659</v>
      </c>
      <c r="AL96" t="s">
        <v>659</v>
      </c>
      <c r="AM96" t="s">
        <v>659</v>
      </c>
      <c r="AN96" t="s">
        <v>659</v>
      </c>
      <c r="AO96" t="s">
        <v>659</v>
      </c>
      <c r="AP96" t="s">
        <v>659</v>
      </c>
      <c r="AQ96" s="241">
        <v>0</v>
      </c>
      <c r="AR96" s="241">
        <v>0</v>
      </c>
    </row>
    <row r="97" spans="1:44" ht="18" x14ac:dyDescent="0.2">
      <c r="A97" s="264">
        <v>102921</v>
      </c>
      <c r="B97" t="s">
        <v>59</v>
      </c>
      <c r="C97" t="s">
        <v>659</v>
      </c>
      <c r="D97" t="s">
        <v>659</v>
      </c>
      <c r="E97" t="s">
        <v>659</v>
      </c>
      <c r="F97" t="s">
        <v>659</v>
      </c>
      <c r="G97" t="s">
        <v>659</v>
      </c>
      <c r="H97" t="s">
        <v>659</v>
      </c>
      <c r="I97" t="s">
        <v>659</v>
      </c>
      <c r="J97" t="s">
        <v>659</v>
      </c>
      <c r="K97" t="s">
        <v>659</v>
      </c>
      <c r="L97" t="s">
        <v>659</v>
      </c>
      <c r="M97" t="s">
        <v>659</v>
      </c>
      <c r="N97" t="s">
        <v>659</v>
      </c>
      <c r="O97" t="s">
        <v>659</v>
      </c>
      <c r="P97" t="s">
        <v>659</v>
      </c>
      <c r="Q97" t="s">
        <v>659</v>
      </c>
      <c r="R97" t="s">
        <v>659</v>
      </c>
      <c r="S97" t="s">
        <v>659</v>
      </c>
      <c r="T97" t="s">
        <v>659</v>
      </c>
      <c r="U97" t="s">
        <v>659</v>
      </c>
      <c r="V97" t="s">
        <v>659</v>
      </c>
      <c r="W97" t="s">
        <v>659</v>
      </c>
      <c r="X97" t="s">
        <v>659</v>
      </c>
      <c r="Y97" t="s">
        <v>659</v>
      </c>
      <c r="Z97" t="s">
        <v>659</v>
      </c>
      <c r="AA97" t="s">
        <v>659</v>
      </c>
      <c r="AB97" t="s">
        <v>659</v>
      </c>
      <c r="AC97" t="s">
        <v>659</v>
      </c>
      <c r="AD97" t="s">
        <v>659</v>
      </c>
      <c r="AE97" t="s">
        <v>659</v>
      </c>
      <c r="AF97" t="s">
        <v>659</v>
      </c>
      <c r="AG97" t="s">
        <v>659</v>
      </c>
      <c r="AH97" t="s">
        <v>659</v>
      </c>
      <c r="AI97" t="s">
        <v>659</v>
      </c>
      <c r="AJ97" t="s">
        <v>659</v>
      </c>
      <c r="AK97" t="s">
        <v>659</v>
      </c>
      <c r="AL97" t="s">
        <v>659</v>
      </c>
      <c r="AM97" t="s">
        <v>659</v>
      </c>
      <c r="AN97" t="s">
        <v>659</v>
      </c>
      <c r="AO97" t="s">
        <v>659</v>
      </c>
      <c r="AP97" t="s">
        <v>659</v>
      </c>
      <c r="AQ97" s="241">
        <v>0</v>
      </c>
      <c r="AR97" s="241">
        <v>0</v>
      </c>
    </row>
    <row r="98" spans="1:44" x14ac:dyDescent="0.2">
      <c r="A98" s="265">
        <v>102929</v>
      </c>
      <c r="B98" t="s">
        <v>59</v>
      </c>
      <c r="C98" s="263" t="s">
        <v>197</v>
      </c>
      <c r="D98" s="263" t="s">
        <v>197</v>
      </c>
      <c r="E98" s="263" t="s">
        <v>197</v>
      </c>
      <c r="F98" s="263" t="s">
        <v>197</v>
      </c>
      <c r="G98" s="263" t="s">
        <v>197</v>
      </c>
      <c r="H98" s="263" t="s">
        <v>197</v>
      </c>
      <c r="I98" s="263" t="s">
        <v>197</v>
      </c>
      <c r="J98" s="263" t="s">
        <v>197</v>
      </c>
      <c r="K98" s="263" t="s">
        <v>197</v>
      </c>
      <c r="L98" s="263" t="s">
        <v>197</v>
      </c>
      <c r="M98" s="263" t="s">
        <v>197</v>
      </c>
      <c r="N98" s="263" t="s">
        <v>197</v>
      </c>
      <c r="O98" s="263" t="s">
        <v>197</v>
      </c>
      <c r="P98" s="263" t="s">
        <v>197</v>
      </c>
      <c r="Q98" s="263" t="s">
        <v>197</v>
      </c>
      <c r="R98" s="263" t="s">
        <v>197</v>
      </c>
      <c r="S98" s="263" t="s">
        <v>197</v>
      </c>
      <c r="T98" s="263" t="s">
        <v>197</v>
      </c>
      <c r="U98" s="263" t="s">
        <v>197</v>
      </c>
      <c r="V98" s="263" t="s">
        <v>197</v>
      </c>
      <c r="W98" s="263" t="s">
        <v>197</v>
      </c>
      <c r="X98" s="263" t="s">
        <v>197</v>
      </c>
      <c r="Y98" s="263" t="s">
        <v>197</v>
      </c>
      <c r="Z98" s="263" t="s">
        <v>197</v>
      </c>
      <c r="AA98" s="263" t="s">
        <v>197</v>
      </c>
      <c r="AB98" s="263" t="s">
        <v>197</v>
      </c>
      <c r="AC98" s="263" t="s">
        <v>197</v>
      </c>
      <c r="AD98" s="263" t="s">
        <v>197</v>
      </c>
      <c r="AE98" s="263" t="s">
        <v>197</v>
      </c>
      <c r="AF98" s="263" t="s">
        <v>197</v>
      </c>
      <c r="AG98" s="263" t="s">
        <v>197</v>
      </c>
      <c r="AH98" s="263" t="s">
        <v>197</v>
      </c>
      <c r="AI98" s="263" t="s">
        <v>197</v>
      </c>
      <c r="AJ98" s="263" t="s">
        <v>197</v>
      </c>
      <c r="AK98" s="263" t="s">
        <v>197</v>
      </c>
      <c r="AL98" s="263" t="s">
        <v>197</v>
      </c>
      <c r="AM98" s="263" t="s">
        <v>197</v>
      </c>
      <c r="AN98" s="263" t="s">
        <v>197</v>
      </c>
      <c r="AO98" s="263" t="s">
        <v>197</v>
      </c>
      <c r="AP98" s="263" t="s">
        <v>197</v>
      </c>
      <c r="AQ98" s="241">
        <v>0</v>
      </c>
      <c r="AR98" s="241" t="s">
        <v>1137</v>
      </c>
    </row>
    <row r="99" spans="1:44" ht="18" x14ac:dyDescent="0.2">
      <c r="A99" s="264">
        <v>103003</v>
      </c>
      <c r="B99" t="s">
        <v>59</v>
      </c>
      <c r="C99" t="s">
        <v>659</v>
      </c>
      <c r="D99" t="s">
        <v>659</v>
      </c>
      <c r="E99" t="s">
        <v>659</v>
      </c>
      <c r="F99" t="s">
        <v>659</v>
      </c>
      <c r="G99" t="s">
        <v>659</v>
      </c>
      <c r="H99" t="s">
        <v>659</v>
      </c>
      <c r="I99" t="s">
        <v>659</v>
      </c>
      <c r="J99" t="s">
        <v>659</v>
      </c>
      <c r="K99" t="s">
        <v>659</v>
      </c>
      <c r="L99" t="s">
        <v>659</v>
      </c>
      <c r="M99" t="s">
        <v>659</v>
      </c>
      <c r="N99" t="s">
        <v>659</v>
      </c>
      <c r="O99" t="s">
        <v>659</v>
      </c>
      <c r="P99" t="s">
        <v>659</v>
      </c>
      <c r="Q99" t="s">
        <v>659</v>
      </c>
      <c r="R99" t="s">
        <v>659</v>
      </c>
      <c r="S99" t="s">
        <v>659</v>
      </c>
      <c r="T99" t="s">
        <v>659</v>
      </c>
      <c r="U99" t="s">
        <v>659</v>
      </c>
      <c r="V99" t="s">
        <v>659</v>
      </c>
      <c r="W99" t="s">
        <v>659</v>
      </c>
      <c r="X99" t="s">
        <v>659</v>
      </c>
      <c r="Y99" t="s">
        <v>659</v>
      </c>
      <c r="Z99" t="s">
        <v>659</v>
      </c>
      <c r="AA99" t="s">
        <v>659</v>
      </c>
      <c r="AB99" t="s">
        <v>659</v>
      </c>
      <c r="AC99" t="s">
        <v>659</v>
      </c>
      <c r="AD99" t="s">
        <v>659</v>
      </c>
      <c r="AE99" t="s">
        <v>659</v>
      </c>
      <c r="AF99" t="s">
        <v>659</v>
      </c>
      <c r="AG99" t="s">
        <v>659</v>
      </c>
      <c r="AH99" t="s">
        <v>659</v>
      </c>
      <c r="AI99" t="s">
        <v>659</v>
      </c>
      <c r="AJ99" t="s">
        <v>659</v>
      </c>
      <c r="AK99" t="s">
        <v>659</v>
      </c>
      <c r="AL99" t="s">
        <v>659</v>
      </c>
      <c r="AM99" t="s">
        <v>659</v>
      </c>
      <c r="AN99" t="s">
        <v>659</v>
      </c>
      <c r="AO99" t="s">
        <v>659</v>
      </c>
      <c r="AP99" t="s">
        <v>659</v>
      </c>
      <c r="AQ99" s="241">
        <v>0</v>
      </c>
      <c r="AR99" s="241">
        <v>0</v>
      </c>
    </row>
    <row r="100" spans="1:44" x14ac:dyDescent="0.2">
      <c r="A100" s="265">
        <v>103033</v>
      </c>
      <c r="B100" t="s">
        <v>59</v>
      </c>
      <c r="C100" s="263" t="s">
        <v>197</v>
      </c>
      <c r="D100" s="263" t="s">
        <v>197</v>
      </c>
      <c r="E100" s="263" t="s">
        <v>197</v>
      </c>
      <c r="F100" s="263" t="s">
        <v>197</v>
      </c>
      <c r="G100" s="263" t="s">
        <v>197</v>
      </c>
      <c r="H100" s="263" t="s">
        <v>197</v>
      </c>
      <c r="I100" s="263" t="s">
        <v>197</v>
      </c>
      <c r="J100" s="263" t="s">
        <v>197</v>
      </c>
      <c r="K100" s="263" t="s">
        <v>197</v>
      </c>
      <c r="L100" s="263" t="s">
        <v>197</v>
      </c>
      <c r="M100" s="263" t="s">
        <v>197</v>
      </c>
      <c r="N100" s="263" t="s">
        <v>197</v>
      </c>
      <c r="O100" s="263" t="s">
        <v>197</v>
      </c>
      <c r="P100" s="263" t="s">
        <v>197</v>
      </c>
      <c r="Q100" s="263" t="s">
        <v>197</v>
      </c>
      <c r="R100" s="263" t="s">
        <v>197</v>
      </c>
      <c r="S100" s="263" t="s">
        <v>197</v>
      </c>
      <c r="T100" s="263" t="s">
        <v>197</v>
      </c>
      <c r="U100" s="263" t="s">
        <v>197</v>
      </c>
      <c r="V100" s="263" t="s">
        <v>197</v>
      </c>
      <c r="W100" s="263" t="s">
        <v>197</v>
      </c>
      <c r="X100" s="263" t="s">
        <v>197</v>
      </c>
      <c r="Y100" s="263" t="s">
        <v>197</v>
      </c>
      <c r="Z100" s="263" t="s">
        <v>197</v>
      </c>
      <c r="AA100" s="263" t="s">
        <v>197</v>
      </c>
      <c r="AB100" s="263" t="s">
        <v>197</v>
      </c>
      <c r="AC100" s="263" t="s">
        <v>197</v>
      </c>
      <c r="AD100" s="263" t="s">
        <v>197</v>
      </c>
      <c r="AE100" s="263" t="s">
        <v>197</v>
      </c>
      <c r="AF100" s="263" t="s">
        <v>197</v>
      </c>
      <c r="AG100" s="263" t="s">
        <v>197</v>
      </c>
      <c r="AH100" s="263" t="s">
        <v>197</v>
      </c>
      <c r="AI100" s="263" t="s">
        <v>197</v>
      </c>
      <c r="AJ100" s="263" t="s">
        <v>197</v>
      </c>
      <c r="AK100" s="263" t="s">
        <v>197</v>
      </c>
      <c r="AL100" s="263" t="s">
        <v>197</v>
      </c>
      <c r="AM100" s="263" t="s">
        <v>197</v>
      </c>
      <c r="AN100" s="263" t="s">
        <v>197</v>
      </c>
      <c r="AO100" s="263" t="s">
        <v>197</v>
      </c>
      <c r="AP100" s="263" t="s">
        <v>197</v>
      </c>
      <c r="AQ100" s="241">
        <v>0</v>
      </c>
      <c r="AR100" s="241" t="s">
        <v>1137</v>
      </c>
    </row>
    <row r="101" spans="1:44" x14ac:dyDescent="0.2">
      <c r="A101">
        <v>103049</v>
      </c>
      <c r="B101" t="s">
        <v>59</v>
      </c>
      <c r="C101" t="s">
        <v>659</v>
      </c>
      <c r="D101" t="s">
        <v>659</v>
      </c>
      <c r="E101" t="s">
        <v>659</v>
      </c>
      <c r="F101" t="s">
        <v>659</v>
      </c>
      <c r="G101" t="s">
        <v>659</v>
      </c>
      <c r="H101" t="s">
        <v>659</v>
      </c>
      <c r="I101" t="s">
        <v>659</v>
      </c>
      <c r="J101" t="s">
        <v>659</v>
      </c>
      <c r="K101" t="s">
        <v>659</v>
      </c>
      <c r="L101" t="s">
        <v>659</v>
      </c>
      <c r="M101" t="s">
        <v>659</v>
      </c>
      <c r="N101" t="s">
        <v>659</v>
      </c>
      <c r="O101" t="s">
        <v>659</v>
      </c>
      <c r="P101" t="s">
        <v>659</v>
      </c>
      <c r="Q101" t="s">
        <v>659</v>
      </c>
      <c r="R101" t="s">
        <v>659</v>
      </c>
      <c r="S101" t="s">
        <v>659</v>
      </c>
      <c r="T101" t="s">
        <v>659</v>
      </c>
      <c r="U101" t="s">
        <v>659</v>
      </c>
      <c r="V101" t="s">
        <v>659</v>
      </c>
      <c r="W101" t="s">
        <v>659</v>
      </c>
      <c r="X101" t="s">
        <v>659</v>
      </c>
      <c r="Y101" t="s">
        <v>659</v>
      </c>
      <c r="Z101" t="s">
        <v>659</v>
      </c>
      <c r="AA101" t="s">
        <v>659</v>
      </c>
      <c r="AB101" t="s">
        <v>659</v>
      </c>
      <c r="AC101" t="s">
        <v>659</v>
      </c>
      <c r="AD101" t="s">
        <v>659</v>
      </c>
      <c r="AE101" t="s">
        <v>659</v>
      </c>
      <c r="AF101" t="s">
        <v>659</v>
      </c>
      <c r="AG101" t="s">
        <v>659</v>
      </c>
      <c r="AH101" t="s">
        <v>659</v>
      </c>
      <c r="AI101" t="s">
        <v>659</v>
      </c>
      <c r="AJ101" t="s">
        <v>659</v>
      </c>
      <c r="AK101" t="s">
        <v>659</v>
      </c>
      <c r="AL101" t="s">
        <v>659</v>
      </c>
      <c r="AM101" t="s">
        <v>659</v>
      </c>
      <c r="AN101" t="s">
        <v>659</v>
      </c>
      <c r="AO101" t="s">
        <v>659</v>
      </c>
      <c r="AP101" t="s">
        <v>659</v>
      </c>
      <c r="AQ101" s="241" t="s">
        <v>934</v>
      </c>
      <c r="AR101" s="241">
        <v>0</v>
      </c>
    </row>
    <row r="102" spans="1:44" x14ac:dyDescent="0.2">
      <c r="A102" s="265">
        <v>103053</v>
      </c>
      <c r="B102" t="s">
        <v>59</v>
      </c>
      <c r="C102" s="263" t="s">
        <v>197</v>
      </c>
      <c r="D102" s="263" t="s">
        <v>197</v>
      </c>
      <c r="E102" s="263" t="s">
        <v>197</v>
      </c>
      <c r="F102" s="263" t="s">
        <v>197</v>
      </c>
      <c r="G102" s="263" t="s">
        <v>197</v>
      </c>
      <c r="H102" s="263" t="s">
        <v>197</v>
      </c>
      <c r="I102" s="263" t="s">
        <v>197</v>
      </c>
      <c r="J102" s="263" t="s">
        <v>197</v>
      </c>
      <c r="K102" s="263" t="s">
        <v>197</v>
      </c>
      <c r="L102" s="263" t="s">
        <v>197</v>
      </c>
      <c r="M102" s="263" t="s">
        <v>197</v>
      </c>
      <c r="N102" s="263" t="s">
        <v>197</v>
      </c>
      <c r="O102" s="263" t="s">
        <v>197</v>
      </c>
      <c r="P102" s="263" t="s">
        <v>197</v>
      </c>
      <c r="Q102" s="263" t="s">
        <v>197</v>
      </c>
      <c r="R102" s="263" t="s">
        <v>197</v>
      </c>
      <c r="S102" s="263" t="s">
        <v>197</v>
      </c>
      <c r="T102" s="263" t="s">
        <v>197</v>
      </c>
      <c r="U102" s="263" t="s">
        <v>197</v>
      </c>
      <c r="V102" s="263" t="s">
        <v>197</v>
      </c>
      <c r="W102" s="263" t="s">
        <v>197</v>
      </c>
      <c r="X102" s="263" t="s">
        <v>197</v>
      </c>
      <c r="Y102" s="263" t="s">
        <v>197</v>
      </c>
      <c r="Z102" s="263" t="s">
        <v>197</v>
      </c>
      <c r="AA102" s="263" t="s">
        <v>197</v>
      </c>
      <c r="AB102" s="263" t="s">
        <v>197</v>
      </c>
      <c r="AC102" s="263" t="s">
        <v>197</v>
      </c>
      <c r="AD102" s="263" t="s">
        <v>197</v>
      </c>
      <c r="AE102" s="263" t="s">
        <v>197</v>
      </c>
      <c r="AF102" s="263" t="s">
        <v>197</v>
      </c>
      <c r="AG102" s="263" t="s">
        <v>197</v>
      </c>
      <c r="AH102" s="263" t="s">
        <v>197</v>
      </c>
      <c r="AI102" s="263" t="s">
        <v>197</v>
      </c>
      <c r="AJ102" s="263" t="s">
        <v>197</v>
      </c>
      <c r="AK102" s="263" t="s">
        <v>197</v>
      </c>
      <c r="AL102" s="263" t="s">
        <v>197</v>
      </c>
      <c r="AM102" s="263" t="s">
        <v>197</v>
      </c>
      <c r="AN102" s="263" t="s">
        <v>197</v>
      </c>
      <c r="AO102" s="263" t="s">
        <v>197</v>
      </c>
      <c r="AP102" s="263" t="s">
        <v>197</v>
      </c>
      <c r="AQ102" s="241">
        <v>0</v>
      </c>
      <c r="AR102" s="241" t="s">
        <v>1137</v>
      </c>
    </row>
    <row r="103" spans="1:44" ht="18" x14ac:dyDescent="0.2">
      <c r="A103" s="264">
        <v>103095</v>
      </c>
      <c r="B103" t="s">
        <v>59</v>
      </c>
      <c r="C103" t="s">
        <v>659</v>
      </c>
      <c r="D103" t="s">
        <v>659</v>
      </c>
      <c r="E103" t="s">
        <v>659</v>
      </c>
      <c r="F103" t="s">
        <v>659</v>
      </c>
      <c r="G103" t="s">
        <v>659</v>
      </c>
      <c r="H103" t="s">
        <v>659</v>
      </c>
      <c r="I103" t="s">
        <v>659</v>
      </c>
      <c r="J103" t="s">
        <v>659</v>
      </c>
      <c r="K103" t="s">
        <v>659</v>
      </c>
      <c r="L103" t="s">
        <v>659</v>
      </c>
      <c r="M103" t="s">
        <v>659</v>
      </c>
      <c r="N103" t="s">
        <v>659</v>
      </c>
      <c r="O103" t="s">
        <v>659</v>
      </c>
      <c r="P103" t="s">
        <v>659</v>
      </c>
      <c r="Q103" t="s">
        <v>659</v>
      </c>
      <c r="R103" t="s">
        <v>659</v>
      </c>
      <c r="S103" t="s">
        <v>659</v>
      </c>
      <c r="T103" t="s">
        <v>659</v>
      </c>
      <c r="U103" t="s">
        <v>659</v>
      </c>
      <c r="V103" t="s">
        <v>659</v>
      </c>
      <c r="W103" t="s">
        <v>659</v>
      </c>
      <c r="X103" t="s">
        <v>659</v>
      </c>
      <c r="Y103" t="s">
        <v>659</v>
      </c>
      <c r="Z103" t="s">
        <v>659</v>
      </c>
      <c r="AA103" t="s">
        <v>659</v>
      </c>
      <c r="AB103" t="s">
        <v>659</v>
      </c>
      <c r="AC103" t="s">
        <v>659</v>
      </c>
      <c r="AD103" t="s">
        <v>659</v>
      </c>
      <c r="AE103" t="s">
        <v>659</v>
      </c>
      <c r="AF103" t="s">
        <v>659</v>
      </c>
      <c r="AG103" t="s">
        <v>659</v>
      </c>
      <c r="AH103" t="s">
        <v>659</v>
      </c>
      <c r="AI103" t="s">
        <v>659</v>
      </c>
      <c r="AJ103" t="s">
        <v>659</v>
      </c>
      <c r="AK103" t="s">
        <v>659</v>
      </c>
      <c r="AL103" t="s">
        <v>659</v>
      </c>
      <c r="AM103" t="s">
        <v>659</v>
      </c>
      <c r="AN103" t="s">
        <v>659</v>
      </c>
      <c r="AO103" t="s">
        <v>659</v>
      </c>
      <c r="AP103" t="s">
        <v>659</v>
      </c>
      <c r="AQ103" s="241">
        <v>0</v>
      </c>
      <c r="AR103" s="241">
        <v>0</v>
      </c>
    </row>
    <row r="104" spans="1:44" ht="18" x14ac:dyDescent="0.2">
      <c r="A104" s="264">
        <v>103123</v>
      </c>
      <c r="B104" t="s">
        <v>59</v>
      </c>
      <c r="C104" t="s">
        <v>659</v>
      </c>
      <c r="D104" t="s">
        <v>659</v>
      </c>
      <c r="E104" t="s">
        <v>659</v>
      </c>
      <c r="F104" t="s">
        <v>659</v>
      </c>
      <c r="G104" t="s">
        <v>659</v>
      </c>
      <c r="H104" t="s">
        <v>659</v>
      </c>
      <c r="I104" t="s">
        <v>659</v>
      </c>
      <c r="J104" t="s">
        <v>659</v>
      </c>
      <c r="K104" t="s">
        <v>659</v>
      </c>
      <c r="L104" t="s">
        <v>659</v>
      </c>
      <c r="M104" t="s">
        <v>659</v>
      </c>
      <c r="N104" t="s">
        <v>659</v>
      </c>
      <c r="O104" t="s">
        <v>659</v>
      </c>
      <c r="P104" t="s">
        <v>659</v>
      </c>
      <c r="Q104" t="s">
        <v>659</v>
      </c>
      <c r="R104" t="s">
        <v>659</v>
      </c>
      <c r="S104" t="s">
        <v>659</v>
      </c>
      <c r="T104" t="s">
        <v>659</v>
      </c>
      <c r="U104" t="s">
        <v>659</v>
      </c>
      <c r="V104" t="s">
        <v>659</v>
      </c>
      <c r="W104" t="s">
        <v>659</v>
      </c>
      <c r="X104" t="s">
        <v>659</v>
      </c>
      <c r="Y104" t="s">
        <v>659</v>
      </c>
      <c r="Z104" t="s">
        <v>659</v>
      </c>
      <c r="AA104" t="s">
        <v>659</v>
      </c>
      <c r="AB104" t="s">
        <v>659</v>
      </c>
      <c r="AC104" t="s">
        <v>659</v>
      </c>
      <c r="AD104" t="s">
        <v>659</v>
      </c>
      <c r="AE104" t="s">
        <v>659</v>
      </c>
      <c r="AF104" t="s">
        <v>659</v>
      </c>
      <c r="AG104" t="s">
        <v>659</v>
      </c>
      <c r="AH104" t="s">
        <v>659</v>
      </c>
      <c r="AI104" t="s">
        <v>659</v>
      </c>
      <c r="AJ104" t="s">
        <v>659</v>
      </c>
      <c r="AK104" t="s">
        <v>659</v>
      </c>
      <c r="AL104" t="s">
        <v>659</v>
      </c>
      <c r="AM104" t="s">
        <v>659</v>
      </c>
      <c r="AN104" t="s">
        <v>659</v>
      </c>
      <c r="AO104" t="s">
        <v>659</v>
      </c>
      <c r="AP104" t="s">
        <v>659</v>
      </c>
      <c r="AQ104" s="241">
        <v>0</v>
      </c>
      <c r="AR104" s="241">
        <v>0</v>
      </c>
    </row>
    <row r="105" spans="1:44" ht="18" x14ac:dyDescent="0.2">
      <c r="A105" s="264">
        <v>103142</v>
      </c>
      <c r="B105" t="s">
        <v>59</v>
      </c>
      <c r="C105" t="s">
        <v>659</v>
      </c>
      <c r="D105" t="s">
        <v>659</v>
      </c>
      <c r="E105" t="s">
        <v>659</v>
      </c>
      <c r="F105" t="s">
        <v>659</v>
      </c>
      <c r="G105" t="s">
        <v>659</v>
      </c>
      <c r="H105" t="s">
        <v>659</v>
      </c>
      <c r="I105" t="s">
        <v>659</v>
      </c>
      <c r="J105" t="s">
        <v>659</v>
      </c>
      <c r="K105" t="s">
        <v>659</v>
      </c>
      <c r="L105" t="s">
        <v>659</v>
      </c>
      <c r="M105" t="s">
        <v>659</v>
      </c>
      <c r="N105" t="s">
        <v>659</v>
      </c>
      <c r="O105" t="s">
        <v>659</v>
      </c>
      <c r="P105" t="s">
        <v>659</v>
      </c>
      <c r="Q105" t="s">
        <v>659</v>
      </c>
      <c r="R105" t="s">
        <v>659</v>
      </c>
      <c r="S105" t="s">
        <v>659</v>
      </c>
      <c r="T105" t="s">
        <v>659</v>
      </c>
      <c r="U105" t="s">
        <v>659</v>
      </c>
      <c r="V105" t="s">
        <v>659</v>
      </c>
      <c r="W105" t="s">
        <v>659</v>
      </c>
      <c r="X105" t="s">
        <v>659</v>
      </c>
      <c r="Y105" t="s">
        <v>659</v>
      </c>
      <c r="Z105" t="s">
        <v>659</v>
      </c>
      <c r="AA105" t="s">
        <v>659</v>
      </c>
      <c r="AB105" t="s">
        <v>659</v>
      </c>
      <c r="AC105" t="s">
        <v>659</v>
      </c>
      <c r="AD105" t="s">
        <v>659</v>
      </c>
      <c r="AE105" t="s">
        <v>659</v>
      </c>
      <c r="AF105" t="s">
        <v>659</v>
      </c>
      <c r="AG105" t="s">
        <v>659</v>
      </c>
      <c r="AH105" t="s">
        <v>659</v>
      </c>
      <c r="AI105" t="s">
        <v>659</v>
      </c>
      <c r="AJ105" t="s">
        <v>659</v>
      </c>
      <c r="AK105" t="s">
        <v>659</v>
      </c>
      <c r="AL105" t="s">
        <v>659</v>
      </c>
      <c r="AM105" t="s">
        <v>659</v>
      </c>
      <c r="AN105" t="s">
        <v>659</v>
      </c>
      <c r="AO105" t="s">
        <v>659</v>
      </c>
      <c r="AP105" t="s">
        <v>659</v>
      </c>
      <c r="AQ105" s="241">
        <v>0</v>
      </c>
      <c r="AR105" s="241">
        <v>0</v>
      </c>
    </row>
    <row r="106" spans="1:44" x14ac:dyDescent="0.2">
      <c r="A106">
        <v>103153</v>
      </c>
      <c r="B106" t="s">
        <v>59</v>
      </c>
      <c r="C106" t="s">
        <v>659</v>
      </c>
      <c r="D106" t="s">
        <v>659</v>
      </c>
      <c r="E106" t="s">
        <v>659</v>
      </c>
      <c r="F106" t="s">
        <v>659</v>
      </c>
      <c r="G106" t="s">
        <v>659</v>
      </c>
      <c r="H106" t="s">
        <v>659</v>
      </c>
      <c r="I106" t="s">
        <v>659</v>
      </c>
      <c r="J106" t="s">
        <v>659</v>
      </c>
      <c r="K106" t="s">
        <v>659</v>
      </c>
      <c r="L106" t="s">
        <v>659</v>
      </c>
      <c r="M106" t="s">
        <v>659</v>
      </c>
      <c r="N106" t="s">
        <v>659</v>
      </c>
      <c r="O106" t="s">
        <v>659</v>
      </c>
      <c r="P106" t="s">
        <v>659</v>
      </c>
      <c r="Q106" t="s">
        <v>659</v>
      </c>
      <c r="R106" t="s">
        <v>659</v>
      </c>
      <c r="S106" t="s">
        <v>659</v>
      </c>
      <c r="T106" t="s">
        <v>659</v>
      </c>
      <c r="U106" t="s">
        <v>659</v>
      </c>
      <c r="V106" t="s">
        <v>659</v>
      </c>
      <c r="W106" t="s">
        <v>659</v>
      </c>
      <c r="X106" t="s">
        <v>659</v>
      </c>
      <c r="Y106" t="s">
        <v>659</v>
      </c>
      <c r="Z106" t="s">
        <v>659</v>
      </c>
      <c r="AA106" t="s">
        <v>659</v>
      </c>
      <c r="AB106" t="s">
        <v>659</v>
      </c>
      <c r="AC106" t="s">
        <v>659</v>
      </c>
      <c r="AD106" t="s">
        <v>659</v>
      </c>
      <c r="AE106" t="s">
        <v>659</v>
      </c>
      <c r="AF106" t="s">
        <v>659</v>
      </c>
      <c r="AG106" t="s">
        <v>659</v>
      </c>
      <c r="AH106" t="s">
        <v>659</v>
      </c>
      <c r="AI106" t="s">
        <v>659</v>
      </c>
      <c r="AJ106" t="s">
        <v>659</v>
      </c>
      <c r="AK106" t="s">
        <v>659</v>
      </c>
      <c r="AL106" t="s">
        <v>659</v>
      </c>
      <c r="AM106" t="s">
        <v>659</v>
      </c>
      <c r="AN106" t="s">
        <v>659</v>
      </c>
      <c r="AO106" t="s">
        <v>659</v>
      </c>
      <c r="AP106" t="s">
        <v>659</v>
      </c>
      <c r="AQ106" s="241" t="s">
        <v>931</v>
      </c>
      <c r="AR106" s="241">
        <v>0</v>
      </c>
    </row>
    <row r="107" spans="1:44" ht="18" x14ac:dyDescent="0.2">
      <c r="A107" s="264">
        <v>103187</v>
      </c>
      <c r="B107" t="s">
        <v>59</v>
      </c>
      <c r="C107" t="s">
        <v>659</v>
      </c>
      <c r="D107" t="s">
        <v>659</v>
      </c>
      <c r="E107" t="s">
        <v>659</v>
      </c>
      <c r="F107" t="s">
        <v>659</v>
      </c>
      <c r="G107" t="s">
        <v>659</v>
      </c>
      <c r="H107" t="s">
        <v>659</v>
      </c>
      <c r="I107" t="s">
        <v>659</v>
      </c>
      <c r="J107" t="s">
        <v>659</v>
      </c>
      <c r="K107" t="s">
        <v>659</v>
      </c>
      <c r="L107" t="s">
        <v>659</v>
      </c>
      <c r="M107" t="s">
        <v>659</v>
      </c>
      <c r="N107" t="s">
        <v>659</v>
      </c>
      <c r="O107" t="s">
        <v>659</v>
      </c>
      <c r="P107" t="s">
        <v>659</v>
      </c>
      <c r="Q107" t="s">
        <v>659</v>
      </c>
      <c r="R107" t="s">
        <v>659</v>
      </c>
      <c r="S107" t="s">
        <v>659</v>
      </c>
      <c r="T107" t="s">
        <v>659</v>
      </c>
      <c r="U107" t="s">
        <v>659</v>
      </c>
      <c r="V107" t="s">
        <v>659</v>
      </c>
      <c r="W107" t="s">
        <v>659</v>
      </c>
      <c r="X107" t="s">
        <v>659</v>
      </c>
      <c r="Y107" t="s">
        <v>659</v>
      </c>
      <c r="Z107" t="s">
        <v>659</v>
      </c>
      <c r="AA107" t="s">
        <v>659</v>
      </c>
      <c r="AB107" t="s">
        <v>659</v>
      </c>
      <c r="AC107" t="s">
        <v>659</v>
      </c>
      <c r="AD107" t="s">
        <v>659</v>
      </c>
      <c r="AE107" t="s">
        <v>659</v>
      </c>
      <c r="AF107" t="s">
        <v>659</v>
      </c>
      <c r="AG107" t="s">
        <v>659</v>
      </c>
      <c r="AH107" t="s">
        <v>659</v>
      </c>
      <c r="AI107" t="s">
        <v>659</v>
      </c>
      <c r="AJ107" t="s">
        <v>659</v>
      </c>
      <c r="AK107" t="s">
        <v>659</v>
      </c>
      <c r="AL107" t="s">
        <v>659</v>
      </c>
      <c r="AM107" t="s">
        <v>659</v>
      </c>
      <c r="AN107" t="s">
        <v>659</v>
      </c>
      <c r="AO107" t="s">
        <v>659</v>
      </c>
      <c r="AP107" t="s">
        <v>659</v>
      </c>
      <c r="AQ107" s="241">
        <v>0</v>
      </c>
      <c r="AR107" s="241">
        <v>0</v>
      </c>
    </row>
    <row r="108" spans="1:44" ht="18" x14ac:dyDescent="0.2">
      <c r="A108" s="264">
        <v>103190</v>
      </c>
      <c r="B108" t="s">
        <v>59</v>
      </c>
      <c r="C108" t="s">
        <v>659</v>
      </c>
      <c r="D108" t="s">
        <v>659</v>
      </c>
      <c r="E108" t="s">
        <v>659</v>
      </c>
      <c r="F108" t="s">
        <v>659</v>
      </c>
      <c r="G108" t="s">
        <v>659</v>
      </c>
      <c r="H108" t="s">
        <v>659</v>
      </c>
      <c r="I108" t="s">
        <v>659</v>
      </c>
      <c r="J108" t="s">
        <v>659</v>
      </c>
      <c r="K108" t="s">
        <v>659</v>
      </c>
      <c r="L108" t="s">
        <v>659</v>
      </c>
      <c r="M108" t="s">
        <v>659</v>
      </c>
      <c r="N108" t="s">
        <v>659</v>
      </c>
      <c r="O108" t="s">
        <v>659</v>
      </c>
      <c r="P108" t="s">
        <v>659</v>
      </c>
      <c r="Q108" t="s">
        <v>659</v>
      </c>
      <c r="R108" t="s">
        <v>659</v>
      </c>
      <c r="S108" t="s">
        <v>659</v>
      </c>
      <c r="T108" t="s">
        <v>659</v>
      </c>
      <c r="U108" t="s">
        <v>659</v>
      </c>
      <c r="V108" t="s">
        <v>659</v>
      </c>
      <c r="W108" t="s">
        <v>659</v>
      </c>
      <c r="X108" t="s">
        <v>659</v>
      </c>
      <c r="Y108" t="s">
        <v>659</v>
      </c>
      <c r="Z108" t="s">
        <v>659</v>
      </c>
      <c r="AA108" t="s">
        <v>659</v>
      </c>
      <c r="AB108" t="s">
        <v>659</v>
      </c>
      <c r="AC108" t="s">
        <v>659</v>
      </c>
      <c r="AD108" t="s">
        <v>659</v>
      </c>
      <c r="AE108" t="s">
        <v>659</v>
      </c>
      <c r="AF108" t="s">
        <v>659</v>
      </c>
      <c r="AG108" t="s">
        <v>659</v>
      </c>
      <c r="AH108" t="s">
        <v>659</v>
      </c>
      <c r="AI108" t="s">
        <v>659</v>
      </c>
      <c r="AJ108" t="s">
        <v>659</v>
      </c>
      <c r="AK108" t="s">
        <v>659</v>
      </c>
      <c r="AL108" t="s">
        <v>659</v>
      </c>
      <c r="AM108" t="s">
        <v>659</v>
      </c>
      <c r="AN108" t="s">
        <v>659</v>
      </c>
      <c r="AO108" t="s">
        <v>659</v>
      </c>
      <c r="AP108" t="s">
        <v>659</v>
      </c>
      <c r="AQ108" s="241">
        <v>0</v>
      </c>
      <c r="AR108" s="241">
        <v>0</v>
      </c>
    </row>
    <row r="109" spans="1:44" ht="18" x14ac:dyDescent="0.2">
      <c r="A109" s="264">
        <v>103220</v>
      </c>
      <c r="B109" t="s">
        <v>59</v>
      </c>
      <c r="C109" t="s">
        <v>659</v>
      </c>
      <c r="D109" t="s">
        <v>659</v>
      </c>
      <c r="E109" t="s">
        <v>659</v>
      </c>
      <c r="F109" t="s">
        <v>659</v>
      </c>
      <c r="G109" t="s">
        <v>659</v>
      </c>
      <c r="H109" t="s">
        <v>659</v>
      </c>
      <c r="I109" t="s">
        <v>659</v>
      </c>
      <c r="J109" t="s">
        <v>659</v>
      </c>
      <c r="K109" t="s">
        <v>659</v>
      </c>
      <c r="L109" t="s">
        <v>659</v>
      </c>
      <c r="M109" t="s">
        <v>659</v>
      </c>
      <c r="N109" t="s">
        <v>659</v>
      </c>
      <c r="O109" t="s">
        <v>659</v>
      </c>
      <c r="P109" t="s">
        <v>659</v>
      </c>
      <c r="Q109" t="s">
        <v>659</v>
      </c>
      <c r="R109" t="s">
        <v>659</v>
      </c>
      <c r="S109" t="s">
        <v>659</v>
      </c>
      <c r="T109" t="s">
        <v>659</v>
      </c>
      <c r="U109" t="s">
        <v>659</v>
      </c>
      <c r="V109" t="s">
        <v>659</v>
      </c>
      <c r="W109" t="s">
        <v>659</v>
      </c>
      <c r="X109" t="s">
        <v>659</v>
      </c>
      <c r="Y109" t="s">
        <v>659</v>
      </c>
      <c r="Z109" t="s">
        <v>659</v>
      </c>
      <c r="AA109" t="s">
        <v>659</v>
      </c>
      <c r="AB109" t="s">
        <v>659</v>
      </c>
      <c r="AC109" t="s">
        <v>659</v>
      </c>
      <c r="AD109" t="s">
        <v>659</v>
      </c>
      <c r="AE109" t="s">
        <v>659</v>
      </c>
      <c r="AF109" t="s">
        <v>659</v>
      </c>
      <c r="AG109" t="s">
        <v>659</v>
      </c>
      <c r="AH109" t="s">
        <v>659</v>
      </c>
      <c r="AI109" t="s">
        <v>659</v>
      </c>
      <c r="AJ109" t="s">
        <v>659</v>
      </c>
      <c r="AK109" t="s">
        <v>659</v>
      </c>
      <c r="AL109" t="s">
        <v>659</v>
      </c>
      <c r="AM109" t="s">
        <v>659</v>
      </c>
      <c r="AN109" t="s">
        <v>659</v>
      </c>
      <c r="AO109" t="s">
        <v>659</v>
      </c>
      <c r="AP109" t="s">
        <v>659</v>
      </c>
      <c r="AQ109" s="241">
        <v>0</v>
      </c>
      <c r="AR109" s="241">
        <v>0</v>
      </c>
    </row>
    <row r="110" spans="1:44" ht="18" x14ac:dyDescent="0.2">
      <c r="A110" s="264">
        <v>103251</v>
      </c>
      <c r="B110" t="s">
        <v>59</v>
      </c>
      <c r="C110" t="s">
        <v>659</v>
      </c>
      <c r="D110" t="s">
        <v>659</v>
      </c>
      <c r="E110" t="s">
        <v>659</v>
      </c>
      <c r="F110" t="s">
        <v>659</v>
      </c>
      <c r="G110" t="s">
        <v>659</v>
      </c>
      <c r="H110" t="s">
        <v>659</v>
      </c>
      <c r="I110" t="s">
        <v>659</v>
      </c>
      <c r="J110" t="s">
        <v>659</v>
      </c>
      <c r="K110" t="s">
        <v>659</v>
      </c>
      <c r="L110" t="s">
        <v>659</v>
      </c>
      <c r="M110" t="s">
        <v>659</v>
      </c>
      <c r="N110" t="s">
        <v>659</v>
      </c>
      <c r="O110" t="s">
        <v>659</v>
      </c>
      <c r="P110" t="s">
        <v>659</v>
      </c>
      <c r="Q110" t="s">
        <v>659</v>
      </c>
      <c r="R110" t="s">
        <v>659</v>
      </c>
      <c r="S110" t="s">
        <v>659</v>
      </c>
      <c r="T110" t="s">
        <v>659</v>
      </c>
      <c r="U110" t="s">
        <v>659</v>
      </c>
      <c r="V110" t="s">
        <v>659</v>
      </c>
      <c r="W110" t="s">
        <v>659</v>
      </c>
      <c r="X110" t="s">
        <v>659</v>
      </c>
      <c r="Y110" t="s">
        <v>659</v>
      </c>
      <c r="Z110" t="s">
        <v>659</v>
      </c>
      <c r="AA110" t="s">
        <v>659</v>
      </c>
      <c r="AB110" t="s">
        <v>659</v>
      </c>
      <c r="AC110" t="s">
        <v>659</v>
      </c>
      <c r="AD110" t="s">
        <v>659</v>
      </c>
      <c r="AE110" t="s">
        <v>659</v>
      </c>
      <c r="AF110" t="s">
        <v>659</v>
      </c>
      <c r="AG110" t="s">
        <v>659</v>
      </c>
      <c r="AH110" t="s">
        <v>659</v>
      </c>
      <c r="AI110" t="s">
        <v>659</v>
      </c>
      <c r="AJ110" t="s">
        <v>659</v>
      </c>
      <c r="AK110" t="s">
        <v>659</v>
      </c>
      <c r="AL110" t="s">
        <v>659</v>
      </c>
      <c r="AM110" t="s">
        <v>659</v>
      </c>
      <c r="AN110" t="s">
        <v>659</v>
      </c>
      <c r="AO110" t="s">
        <v>659</v>
      </c>
      <c r="AP110" t="s">
        <v>659</v>
      </c>
      <c r="AQ110" s="241">
        <v>0</v>
      </c>
      <c r="AR110" s="241">
        <v>0</v>
      </c>
    </row>
    <row r="111" spans="1:44" x14ac:dyDescent="0.2">
      <c r="A111" s="265">
        <v>103283</v>
      </c>
      <c r="B111" t="s">
        <v>59</v>
      </c>
      <c r="C111" s="263" t="s">
        <v>197</v>
      </c>
      <c r="D111" s="263" t="s">
        <v>197</v>
      </c>
      <c r="E111" s="263" t="s">
        <v>197</v>
      </c>
      <c r="F111" s="263" t="s">
        <v>197</v>
      </c>
      <c r="G111" s="263" t="s">
        <v>197</v>
      </c>
      <c r="H111" s="263" t="s">
        <v>197</v>
      </c>
      <c r="I111" s="263" t="s">
        <v>197</v>
      </c>
      <c r="J111" s="263" t="s">
        <v>197</v>
      </c>
      <c r="K111" s="263" t="s">
        <v>197</v>
      </c>
      <c r="L111" s="263" t="s">
        <v>197</v>
      </c>
      <c r="M111" s="263" t="s">
        <v>197</v>
      </c>
      <c r="N111" s="263" t="s">
        <v>197</v>
      </c>
      <c r="O111" s="263" t="s">
        <v>197</v>
      </c>
      <c r="P111" s="263" t="s">
        <v>197</v>
      </c>
      <c r="Q111" s="263" t="s">
        <v>197</v>
      </c>
      <c r="R111" s="263" t="s">
        <v>197</v>
      </c>
      <c r="S111" s="263" t="s">
        <v>197</v>
      </c>
      <c r="T111" s="263" t="s">
        <v>197</v>
      </c>
      <c r="U111" s="263" t="s">
        <v>197</v>
      </c>
      <c r="V111" s="263" t="s">
        <v>197</v>
      </c>
      <c r="W111" s="263" t="s">
        <v>197</v>
      </c>
      <c r="X111" s="263" t="s">
        <v>197</v>
      </c>
      <c r="Y111" s="263" t="s">
        <v>197</v>
      </c>
      <c r="Z111" s="263" t="s">
        <v>197</v>
      </c>
      <c r="AA111" s="263" t="s">
        <v>197</v>
      </c>
      <c r="AB111" s="263" t="s">
        <v>197</v>
      </c>
      <c r="AC111" s="263" t="s">
        <v>197</v>
      </c>
      <c r="AD111" s="263" t="s">
        <v>197</v>
      </c>
      <c r="AE111" s="263" t="s">
        <v>197</v>
      </c>
      <c r="AF111" s="263" t="s">
        <v>197</v>
      </c>
      <c r="AG111" s="263" t="s">
        <v>197</v>
      </c>
      <c r="AH111" s="263" t="s">
        <v>197</v>
      </c>
      <c r="AI111" s="263" t="s">
        <v>197</v>
      </c>
      <c r="AJ111" s="263" t="s">
        <v>197</v>
      </c>
      <c r="AK111" s="263" t="s">
        <v>197</v>
      </c>
      <c r="AL111" s="263" t="s">
        <v>197</v>
      </c>
      <c r="AM111" s="263" t="s">
        <v>197</v>
      </c>
      <c r="AN111" s="263" t="s">
        <v>197</v>
      </c>
      <c r="AO111" s="263" t="s">
        <v>197</v>
      </c>
      <c r="AP111" s="263" t="s">
        <v>197</v>
      </c>
      <c r="AQ111" s="241">
        <v>0</v>
      </c>
      <c r="AR111" s="241" t="s">
        <v>1137</v>
      </c>
    </row>
    <row r="112" spans="1:44" ht="18" x14ac:dyDescent="0.2">
      <c r="A112" s="264">
        <v>103347</v>
      </c>
      <c r="B112" t="s">
        <v>59</v>
      </c>
      <c r="C112" t="s">
        <v>659</v>
      </c>
      <c r="D112" t="s">
        <v>659</v>
      </c>
      <c r="E112" t="s">
        <v>659</v>
      </c>
      <c r="F112" t="s">
        <v>659</v>
      </c>
      <c r="G112" t="s">
        <v>659</v>
      </c>
      <c r="H112" t="s">
        <v>659</v>
      </c>
      <c r="I112" t="s">
        <v>659</v>
      </c>
      <c r="J112" t="s">
        <v>659</v>
      </c>
      <c r="K112" t="s">
        <v>659</v>
      </c>
      <c r="L112" t="s">
        <v>659</v>
      </c>
      <c r="M112" t="s">
        <v>659</v>
      </c>
      <c r="N112" t="s">
        <v>659</v>
      </c>
      <c r="O112" t="s">
        <v>659</v>
      </c>
      <c r="P112" t="s">
        <v>659</v>
      </c>
      <c r="Q112" t="s">
        <v>659</v>
      </c>
      <c r="R112" t="s">
        <v>659</v>
      </c>
      <c r="S112" t="s">
        <v>659</v>
      </c>
      <c r="T112" t="s">
        <v>659</v>
      </c>
      <c r="U112" t="s">
        <v>659</v>
      </c>
      <c r="V112" t="s">
        <v>659</v>
      </c>
      <c r="W112" t="s">
        <v>659</v>
      </c>
      <c r="X112" t="s">
        <v>659</v>
      </c>
      <c r="Y112" t="s">
        <v>659</v>
      </c>
      <c r="Z112" t="s">
        <v>659</v>
      </c>
      <c r="AA112" t="s">
        <v>659</v>
      </c>
      <c r="AB112" t="s">
        <v>659</v>
      </c>
      <c r="AC112" t="s">
        <v>659</v>
      </c>
      <c r="AD112" t="s">
        <v>659</v>
      </c>
      <c r="AE112" t="s">
        <v>659</v>
      </c>
      <c r="AF112" t="s">
        <v>659</v>
      </c>
      <c r="AG112" t="s">
        <v>659</v>
      </c>
      <c r="AH112" t="s">
        <v>659</v>
      </c>
      <c r="AI112" t="s">
        <v>659</v>
      </c>
      <c r="AJ112" t="s">
        <v>659</v>
      </c>
      <c r="AK112" t="s">
        <v>659</v>
      </c>
      <c r="AL112" t="s">
        <v>659</v>
      </c>
      <c r="AM112" t="s">
        <v>659</v>
      </c>
      <c r="AN112" t="s">
        <v>659</v>
      </c>
      <c r="AO112" t="s">
        <v>659</v>
      </c>
      <c r="AP112" t="s">
        <v>659</v>
      </c>
      <c r="AQ112" s="241">
        <v>0</v>
      </c>
      <c r="AR112" s="241">
        <v>0</v>
      </c>
    </row>
    <row r="113" spans="1:44" x14ac:dyDescent="0.2">
      <c r="A113" s="265">
        <v>103380</v>
      </c>
      <c r="B113" t="s">
        <v>59</v>
      </c>
      <c r="C113" s="263" t="s">
        <v>197</v>
      </c>
      <c r="D113" s="263" t="s">
        <v>197</v>
      </c>
      <c r="E113" s="263" t="s">
        <v>197</v>
      </c>
      <c r="F113" s="263" t="s">
        <v>197</v>
      </c>
      <c r="G113" s="263" t="s">
        <v>197</v>
      </c>
      <c r="H113" s="263" t="s">
        <v>197</v>
      </c>
      <c r="I113" s="263" t="s">
        <v>197</v>
      </c>
      <c r="J113" s="263" t="s">
        <v>197</v>
      </c>
      <c r="K113" s="263" t="s">
        <v>197</v>
      </c>
      <c r="L113" s="263" t="s">
        <v>197</v>
      </c>
      <c r="M113" s="263" t="s">
        <v>197</v>
      </c>
      <c r="N113" s="263" t="s">
        <v>197</v>
      </c>
      <c r="O113" s="263" t="s">
        <v>197</v>
      </c>
      <c r="P113" s="263" t="s">
        <v>197</v>
      </c>
      <c r="Q113" s="263" t="s">
        <v>197</v>
      </c>
      <c r="R113" s="263" t="s">
        <v>197</v>
      </c>
      <c r="S113" s="263" t="s">
        <v>197</v>
      </c>
      <c r="T113" s="263" t="s">
        <v>197</v>
      </c>
      <c r="U113" s="263" t="s">
        <v>197</v>
      </c>
      <c r="V113" s="263" t="s">
        <v>197</v>
      </c>
      <c r="W113" s="263" t="s">
        <v>197</v>
      </c>
      <c r="X113" s="263" t="s">
        <v>197</v>
      </c>
      <c r="Y113" s="263" t="s">
        <v>197</v>
      </c>
      <c r="Z113" s="263" t="s">
        <v>197</v>
      </c>
      <c r="AA113" s="263" t="s">
        <v>197</v>
      </c>
      <c r="AB113" s="263" t="s">
        <v>197</v>
      </c>
      <c r="AC113" s="263" t="s">
        <v>197</v>
      </c>
      <c r="AD113" s="263" t="s">
        <v>197</v>
      </c>
      <c r="AE113" s="263" t="s">
        <v>197</v>
      </c>
      <c r="AF113" s="263" t="s">
        <v>197</v>
      </c>
      <c r="AG113" s="263" t="s">
        <v>197</v>
      </c>
      <c r="AH113" s="263" t="s">
        <v>197</v>
      </c>
      <c r="AI113" s="263" t="s">
        <v>197</v>
      </c>
      <c r="AJ113" s="263" t="s">
        <v>197</v>
      </c>
      <c r="AK113" s="263" t="s">
        <v>197</v>
      </c>
      <c r="AL113" s="263" t="s">
        <v>197</v>
      </c>
      <c r="AM113" s="263" t="s">
        <v>197</v>
      </c>
      <c r="AN113" s="263" t="s">
        <v>197</v>
      </c>
      <c r="AO113" s="263" t="s">
        <v>197</v>
      </c>
      <c r="AP113" s="263" t="s">
        <v>197</v>
      </c>
      <c r="AQ113" s="241">
        <v>0</v>
      </c>
      <c r="AR113" s="241" t="s">
        <v>1137</v>
      </c>
    </row>
    <row r="114" spans="1:44" x14ac:dyDescent="0.2">
      <c r="A114">
        <v>103396</v>
      </c>
      <c r="B114" t="s">
        <v>1141</v>
      </c>
      <c r="C114" t="s">
        <v>659</v>
      </c>
      <c r="D114" t="s">
        <v>659</v>
      </c>
      <c r="E114" t="s">
        <v>659</v>
      </c>
      <c r="F114" t="s">
        <v>659</v>
      </c>
      <c r="G114" t="s">
        <v>659</v>
      </c>
      <c r="H114" t="s">
        <v>659</v>
      </c>
      <c r="I114" t="s">
        <v>659</v>
      </c>
      <c r="J114" t="s">
        <v>659</v>
      </c>
      <c r="K114" t="s">
        <v>659</v>
      </c>
      <c r="L114" t="s">
        <v>659</v>
      </c>
      <c r="M114" t="s">
        <v>659</v>
      </c>
      <c r="N114" t="s">
        <v>659</v>
      </c>
      <c r="O114" t="s">
        <v>659</v>
      </c>
      <c r="P114" t="s">
        <v>659</v>
      </c>
      <c r="Q114" t="s">
        <v>659</v>
      </c>
      <c r="R114" t="s">
        <v>659</v>
      </c>
      <c r="S114" t="s">
        <v>659</v>
      </c>
      <c r="T114" t="s">
        <v>659</v>
      </c>
      <c r="U114" t="s">
        <v>659</v>
      </c>
      <c r="V114" t="s">
        <v>659</v>
      </c>
      <c r="W114" t="s">
        <v>659</v>
      </c>
      <c r="X114" t="s">
        <v>659</v>
      </c>
      <c r="Y114" t="s">
        <v>659</v>
      </c>
      <c r="Z114" t="s">
        <v>659</v>
      </c>
      <c r="AA114" t="s">
        <v>659</v>
      </c>
      <c r="AB114" t="s">
        <v>659</v>
      </c>
      <c r="AC114" t="s">
        <v>659</v>
      </c>
      <c r="AD114" t="s">
        <v>659</v>
      </c>
      <c r="AE114" t="s">
        <v>659</v>
      </c>
      <c r="AF114" t="s">
        <v>659</v>
      </c>
      <c r="AG114" t="s">
        <v>659</v>
      </c>
      <c r="AH114" t="s">
        <v>659</v>
      </c>
      <c r="AI114" t="s">
        <v>659</v>
      </c>
      <c r="AJ114" t="s">
        <v>659</v>
      </c>
      <c r="AK114" t="s">
        <v>659</v>
      </c>
      <c r="AL114" t="s">
        <v>659</v>
      </c>
      <c r="AM114" t="s">
        <v>659</v>
      </c>
      <c r="AN114" t="s">
        <v>659</v>
      </c>
      <c r="AO114" t="s">
        <v>659</v>
      </c>
      <c r="AP114" t="s">
        <v>659</v>
      </c>
      <c r="AQ114" s="241" t="s">
        <v>931</v>
      </c>
      <c r="AR114" s="241">
        <v>0</v>
      </c>
    </row>
    <row r="115" spans="1:44" ht="18" x14ac:dyDescent="0.2">
      <c r="A115" s="264">
        <v>103453</v>
      </c>
      <c r="B115" t="s">
        <v>59</v>
      </c>
      <c r="C115" t="s">
        <v>659</v>
      </c>
      <c r="D115" t="s">
        <v>659</v>
      </c>
      <c r="E115" t="s">
        <v>659</v>
      </c>
      <c r="F115" t="s">
        <v>659</v>
      </c>
      <c r="G115" t="s">
        <v>659</v>
      </c>
      <c r="H115" t="s">
        <v>659</v>
      </c>
      <c r="I115" t="s">
        <v>659</v>
      </c>
      <c r="J115" t="s">
        <v>659</v>
      </c>
      <c r="K115" t="s">
        <v>659</v>
      </c>
      <c r="L115" t="s">
        <v>659</v>
      </c>
      <c r="M115" t="s">
        <v>659</v>
      </c>
      <c r="N115" t="s">
        <v>659</v>
      </c>
      <c r="O115" t="s">
        <v>659</v>
      </c>
      <c r="P115" t="s">
        <v>659</v>
      </c>
      <c r="Q115" t="s">
        <v>659</v>
      </c>
      <c r="R115" t="s">
        <v>659</v>
      </c>
      <c r="S115" t="s">
        <v>659</v>
      </c>
      <c r="T115" t="s">
        <v>659</v>
      </c>
      <c r="U115" t="s">
        <v>659</v>
      </c>
      <c r="V115" t="s">
        <v>659</v>
      </c>
      <c r="W115" t="s">
        <v>659</v>
      </c>
      <c r="X115" t="s">
        <v>659</v>
      </c>
      <c r="Y115" t="s">
        <v>659</v>
      </c>
      <c r="Z115" t="s">
        <v>659</v>
      </c>
      <c r="AA115" t="s">
        <v>659</v>
      </c>
      <c r="AB115" t="s">
        <v>659</v>
      </c>
      <c r="AC115" t="s">
        <v>659</v>
      </c>
      <c r="AD115" t="s">
        <v>659</v>
      </c>
      <c r="AE115" t="s">
        <v>659</v>
      </c>
      <c r="AF115" t="s">
        <v>659</v>
      </c>
      <c r="AG115" t="s">
        <v>659</v>
      </c>
      <c r="AH115" t="s">
        <v>659</v>
      </c>
      <c r="AI115" t="s">
        <v>659</v>
      </c>
      <c r="AJ115" t="s">
        <v>659</v>
      </c>
      <c r="AK115" t="s">
        <v>659</v>
      </c>
      <c r="AL115" t="s">
        <v>659</v>
      </c>
      <c r="AM115" t="s">
        <v>659</v>
      </c>
      <c r="AN115" t="s">
        <v>659</v>
      </c>
      <c r="AO115" t="s">
        <v>659</v>
      </c>
      <c r="AP115" t="s">
        <v>659</v>
      </c>
      <c r="AQ115" s="241">
        <v>0</v>
      </c>
      <c r="AR115" s="241">
        <v>0</v>
      </c>
    </row>
    <row r="116" spans="1:44" ht="18" x14ac:dyDescent="0.2">
      <c r="A116" s="264">
        <v>103503</v>
      </c>
      <c r="B116" t="s">
        <v>59</v>
      </c>
      <c r="C116" t="s">
        <v>659</v>
      </c>
      <c r="D116" t="s">
        <v>659</v>
      </c>
      <c r="E116" t="s">
        <v>659</v>
      </c>
      <c r="F116" t="s">
        <v>659</v>
      </c>
      <c r="G116" t="s">
        <v>659</v>
      </c>
      <c r="H116" t="s">
        <v>659</v>
      </c>
      <c r="I116" t="s">
        <v>659</v>
      </c>
      <c r="J116" t="s">
        <v>659</v>
      </c>
      <c r="K116" t="s">
        <v>659</v>
      </c>
      <c r="L116" t="s">
        <v>659</v>
      </c>
      <c r="M116" t="s">
        <v>659</v>
      </c>
      <c r="N116" t="s">
        <v>659</v>
      </c>
      <c r="O116" t="s">
        <v>659</v>
      </c>
      <c r="P116" t="s">
        <v>659</v>
      </c>
      <c r="Q116" t="s">
        <v>659</v>
      </c>
      <c r="R116" t="s">
        <v>659</v>
      </c>
      <c r="S116" t="s">
        <v>659</v>
      </c>
      <c r="T116" t="s">
        <v>659</v>
      </c>
      <c r="U116" t="s">
        <v>659</v>
      </c>
      <c r="V116" t="s">
        <v>659</v>
      </c>
      <c r="W116" t="s">
        <v>659</v>
      </c>
      <c r="X116" t="s">
        <v>659</v>
      </c>
      <c r="Y116" t="s">
        <v>659</v>
      </c>
      <c r="Z116" t="s">
        <v>659</v>
      </c>
      <c r="AA116" t="s">
        <v>659</v>
      </c>
      <c r="AB116" t="s">
        <v>659</v>
      </c>
      <c r="AC116" t="s">
        <v>659</v>
      </c>
      <c r="AD116" t="s">
        <v>659</v>
      </c>
      <c r="AE116" t="s">
        <v>659</v>
      </c>
      <c r="AF116" t="s">
        <v>659</v>
      </c>
      <c r="AG116" t="s">
        <v>659</v>
      </c>
      <c r="AH116" t="s">
        <v>659</v>
      </c>
      <c r="AI116" t="s">
        <v>659</v>
      </c>
      <c r="AJ116" t="s">
        <v>659</v>
      </c>
      <c r="AK116" t="s">
        <v>659</v>
      </c>
      <c r="AL116" t="s">
        <v>659</v>
      </c>
      <c r="AM116" t="s">
        <v>659</v>
      </c>
      <c r="AN116" t="s">
        <v>659</v>
      </c>
      <c r="AO116" t="s">
        <v>659</v>
      </c>
      <c r="AP116" t="s">
        <v>659</v>
      </c>
      <c r="AQ116" s="241">
        <v>0</v>
      </c>
      <c r="AR116" s="241">
        <v>0</v>
      </c>
    </row>
    <row r="117" spans="1:44" ht="18" x14ac:dyDescent="0.2">
      <c r="A117" s="264">
        <v>103532</v>
      </c>
      <c r="B117" t="s">
        <v>59</v>
      </c>
      <c r="C117" t="s">
        <v>659</v>
      </c>
      <c r="D117" t="s">
        <v>659</v>
      </c>
      <c r="E117" t="s">
        <v>659</v>
      </c>
      <c r="F117" t="s">
        <v>659</v>
      </c>
      <c r="G117" t="s">
        <v>659</v>
      </c>
      <c r="H117" t="s">
        <v>659</v>
      </c>
      <c r="I117" t="s">
        <v>659</v>
      </c>
      <c r="J117" t="s">
        <v>659</v>
      </c>
      <c r="K117" t="s">
        <v>659</v>
      </c>
      <c r="L117" t="s">
        <v>659</v>
      </c>
      <c r="M117" t="s">
        <v>659</v>
      </c>
      <c r="N117" t="s">
        <v>659</v>
      </c>
      <c r="O117" t="s">
        <v>659</v>
      </c>
      <c r="P117" t="s">
        <v>659</v>
      </c>
      <c r="Q117" t="s">
        <v>659</v>
      </c>
      <c r="R117" t="s">
        <v>659</v>
      </c>
      <c r="S117" t="s">
        <v>659</v>
      </c>
      <c r="T117" t="s">
        <v>659</v>
      </c>
      <c r="U117" t="s">
        <v>659</v>
      </c>
      <c r="V117" t="s">
        <v>659</v>
      </c>
      <c r="W117" t="s">
        <v>659</v>
      </c>
      <c r="X117" t="s">
        <v>659</v>
      </c>
      <c r="Y117" t="s">
        <v>659</v>
      </c>
      <c r="Z117" t="s">
        <v>659</v>
      </c>
      <c r="AA117" t="s">
        <v>659</v>
      </c>
      <c r="AB117" t="s">
        <v>659</v>
      </c>
      <c r="AC117" t="s">
        <v>659</v>
      </c>
      <c r="AD117" t="s">
        <v>659</v>
      </c>
      <c r="AE117" t="s">
        <v>659</v>
      </c>
      <c r="AF117" t="s">
        <v>659</v>
      </c>
      <c r="AG117" t="s">
        <v>659</v>
      </c>
      <c r="AH117" t="s">
        <v>659</v>
      </c>
      <c r="AI117" t="s">
        <v>659</v>
      </c>
      <c r="AJ117" t="s">
        <v>659</v>
      </c>
      <c r="AK117" t="s">
        <v>659</v>
      </c>
      <c r="AL117" t="s">
        <v>659</v>
      </c>
      <c r="AM117" t="s">
        <v>659</v>
      </c>
      <c r="AN117" t="s">
        <v>659</v>
      </c>
      <c r="AO117" t="s">
        <v>659</v>
      </c>
      <c r="AP117" t="s">
        <v>659</v>
      </c>
      <c r="AQ117" s="241">
        <v>0</v>
      </c>
      <c r="AR117" s="241">
        <v>0</v>
      </c>
    </row>
    <row r="118" spans="1:44" x14ac:dyDescent="0.2">
      <c r="A118" s="265">
        <v>103551</v>
      </c>
      <c r="B118" t="s">
        <v>59</v>
      </c>
      <c r="C118" s="263" t="s">
        <v>197</v>
      </c>
      <c r="D118" s="263" t="s">
        <v>197</v>
      </c>
      <c r="E118" s="263" t="s">
        <v>197</v>
      </c>
      <c r="F118" s="263" t="s">
        <v>197</v>
      </c>
      <c r="G118" s="263" t="s">
        <v>197</v>
      </c>
      <c r="H118" s="263" t="s">
        <v>197</v>
      </c>
      <c r="I118" s="263" t="s">
        <v>197</v>
      </c>
      <c r="J118" s="263" t="s">
        <v>197</v>
      </c>
      <c r="K118" s="263" t="s">
        <v>197</v>
      </c>
      <c r="L118" s="263" t="s">
        <v>197</v>
      </c>
      <c r="M118" s="263" t="s">
        <v>197</v>
      </c>
      <c r="N118" s="263" t="s">
        <v>197</v>
      </c>
      <c r="O118" s="263" t="s">
        <v>197</v>
      </c>
      <c r="P118" s="263" t="s">
        <v>197</v>
      </c>
      <c r="Q118" s="263" t="s">
        <v>197</v>
      </c>
      <c r="R118" s="263" t="s">
        <v>197</v>
      </c>
      <c r="S118" s="263" t="s">
        <v>197</v>
      </c>
      <c r="T118" s="263" t="s">
        <v>197</v>
      </c>
      <c r="U118" s="263" t="s">
        <v>197</v>
      </c>
      <c r="V118" s="263" t="s">
        <v>197</v>
      </c>
      <c r="W118" s="263" t="s">
        <v>197</v>
      </c>
      <c r="X118" s="263" t="s">
        <v>197</v>
      </c>
      <c r="Y118" s="263" t="s">
        <v>197</v>
      </c>
      <c r="Z118" s="263" t="s">
        <v>197</v>
      </c>
      <c r="AA118" s="263" t="s">
        <v>197</v>
      </c>
      <c r="AB118" s="263" t="s">
        <v>197</v>
      </c>
      <c r="AC118" s="263" t="s">
        <v>197</v>
      </c>
      <c r="AD118" s="263" t="s">
        <v>197</v>
      </c>
      <c r="AE118" s="263" t="s">
        <v>197</v>
      </c>
      <c r="AF118" s="263" t="s">
        <v>197</v>
      </c>
      <c r="AG118" s="263" t="s">
        <v>197</v>
      </c>
      <c r="AH118" s="263" t="s">
        <v>197</v>
      </c>
      <c r="AI118" s="263" t="s">
        <v>197</v>
      </c>
      <c r="AJ118" s="263" t="s">
        <v>197</v>
      </c>
      <c r="AK118" s="263" t="s">
        <v>197</v>
      </c>
      <c r="AL118" s="263" t="s">
        <v>197</v>
      </c>
      <c r="AM118" s="263" t="s">
        <v>197</v>
      </c>
      <c r="AN118" s="263" t="s">
        <v>197</v>
      </c>
      <c r="AO118" s="263" t="s">
        <v>197</v>
      </c>
      <c r="AP118" s="263" t="s">
        <v>197</v>
      </c>
      <c r="AQ118" s="241">
        <v>0</v>
      </c>
      <c r="AR118" s="241" t="s">
        <v>1137</v>
      </c>
    </row>
    <row r="119" spans="1:44" ht="18" x14ac:dyDescent="0.2">
      <c r="A119" s="264">
        <v>103564</v>
      </c>
      <c r="B119" t="s">
        <v>59</v>
      </c>
      <c r="C119" t="s">
        <v>659</v>
      </c>
      <c r="D119" t="s">
        <v>659</v>
      </c>
      <c r="E119" t="s">
        <v>659</v>
      </c>
      <c r="F119" t="s">
        <v>659</v>
      </c>
      <c r="G119" t="s">
        <v>659</v>
      </c>
      <c r="H119" t="s">
        <v>659</v>
      </c>
      <c r="I119" t="s">
        <v>659</v>
      </c>
      <c r="J119" t="s">
        <v>659</v>
      </c>
      <c r="K119" t="s">
        <v>659</v>
      </c>
      <c r="L119" t="s">
        <v>659</v>
      </c>
      <c r="M119" t="s">
        <v>659</v>
      </c>
      <c r="N119" t="s">
        <v>659</v>
      </c>
      <c r="O119" t="s">
        <v>659</v>
      </c>
      <c r="P119" t="s">
        <v>659</v>
      </c>
      <c r="Q119" t="s">
        <v>659</v>
      </c>
      <c r="R119" t="s">
        <v>659</v>
      </c>
      <c r="S119" t="s">
        <v>659</v>
      </c>
      <c r="T119" t="s">
        <v>659</v>
      </c>
      <c r="U119" t="s">
        <v>659</v>
      </c>
      <c r="V119" t="s">
        <v>659</v>
      </c>
      <c r="W119" t="s">
        <v>659</v>
      </c>
      <c r="X119" t="s">
        <v>659</v>
      </c>
      <c r="Y119" t="s">
        <v>659</v>
      </c>
      <c r="Z119" t="s">
        <v>659</v>
      </c>
      <c r="AA119" t="s">
        <v>659</v>
      </c>
      <c r="AB119" t="s">
        <v>659</v>
      </c>
      <c r="AC119" t="s">
        <v>659</v>
      </c>
      <c r="AD119" t="s">
        <v>659</v>
      </c>
      <c r="AE119" t="s">
        <v>659</v>
      </c>
      <c r="AF119" t="s">
        <v>659</v>
      </c>
      <c r="AG119" t="s">
        <v>659</v>
      </c>
      <c r="AH119" t="s">
        <v>659</v>
      </c>
      <c r="AI119" t="s">
        <v>659</v>
      </c>
      <c r="AJ119" t="s">
        <v>659</v>
      </c>
      <c r="AK119" t="s">
        <v>659</v>
      </c>
      <c r="AL119" t="s">
        <v>659</v>
      </c>
      <c r="AM119" t="s">
        <v>659</v>
      </c>
      <c r="AN119" t="s">
        <v>659</v>
      </c>
      <c r="AO119" t="s">
        <v>659</v>
      </c>
      <c r="AP119" t="s">
        <v>659</v>
      </c>
      <c r="AQ119" s="241">
        <v>0</v>
      </c>
      <c r="AR119" s="241">
        <v>0</v>
      </c>
    </row>
    <row r="120" spans="1:44" ht="18" x14ac:dyDescent="0.2">
      <c r="A120" s="264">
        <v>103598</v>
      </c>
      <c r="B120" t="s">
        <v>59</v>
      </c>
      <c r="C120" t="s">
        <v>659</v>
      </c>
      <c r="D120" t="s">
        <v>659</v>
      </c>
      <c r="E120" t="s">
        <v>659</v>
      </c>
      <c r="F120" t="s">
        <v>659</v>
      </c>
      <c r="G120" t="s">
        <v>659</v>
      </c>
      <c r="H120" t="s">
        <v>659</v>
      </c>
      <c r="I120" t="s">
        <v>659</v>
      </c>
      <c r="J120" t="s">
        <v>659</v>
      </c>
      <c r="K120" t="s">
        <v>659</v>
      </c>
      <c r="L120" t="s">
        <v>659</v>
      </c>
      <c r="M120" t="s">
        <v>659</v>
      </c>
      <c r="N120" t="s">
        <v>659</v>
      </c>
      <c r="O120" t="s">
        <v>659</v>
      </c>
      <c r="P120" t="s">
        <v>659</v>
      </c>
      <c r="Q120" t="s">
        <v>659</v>
      </c>
      <c r="R120" t="s">
        <v>659</v>
      </c>
      <c r="S120" t="s">
        <v>659</v>
      </c>
      <c r="T120" t="s">
        <v>659</v>
      </c>
      <c r="U120" t="s">
        <v>659</v>
      </c>
      <c r="V120" t="s">
        <v>659</v>
      </c>
      <c r="W120" t="s">
        <v>659</v>
      </c>
      <c r="X120" t="s">
        <v>659</v>
      </c>
      <c r="Y120" t="s">
        <v>659</v>
      </c>
      <c r="Z120" t="s">
        <v>659</v>
      </c>
      <c r="AA120" t="s">
        <v>659</v>
      </c>
      <c r="AB120" t="s">
        <v>659</v>
      </c>
      <c r="AC120" t="s">
        <v>659</v>
      </c>
      <c r="AD120" t="s">
        <v>659</v>
      </c>
      <c r="AE120" t="s">
        <v>659</v>
      </c>
      <c r="AF120" t="s">
        <v>659</v>
      </c>
      <c r="AG120" t="s">
        <v>659</v>
      </c>
      <c r="AH120" t="s">
        <v>659</v>
      </c>
      <c r="AI120" t="s">
        <v>659</v>
      </c>
      <c r="AJ120" t="s">
        <v>659</v>
      </c>
      <c r="AK120" t="s">
        <v>659</v>
      </c>
      <c r="AL120" t="s">
        <v>659</v>
      </c>
      <c r="AM120" t="s">
        <v>659</v>
      </c>
      <c r="AN120" t="s">
        <v>659</v>
      </c>
      <c r="AO120" t="s">
        <v>659</v>
      </c>
      <c r="AP120" t="s">
        <v>659</v>
      </c>
      <c r="AQ120" s="241">
        <v>0</v>
      </c>
      <c r="AR120" s="241">
        <v>0</v>
      </c>
    </row>
    <row r="121" spans="1:44" ht="18" x14ac:dyDescent="0.2">
      <c r="A121" s="264">
        <v>103609</v>
      </c>
      <c r="B121" t="s">
        <v>59</v>
      </c>
      <c r="C121" t="s">
        <v>659</v>
      </c>
      <c r="D121" t="s">
        <v>659</v>
      </c>
      <c r="E121" t="s">
        <v>659</v>
      </c>
      <c r="F121" t="s">
        <v>659</v>
      </c>
      <c r="G121" t="s">
        <v>659</v>
      </c>
      <c r="H121" t="s">
        <v>659</v>
      </c>
      <c r="I121" t="s">
        <v>659</v>
      </c>
      <c r="J121" t="s">
        <v>659</v>
      </c>
      <c r="K121" t="s">
        <v>659</v>
      </c>
      <c r="L121" t="s">
        <v>659</v>
      </c>
      <c r="M121" t="s">
        <v>659</v>
      </c>
      <c r="N121" t="s">
        <v>659</v>
      </c>
      <c r="O121" t="s">
        <v>659</v>
      </c>
      <c r="P121" t="s">
        <v>659</v>
      </c>
      <c r="Q121" t="s">
        <v>659</v>
      </c>
      <c r="R121" t="s">
        <v>659</v>
      </c>
      <c r="S121" t="s">
        <v>659</v>
      </c>
      <c r="T121" t="s">
        <v>659</v>
      </c>
      <c r="U121" t="s">
        <v>659</v>
      </c>
      <c r="V121" t="s">
        <v>659</v>
      </c>
      <c r="W121" t="s">
        <v>659</v>
      </c>
      <c r="X121" t="s">
        <v>659</v>
      </c>
      <c r="Y121" t="s">
        <v>659</v>
      </c>
      <c r="Z121" t="s">
        <v>659</v>
      </c>
      <c r="AA121" t="s">
        <v>659</v>
      </c>
      <c r="AB121" t="s">
        <v>659</v>
      </c>
      <c r="AC121" t="s">
        <v>659</v>
      </c>
      <c r="AD121" t="s">
        <v>659</v>
      </c>
      <c r="AE121" t="s">
        <v>659</v>
      </c>
      <c r="AF121" t="s">
        <v>659</v>
      </c>
      <c r="AG121" t="s">
        <v>659</v>
      </c>
      <c r="AH121" t="s">
        <v>659</v>
      </c>
      <c r="AI121" t="s">
        <v>659</v>
      </c>
      <c r="AJ121" t="s">
        <v>659</v>
      </c>
      <c r="AK121" t="s">
        <v>659</v>
      </c>
      <c r="AL121" t="s">
        <v>659</v>
      </c>
      <c r="AM121" t="s">
        <v>659</v>
      </c>
      <c r="AN121" t="s">
        <v>659</v>
      </c>
      <c r="AO121" t="s">
        <v>659</v>
      </c>
      <c r="AP121" t="s">
        <v>659</v>
      </c>
      <c r="AQ121" s="241">
        <v>0</v>
      </c>
      <c r="AR121" s="241">
        <v>0</v>
      </c>
    </row>
    <row r="122" spans="1:44" ht="18" x14ac:dyDescent="0.2">
      <c r="A122" s="264">
        <v>103655</v>
      </c>
      <c r="B122" t="s">
        <v>59</v>
      </c>
      <c r="C122" t="s">
        <v>659</v>
      </c>
      <c r="D122" t="s">
        <v>659</v>
      </c>
      <c r="E122" t="s">
        <v>659</v>
      </c>
      <c r="F122" t="s">
        <v>659</v>
      </c>
      <c r="G122" t="s">
        <v>659</v>
      </c>
      <c r="H122" t="s">
        <v>659</v>
      </c>
      <c r="I122" t="s">
        <v>659</v>
      </c>
      <c r="J122" t="s">
        <v>659</v>
      </c>
      <c r="K122" t="s">
        <v>659</v>
      </c>
      <c r="L122" t="s">
        <v>659</v>
      </c>
      <c r="M122" t="s">
        <v>659</v>
      </c>
      <c r="N122" t="s">
        <v>659</v>
      </c>
      <c r="O122" t="s">
        <v>659</v>
      </c>
      <c r="P122" t="s">
        <v>659</v>
      </c>
      <c r="Q122" t="s">
        <v>659</v>
      </c>
      <c r="R122" t="s">
        <v>659</v>
      </c>
      <c r="S122" t="s">
        <v>659</v>
      </c>
      <c r="T122" t="s">
        <v>659</v>
      </c>
      <c r="U122" t="s">
        <v>659</v>
      </c>
      <c r="V122" t="s">
        <v>659</v>
      </c>
      <c r="W122" t="s">
        <v>659</v>
      </c>
      <c r="X122" t="s">
        <v>659</v>
      </c>
      <c r="Y122" t="s">
        <v>659</v>
      </c>
      <c r="Z122" t="s">
        <v>659</v>
      </c>
      <c r="AA122" t="s">
        <v>659</v>
      </c>
      <c r="AB122" t="s">
        <v>659</v>
      </c>
      <c r="AC122" t="s">
        <v>659</v>
      </c>
      <c r="AD122" t="s">
        <v>659</v>
      </c>
      <c r="AE122" t="s">
        <v>659</v>
      </c>
      <c r="AF122" t="s">
        <v>659</v>
      </c>
      <c r="AG122" t="s">
        <v>659</v>
      </c>
      <c r="AH122" t="s">
        <v>659</v>
      </c>
      <c r="AI122" t="s">
        <v>659</v>
      </c>
      <c r="AJ122" t="s">
        <v>659</v>
      </c>
      <c r="AK122" t="s">
        <v>659</v>
      </c>
      <c r="AL122" t="s">
        <v>659</v>
      </c>
      <c r="AM122" t="s">
        <v>659</v>
      </c>
      <c r="AN122" t="s">
        <v>659</v>
      </c>
      <c r="AO122" t="s">
        <v>659</v>
      </c>
      <c r="AP122" t="s">
        <v>659</v>
      </c>
      <c r="AQ122" s="241">
        <v>0</v>
      </c>
      <c r="AR122" s="241">
        <v>0</v>
      </c>
    </row>
    <row r="123" spans="1:44" x14ac:dyDescent="0.2">
      <c r="A123" s="265">
        <v>103656</v>
      </c>
      <c r="B123" t="s">
        <v>59</v>
      </c>
      <c r="C123" s="263" t="s">
        <v>197</v>
      </c>
      <c r="D123" s="263" t="s">
        <v>197</v>
      </c>
      <c r="E123" s="263" t="s">
        <v>197</v>
      </c>
      <c r="F123" s="263" t="s">
        <v>197</v>
      </c>
      <c r="G123" s="263" t="s">
        <v>197</v>
      </c>
      <c r="H123" s="263" t="s">
        <v>197</v>
      </c>
      <c r="I123" s="263" t="s">
        <v>197</v>
      </c>
      <c r="J123" s="263" t="s">
        <v>197</v>
      </c>
      <c r="K123" s="263" t="s">
        <v>197</v>
      </c>
      <c r="L123" s="263" t="s">
        <v>197</v>
      </c>
      <c r="M123" s="263" t="s">
        <v>197</v>
      </c>
      <c r="N123" s="263" t="s">
        <v>197</v>
      </c>
      <c r="O123" s="263" t="s">
        <v>197</v>
      </c>
      <c r="P123" s="263" t="s">
        <v>197</v>
      </c>
      <c r="Q123" s="263" t="s">
        <v>197</v>
      </c>
      <c r="R123" s="263" t="s">
        <v>197</v>
      </c>
      <c r="S123" s="263" t="s">
        <v>197</v>
      </c>
      <c r="T123" s="263" t="s">
        <v>197</v>
      </c>
      <c r="U123" s="263" t="s">
        <v>197</v>
      </c>
      <c r="V123" s="263" t="s">
        <v>197</v>
      </c>
      <c r="W123" s="263" t="s">
        <v>197</v>
      </c>
      <c r="X123" s="263" t="s">
        <v>197</v>
      </c>
      <c r="Y123" s="263" t="s">
        <v>197</v>
      </c>
      <c r="Z123" s="263" t="s">
        <v>197</v>
      </c>
      <c r="AA123" s="263" t="s">
        <v>197</v>
      </c>
      <c r="AB123" s="263" t="s">
        <v>197</v>
      </c>
      <c r="AC123" s="263" t="s">
        <v>197</v>
      </c>
      <c r="AD123" s="263" t="s">
        <v>197</v>
      </c>
      <c r="AE123" s="263" t="s">
        <v>197</v>
      </c>
      <c r="AF123" s="263" t="s">
        <v>197</v>
      </c>
      <c r="AG123" s="263" t="s">
        <v>197</v>
      </c>
      <c r="AH123" s="263" t="s">
        <v>197</v>
      </c>
      <c r="AI123" s="263" t="s">
        <v>197</v>
      </c>
      <c r="AJ123" s="263" t="s">
        <v>197</v>
      </c>
      <c r="AK123" s="263" t="s">
        <v>197</v>
      </c>
      <c r="AL123" s="263" t="s">
        <v>197</v>
      </c>
      <c r="AM123" s="263" t="s">
        <v>197</v>
      </c>
      <c r="AN123" s="263" t="s">
        <v>197</v>
      </c>
      <c r="AO123" s="263" t="s">
        <v>197</v>
      </c>
      <c r="AP123" s="263" t="s">
        <v>197</v>
      </c>
      <c r="AQ123" s="241">
        <v>0</v>
      </c>
      <c r="AR123" s="241" t="s">
        <v>1137</v>
      </c>
    </row>
    <row r="124" spans="1:44" ht="15" x14ac:dyDescent="0.25">
      <c r="A124" s="258">
        <v>103671</v>
      </c>
      <c r="B124" t="s">
        <v>59</v>
      </c>
      <c r="C124" s="245" t="s">
        <v>197</v>
      </c>
      <c r="D124" s="245" t="s">
        <v>196</v>
      </c>
      <c r="E124" s="245" t="s">
        <v>198</v>
      </c>
      <c r="F124" s="245" t="s">
        <v>198</v>
      </c>
      <c r="G124" s="245" t="s">
        <v>196</v>
      </c>
      <c r="H124" s="245" t="s">
        <v>196</v>
      </c>
      <c r="I124" s="245" t="s">
        <v>196</v>
      </c>
      <c r="J124" s="245" t="s">
        <v>198</v>
      </c>
      <c r="K124" s="245" t="s">
        <v>196</v>
      </c>
      <c r="L124" s="245" t="s">
        <v>197</v>
      </c>
      <c r="M124" s="245" t="s">
        <v>198</v>
      </c>
      <c r="N124" s="245" t="s">
        <v>197</v>
      </c>
      <c r="O124" s="245" t="s">
        <v>196</v>
      </c>
      <c r="P124" s="245" t="s">
        <v>196</v>
      </c>
      <c r="Q124" s="245" t="s">
        <v>196</v>
      </c>
      <c r="R124" s="245" t="s">
        <v>197</v>
      </c>
      <c r="S124" s="245" t="s">
        <v>196</v>
      </c>
      <c r="T124" s="245" t="s">
        <v>198</v>
      </c>
      <c r="U124" s="245" t="s">
        <v>198</v>
      </c>
      <c r="V124" s="245" t="s">
        <v>198</v>
      </c>
      <c r="W124" s="245" t="s">
        <v>196</v>
      </c>
      <c r="X124" s="245" t="s">
        <v>196</v>
      </c>
      <c r="Y124" s="245" t="s">
        <v>196</v>
      </c>
      <c r="Z124" s="245" t="s">
        <v>196</v>
      </c>
      <c r="AA124" s="245" t="s">
        <v>198</v>
      </c>
      <c r="AB124" s="245" t="s">
        <v>196</v>
      </c>
      <c r="AC124" s="245" t="s">
        <v>196</v>
      </c>
      <c r="AD124" s="245" t="s">
        <v>196</v>
      </c>
      <c r="AE124" s="245" t="s">
        <v>196</v>
      </c>
      <c r="AF124" s="245" t="s">
        <v>197</v>
      </c>
      <c r="AG124" s="245" t="s">
        <v>198</v>
      </c>
      <c r="AH124" s="245" t="s">
        <v>196</v>
      </c>
      <c r="AI124" s="245" t="s">
        <v>196</v>
      </c>
      <c r="AJ124" s="245" t="s">
        <v>198</v>
      </c>
      <c r="AK124" s="245" t="s">
        <v>196</v>
      </c>
      <c r="AL124" s="245" t="s">
        <v>197</v>
      </c>
      <c r="AM124" s="245" t="s">
        <v>197</v>
      </c>
      <c r="AN124" s="245" t="s">
        <v>197</v>
      </c>
      <c r="AO124" s="245" t="s">
        <v>197</v>
      </c>
      <c r="AP124" s="245" t="s">
        <v>197</v>
      </c>
      <c r="AQ124" s="241">
        <v>0</v>
      </c>
      <c r="AR124" s="241">
        <v>0</v>
      </c>
    </row>
    <row r="125" spans="1:44" ht="18" x14ac:dyDescent="0.2">
      <c r="A125" s="264">
        <v>103718</v>
      </c>
      <c r="B125" t="s">
        <v>59</v>
      </c>
      <c r="C125" t="s">
        <v>659</v>
      </c>
      <c r="D125" t="s">
        <v>659</v>
      </c>
      <c r="E125" t="s">
        <v>659</v>
      </c>
      <c r="F125" t="s">
        <v>659</v>
      </c>
      <c r="G125" t="s">
        <v>659</v>
      </c>
      <c r="H125" t="s">
        <v>659</v>
      </c>
      <c r="I125" t="s">
        <v>659</v>
      </c>
      <c r="J125" t="s">
        <v>659</v>
      </c>
      <c r="K125" t="s">
        <v>659</v>
      </c>
      <c r="L125" t="s">
        <v>659</v>
      </c>
      <c r="M125" t="s">
        <v>659</v>
      </c>
      <c r="N125" t="s">
        <v>659</v>
      </c>
      <c r="O125" t="s">
        <v>659</v>
      </c>
      <c r="P125" t="s">
        <v>659</v>
      </c>
      <c r="Q125" t="s">
        <v>659</v>
      </c>
      <c r="R125" t="s">
        <v>659</v>
      </c>
      <c r="S125" t="s">
        <v>659</v>
      </c>
      <c r="T125" t="s">
        <v>659</v>
      </c>
      <c r="U125" t="s">
        <v>659</v>
      </c>
      <c r="V125" t="s">
        <v>659</v>
      </c>
      <c r="W125" t="s">
        <v>659</v>
      </c>
      <c r="X125" t="s">
        <v>659</v>
      </c>
      <c r="Y125" t="s">
        <v>659</v>
      </c>
      <c r="Z125" t="s">
        <v>659</v>
      </c>
      <c r="AA125" t="s">
        <v>659</v>
      </c>
      <c r="AB125" t="s">
        <v>659</v>
      </c>
      <c r="AC125" t="s">
        <v>659</v>
      </c>
      <c r="AD125" t="s">
        <v>659</v>
      </c>
      <c r="AE125" t="s">
        <v>659</v>
      </c>
      <c r="AF125" t="s">
        <v>659</v>
      </c>
      <c r="AG125" t="s">
        <v>659</v>
      </c>
      <c r="AH125" t="s">
        <v>659</v>
      </c>
      <c r="AI125" t="s">
        <v>659</v>
      </c>
      <c r="AJ125" t="s">
        <v>659</v>
      </c>
      <c r="AK125" t="s">
        <v>659</v>
      </c>
      <c r="AL125" t="s">
        <v>659</v>
      </c>
      <c r="AM125" t="s">
        <v>659</v>
      </c>
      <c r="AN125" t="s">
        <v>659</v>
      </c>
      <c r="AO125" t="s">
        <v>659</v>
      </c>
      <c r="AP125" t="s">
        <v>659</v>
      </c>
      <c r="AQ125" s="241">
        <v>0</v>
      </c>
      <c r="AR125" s="241">
        <v>0</v>
      </c>
    </row>
    <row r="126" spans="1:44" x14ac:dyDescent="0.2">
      <c r="A126">
        <v>103747</v>
      </c>
      <c r="B126" t="s">
        <v>59</v>
      </c>
      <c r="C126" t="s">
        <v>659</v>
      </c>
      <c r="D126" t="s">
        <v>659</v>
      </c>
      <c r="E126" t="s">
        <v>659</v>
      </c>
      <c r="F126" t="s">
        <v>659</v>
      </c>
      <c r="G126" t="s">
        <v>659</v>
      </c>
      <c r="H126" t="s">
        <v>659</v>
      </c>
      <c r="I126" t="s">
        <v>659</v>
      </c>
      <c r="J126" t="s">
        <v>659</v>
      </c>
      <c r="K126" t="s">
        <v>659</v>
      </c>
      <c r="L126" t="s">
        <v>659</v>
      </c>
      <c r="M126" t="s">
        <v>659</v>
      </c>
      <c r="N126" t="s">
        <v>659</v>
      </c>
      <c r="O126" t="s">
        <v>659</v>
      </c>
      <c r="P126" t="s">
        <v>659</v>
      </c>
      <c r="Q126" t="s">
        <v>659</v>
      </c>
      <c r="R126" t="s">
        <v>659</v>
      </c>
      <c r="S126" t="s">
        <v>659</v>
      </c>
      <c r="T126" t="s">
        <v>659</v>
      </c>
      <c r="U126" t="s">
        <v>659</v>
      </c>
      <c r="V126" t="s">
        <v>659</v>
      </c>
      <c r="W126" t="s">
        <v>659</v>
      </c>
      <c r="X126" t="s">
        <v>659</v>
      </c>
      <c r="Y126" t="s">
        <v>659</v>
      </c>
      <c r="Z126" t="s">
        <v>659</v>
      </c>
      <c r="AA126" t="s">
        <v>659</v>
      </c>
      <c r="AB126" t="s">
        <v>659</v>
      </c>
      <c r="AC126" t="s">
        <v>659</v>
      </c>
      <c r="AD126" t="s">
        <v>659</v>
      </c>
      <c r="AE126" t="s">
        <v>659</v>
      </c>
      <c r="AF126" t="s">
        <v>659</v>
      </c>
      <c r="AG126" t="s">
        <v>659</v>
      </c>
      <c r="AH126" t="s">
        <v>659</v>
      </c>
      <c r="AI126" t="s">
        <v>659</v>
      </c>
      <c r="AJ126" t="s">
        <v>659</v>
      </c>
      <c r="AK126" t="s">
        <v>659</v>
      </c>
      <c r="AL126" t="s">
        <v>659</v>
      </c>
      <c r="AM126" t="s">
        <v>659</v>
      </c>
      <c r="AN126" t="s">
        <v>659</v>
      </c>
      <c r="AO126" t="s">
        <v>659</v>
      </c>
      <c r="AP126" t="s">
        <v>659</v>
      </c>
      <c r="AQ126" s="241" t="s">
        <v>932</v>
      </c>
      <c r="AR126" s="241">
        <v>0</v>
      </c>
    </row>
    <row r="127" spans="1:44" x14ac:dyDescent="0.2">
      <c r="A127" s="265">
        <v>103781</v>
      </c>
      <c r="B127" t="s">
        <v>59</v>
      </c>
      <c r="C127" s="263" t="s">
        <v>197</v>
      </c>
      <c r="D127" s="263" t="s">
        <v>197</v>
      </c>
      <c r="E127" s="263" t="s">
        <v>197</v>
      </c>
      <c r="F127" s="263" t="s">
        <v>197</v>
      </c>
      <c r="G127" s="263" t="s">
        <v>197</v>
      </c>
      <c r="H127" s="263" t="s">
        <v>197</v>
      </c>
      <c r="I127" s="263" t="s">
        <v>197</v>
      </c>
      <c r="J127" s="263" t="s">
        <v>197</v>
      </c>
      <c r="K127" s="263" t="s">
        <v>197</v>
      </c>
      <c r="L127" s="263" t="s">
        <v>197</v>
      </c>
      <c r="M127" s="263" t="s">
        <v>197</v>
      </c>
      <c r="N127" s="263" t="s">
        <v>197</v>
      </c>
      <c r="O127" s="263" t="s">
        <v>197</v>
      </c>
      <c r="P127" s="263" t="s">
        <v>197</v>
      </c>
      <c r="Q127" s="263" t="s">
        <v>197</v>
      </c>
      <c r="R127" s="263" t="s">
        <v>197</v>
      </c>
      <c r="S127" s="263" t="s">
        <v>197</v>
      </c>
      <c r="T127" s="263" t="s">
        <v>197</v>
      </c>
      <c r="U127" s="263" t="s">
        <v>197</v>
      </c>
      <c r="V127" s="263" t="s">
        <v>197</v>
      </c>
      <c r="W127" s="263" t="s">
        <v>197</v>
      </c>
      <c r="X127" s="263" t="s">
        <v>197</v>
      </c>
      <c r="Y127" s="263" t="s">
        <v>197</v>
      </c>
      <c r="Z127" s="263" t="s">
        <v>197</v>
      </c>
      <c r="AA127" s="263" t="s">
        <v>197</v>
      </c>
      <c r="AB127" s="263" t="s">
        <v>197</v>
      </c>
      <c r="AC127" s="263" t="s">
        <v>197</v>
      </c>
      <c r="AD127" s="263" t="s">
        <v>197</v>
      </c>
      <c r="AE127" s="263" t="s">
        <v>197</v>
      </c>
      <c r="AF127" s="263" t="s">
        <v>197</v>
      </c>
      <c r="AG127" s="263" t="s">
        <v>197</v>
      </c>
      <c r="AH127" s="263" t="s">
        <v>197</v>
      </c>
      <c r="AI127" s="263" t="s">
        <v>197</v>
      </c>
      <c r="AJ127" s="263" t="s">
        <v>197</v>
      </c>
      <c r="AK127" s="263" t="s">
        <v>197</v>
      </c>
      <c r="AL127" s="263" t="s">
        <v>197</v>
      </c>
      <c r="AM127" s="263" t="s">
        <v>197</v>
      </c>
      <c r="AN127" s="263" t="s">
        <v>197</v>
      </c>
      <c r="AO127" s="263" t="s">
        <v>197</v>
      </c>
      <c r="AP127" s="263" t="s">
        <v>197</v>
      </c>
      <c r="AQ127" s="241">
        <v>0</v>
      </c>
      <c r="AR127" s="241" t="s">
        <v>1137</v>
      </c>
    </row>
    <row r="128" spans="1:44" ht="18" x14ac:dyDescent="0.2">
      <c r="A128" s="264">
        <v>103784</v>
      </c>
      <c r="B128" t="s">
        <v>59</v>
      </c>
      <c r="C128" t="s">
        <v>659</v>
      </c>
      <c r="D128" t="s">
        <v>659</v>
      </c>
      <c r="E128" t="s">
        <v>659</v>
      </c>
      <c r="F128" t="s">
        <v>659</v>
      </c>
      <c r="G128" t="s">
        <v>659</v>
      </c>
      <c r="H128" t="s">
        <v>659</v>
      </c>
      <c r="I128" t="s">
        <v>659</v>
      </c>
      <c r="J128" t="s">
        <v>659</v>
      </c>
      <c r="K128" t="s">
        <v>659</v>
      </c>
      <c r="L128" t="s">
        <v>659</v>
      </c>
      <c r="M128" t="s">
        <v>659</v>
      </c>
      <c r="N128" t="s">
        <v>659</v>
      </c>
      <c r="O128" t="s">
        <v>659</v>
      </c>
      <c r="P128" t="s">
        <v>659</v>
      </c>
      <c r="Q128" t="s">
        <v>659</v>
      </c>
      <c r="R128" t="s">
        <v>659</v>
      </c>
      <c r="S128" t="s">
        <v>659</v>
      </c>
      <c r="T128" t="s">
        <v>659</v>
      </c>
      <c r="U128" t="s">
        <v>659</v>
      </c>
      <c r="V128" t="s">
        <v>659</v>
      </c>
      <c r="W128" t="s">
        <v>659</v>
      </c>
      <c r="X128" t="s">
        <v>659</v>
      </c>
      <c r="Y128" t="s">
        <v>659</v>
      </c>
      <c r="Z128" t="s">
        <v>659</v>
      </c>
      <c r="AA128" t="s">
        <v>659</v>
      </c>
      <c r="AB128" t="s">
        <v>659</v>
      </c>
      <c r="AC128" t="s">
        <v>659</v>
      </c>
      <c r="AD128" t="s">
        <v>659</v>
      </c>
      <c r="AE128" t="s">
        <v>659</v>
      </c>
      <c r="AF128" t="s">
        <v>659</v>
      </c>
      <c r="AG128" t="s">
        <v>659</v>
      </c>
      <c r="AH128" t="s">
        <v>659</v>
      </c>
      <c r="AI128" t="s">
        <v>659</v>
      </c>
      <c r="AJ128" t="s">
        <v>659</v>
      </c>
      <c r="AK128" t="s">
        <v>659</v>
      </c>
      <c r="AL128" t="s">
        <v>659</v>
      </c>
      <c r="AM128" t="s">
        <v>659</v>
      </c>
      <c r="AN128" t="s">
        <v>659</v>
      </c>
      <c r="AO128" t="s">
        <v>659</v>
      </c>
      <c r="AP128" t="s">
        <v>659</v>
      </c>
      <c r="AQ128" s="241">
        <v>0</v>
      </c>
      <c r="AR128" s="241">
        <v>0</v>
      </c>
    </row>
    <row r="129" spans="1:44" x14ac:dyDescent="0.2">
      <c r="A129" s="265">
        <v>103795</v>
      </c>
      <c r="B129" t="s">
        <v>59</v>
      </c>
      <c r="C129" s="263" t="s">
        <v>197</v>
      </c>
      <c r="D129" s="263" t="s">
        <v>197</v>
      </c>
      <c r="E129" s="263" t="s">
        <v>197</v>
      </c>
      <c r="F129" s="263" t="s">
        <v>197</v>
      </c>
      <c r="G129" s="263" t="s">
        <v>197</v>
      </c>
      <c r="H129" s="263" t="s">
        <v>197</v>
      </c>
      <c r="I129" s="263" t="s">
        <v>197</v>
      </c>
      <c r="J129" s="263" t="s">
        <v>197</v>
      </c>
      <c r="K129" s="263" t="s">
        <v>197</v>
      </c>
      <c r="L129" s="263" t="s">
        <v>197</v>
      </c>
      <c r="M129" s="263" t="s">
        <v>197</v>
      </c>
      <c r="N129" s="263" t="s">
        <v>197</v>
      </c>
      <c r="O129" s="263" t="s">
        <v>197</v>
      </c>
      <c r="P129" s="263" t="s">
        <v>197</v>
      </c>
      <c r="Q129" s="263" t="s">
        <v>197</v>
      </c>
      <c r="R129" s="263" t="s">
        <v>197</v>
      </c>
      <c r="S129" s="263" t="s">
        <v>197</v>
      </c>
      <c r="T129" s="263" t="s">
        <v>197</v>
      </c>
      <c r="U129" s="263" t="s">
        <v>197</v>
      </c>
      <c r="V129" s="263" t="s">
        <v>197</v>
      </c>
      <c r="W129" s="263" t="s">
        <v>197</v>
      </c>
      <c r="X129" s="263" t="s">
        <v>197</v>
      </c>
      <c r="Y129" s="263" t="s">
        <v>197</v>
      </c>
      <c r="Z129" s="263" t="s">
        <v>197</v>
      </c>
      <c r="AA129" s="263" t="s">
        <v>197</v>
      </c>
      <c r="AB129" s="263" t="s">
        <v>197</v>
      </c>
      <c r="AC129" s="263" t="s">
        <v>197</v>
      </c>
      <c r="AD129" s="263" t="s">
        <v>197</v>
      </c>
      <c r="AE129" s="263" t="s">
        <v>197</v>
      </c>
      <c r="AF129" s="263" t="s">
        <v>197</v>
      </c>
      <c r="AG129" s="263" t="s">
        <v>197</v>
      </c>
      <c r="AH129" s="263" t="s">
        <v>197</v>
      </c>
      <c r="AI129" s="263" t="s">
        <v>197</v>
      </c>
      <c r="AJ129" s="263" t="s">
        <v>197</v>
      </c>
      <c r="AK129" s="263" t="s">
        <v>197</v>
      </c>
      <c r="AL129" s="263" t="s">
        <v>197</v>
      </c>
      <c r="AM129" s="263" t="s">
        <v>197</v>
      </c>
      <c r="AN129" s="263" t="s">
        <v>197</v>
      </c>
      <c r="AO129" s="263" t="s">
        <v>197</v>
      </c>
      <c r="AP129" s="263" t="s">
        <v>197</v>
      </c>
      <c r="AQ129" s="241">
        <v>0</v>
      </c>
      <c r="AR129" s="241" t="s">
        <v>1137</v>
      </c>
    </row>
    <row r="130" spans="1:44" x14ac:dyDescent="0.2">
      <c r="A130">
        <v>103815</v>
      </c>
      <c r="B130" t="s">
        <v>1144</v>
      </c>
      <c r="C130" t="s">
        <v>659</v>
      </c>
      <c r="D130" t="s">
        <v>659</v>
      </c>
      <c r="E130" t="s">
        <v>659</v>
      </c>
      <c r="F130" t="s">
        <v>659</v>
      </c>
      <c r="G130" t="s">
        <v>659</v>
      </c>
      <c r="H130" t="s">
        <v>659</v>
      </c>
      <c r="I130" t="s">
        <v>659</v>
      </c>
      <c r="J130" t="s">
        <v>659</v>
      </c>
      <c r="K130" t="s">
        <v>659</v>
      </c>
      <c r="L130" t="s">
        <v>659</v>
      </c>
      <c r="M130" t="s">
        <v>659</v>
      </c>
      <c r="N130" t="s">
        <v>659</v>
      </c>
      <c r="O130" t="s">
        <v>659</v>
      </c>
      <c r="P130" t="s">
        <v>659</v>
      </c>
      <c r="Q130" t="s">
        <v>659</v>
      </c>
      <c r="R130" t="s">
        <v>659</v>
      </c>
      <c r="S130" t="s">
        <v>659</v>
      </c>
      <c r="T130" t="s">
        <v>659</v>
      </c>
      <c r="U130" t="s">
        <v>659</v>
      </c>
      <c r="V130" t="s">
        <v>659</v>
      </c>
      <c r="W130" t="s">
        <v>659</v>
      </c>
      <c r="X130" t="s">
        <v>659</v>
      </c>
      <c r="Y130" t="s">
        <v>659</v>
      </c>
      <c r="Z130" t="s">
        <v>659</v>
      </c>
      <c r="AA130" t="s">
        <v>659</v>
      </c>
      <c r="AB130" t="s">
        <v>659</v>
      </c>
      <c r="AC130" t="s">
        <v>659</v>
      </c>
      <c r="AD130" t="s">
        <v>659</v>
      </c>
      <c r="AE130" t="s">
        <v>659</v>
      </c>
      <c r="AF130" t="s">
        <v>659</v>
      </c>
      <c r="AG130" t="s">
        <v>659</v>
      </c>
      <c r="AH130" t="s">
        <v>659</v>
      </c>
      <c r="AI130" t="s">
        <v>659</v>
      </c>
      <c r="AJ130" t="s">
        <v>659</v>
      </c>
      <c r="AK130" t="s">
        <v>659</v>
      </c>
      <c r="AL130" t="s">
        <v>659</v>
      </c>
      <c r="AM130" t="s">
        <v>659</v>
      </c>
      <c r="AN130" t="s">
        <v>659</v>
      </c>
      <c r="AO130" t="s">
        <v>659</v>
      </c>
      <c r="AP130" t="s">
        <v>659</v>
      </c>
      <c r="AQ130" s="241" t="s">
        <v>932</v>
      </c>
      <c r="AR130" s="241">
        <v>0</v>
      </c>
    </row>
    <row r="131" spans="1:44" ht="18" x14ac:dyDescent="0.2">
      <c r="A131" s="264">
        <v>103838</v>
      </c>
      <c r="B131" t="s">
        <v>59</v>
      </c>
      <c r="C131" t="s">
        <v>659</v>
      </c>
      <c r="D131" t="s">
        <v>659</v>
      </c>
      <c r="E131" t="s">
        <v>659</v>
      </c>
      <c r="F131" t="s">
        <v>659</v>
      </c>
      <c r="G131" t="s">
        <v>659</v>
      </c>
      <c r="H131" t="s">
        <v>659</v>
      </c>
      <c r="I131" t="s">
        <v>659</v>
      </c>
      <c r="J131" t="s">
        <v>659</v>
      </c>
      <c r="K131" t="s">
        <v>659</v>
      </c>
      <c r="L131" t="s">
        <v>659</v>
      </c>
      <c r="M131" t="s">
        <v>659</v>
      </c>
      <c r="N131" t="s">
        <v>659</v>
      </c>
      <c r="O131" t="s">
        <v>659</v>
      </c>
      <c r="P131" t="s">
        <v>659</v>
      </c>
      <c r="Q131" t="s">
        <v>659</v>
      </c>
      <c r="R131" t="s">
        <v>659</v>
      </c>
      <c r="S131" t="s">
        <v>659</v>
      </c>
      <c r="T131" t="s">
        <v>659</v>
      </c>
      <c r="U131" t="s">
        <v>659</v>
      </c>
      <c r="V131" t="s">
        <v>659</v>
      </c>
      <c r="W131" t="s">
        <v>659</v>
      </c>
      <c r="X131" t="s">
        <v>659</v>
      </c>
      <c r="Y131" t="s">
        <v>659</v>
      </c>
      <c r="Z131" t="s">
        <v>659</v>
      </c>
      <c r="AA131" t="s">
        <v>659</v>
      </c>
      <c r="AB131" t="s">
        <v>659</v>
      </c>
      <c r="AC131" t="s">
        <v>659</v>
      </c>
      <c r="AD131" t="s">
        <v>659</v>
      </c>
      <c r="AE131" t="s">
        <v>659</v>
      </c>
      <c r="AF131" t="s">
        <v>659</v>
      </c>
      <c r="AG131" t="s">
        <v>659</v>
      </c>
      <c r="AH131" t="s">
        <v>659</v>
      </c>
      <c r="AI131" t="s">
        <v>659</v>
      </c>
      <c r="AJ131" t="s">
        <v>659</v>
      </c>
      <c r="AK131" t="s">
        <v>659</v>
      </c>
      <c r="AL131" t="s">
        <v>659</v>
      </c>
      <c r="AM131" t="s">
        <v>659</v>
      </c>
      <c r="AN131" t="s">
        <v>659</v>
      </c>
      <c r="AO131" t="s">
        <v>659</v>
      </c>
      <c r="AP131" t="s">
        <v>659</v>
      </c>
      <c r="AQ131" s="241">
        <v>0</v>
      </c>
      <c r="AR131" s="241">
        <v>0</v>
      </c>
    </row>
    <row r="132" spans="1:44" ht="18" x14ac:dyDescent="0.2">
      <c r="A132" s="264">
        <v>103882</v>
      </c>
      <c r="B132" t="s">
        <v>59</v>
      </c>
      <c r="C132" t="s">
        <v>659</v>
      </c>
      <c r="D132" t="s">
        <v>659</v>
      </c>
      <c r="E132" t="s">
        <v>659</v>
      </c>
      <c r="F132" t="s">
        <v>659</v>
      </c>
      <c r="G132" t="s">
        <v>659</v>
      </c>
      <c r="H132" t="s">
        <v>659</v>
      </c>
      <c r="I132" t="s">
        <v>659</v>
      </c>
      <c r="J132" t="s">
        <v>659</v>
      </c>
      <c r="K132" t="s">
        <v>659</v>
      </c>
      <c r="L132" t="s">
        <v>659</v>
      </c>
      <c r="M132" t="s">
        <v>659</v>
      </c>
      <c r="N132" t="s">
        <v>659</v>
      </c>
      <c r="O132" t="s">
        <v>659</v>
      </c>
      <c r="P132" t="s">
        <v>659</v>
      </c>
      <c r="Q132" t="s">
        <v>659</v>
      </c>
      <c r="R132" t="s">
        <v>659</v>
      </c>
      <c r="S132" t="s">
        <v>659</v>
      </c>
      <c r="T132" t="s">
        <v>659</v>
      </c>
      <c r="U132" t="s">
        <v>659</v>
      </c>
      <c r="V132" t="s">
        <v>659</v>
      </c>
      <c r="W132" t="s">
        <v>659</v>
      </c>
      <c r="X132" t="s">
        <v>659</v>
      </c>
      <c r="Y132" t="s">
        <v>659</v>
      </c>
      <c r="Z132" t="s">
        <v>659</v>
      </c>
      <c r="AA132" t="s">
        <v>659</v>
      </c>
      <c r="AB132" t="s">
        <v>659</v>
      </c>
      <c r="AC132" t="s">
        <v>659</v>
      </c>
      <c r="AD132" t="s">
        <v>659</v>
      </c>
      <c r="AE132" t="s">
        <v>659</v>
      </c>
      <c r="AF132" t="s">
        <v>659</v>
      </c>
      <c r="AG132" t="s">
        <v>659</v>
      </c>
      <c r="AH132" t="s">
        <v>659</v>
      </c>
      <c r="AI132" t="s">
        <v>659</v>
      </c>
      <c r="AJ132" t="s">
        <v>659</v>
      </c>
      <c r="AK132" t="s">
        <v>659</v>
      </c>
      <c r="AL132" t="s">
        <v>659</v>
      </c>
      <c r="AM132" t="s">
        <v>659</v>
      </c>
      <c r="AN132" t="s">
        <v>659</v>
      </c>
      <c r="AO132" t="s">
        <v>659</v>
      </c>
      <c r="AP132" t="s">
        <v>659</v>
      </c>
      <c r="AQ132" s="241">
        <v>0</v>
      </c>
      <c r="AR132" s="241">
        <v>0</v>
      </c>
    </row>
    <row r="133" spans="1:44" ht="18" x14ac:dyDescent="0.2">
      <c r="A133" s="264">
        <v>103894</v>
      </c>
      <c r="B133" t="s">
        <v>59</v>
      </c>
      <c r="C133" t="s">
        <v>659</v>
      </c>
      <c r="D133" t="s">
        <v>659</v>
      </c>
      <c r="E133" t="s">
        <v>659</v>
      </c>
      <c r="F133" t="s">
        <v>659</v>
      </c>
      <c r="G133" t="s">
        <v>659</v>
      </c>
      <c r="H133" t="s">
        <v>659</v>
      </c>
      <c r="I133" t="s">
        <v>659</v>
      </c>
      <c r="J133" t="s">
        <v>659</v>
      </c>
      <c r="K133" t="s">
        <v>659</v>
      </c>
      <c r="L133" t="s">
        <v>659</v>
      </c>
      <c r="M133" t="s">
        <v>659</v>
      </c>
      <c r="N133" t="s">
        <v>659</v>
      </c>
      <c r="O133" t="s">
        <v>659</v>
      </c>
      <c r="P133" t="s">
        <v>659</v>
      </c>
      <c r="Q133" t="s">
        <v>659</v>
      </c>
      <c r="R133" t="s">
        <v>659</v>
      </c>
      <c r="S133" t="s">
        <v>659</v>
      </c>
      <c r="T133" t="s">
        <v>659</v>
      </c>
      <c r="U133" t="s">
        <v>659</v>
      </c>
      <c r="V133" t="s">
        <v>659</v>
      </c>
      <c r="W133" t="s">
        <v>659</v>
      </c>
      <c r="X133" t="s">
        <v>659</v>
      </c>
      <c r="Y133" t="s">
        <v>659</v>
      </c>
      <c r="Z133" t="s">
        <v>659</v>
      </c>
      <c r="AA133" t="s">
        <v>659</v>
      </c>
      <c r="AB133" t="s">
        <v>659</v>
      </c>
      <c r="AC133" t="s">
        <v>659</v>
      </c>
      <c r="AD133" t="s">
        <v>659</v>
      </c>
      <c r="AE133" t="s">
        <v>659</v>
      </c>
      <c r="AF133" t="s">
        <v>659</v>
      </c>
      <c r="AG133" t="s">
        <v>659</v>
      </c>
      <c r="AH133" t="s">
        <v>659</v>
      </c>
      <c r="AI133" t="s">
        <v>659</v>
      </c>
      <c r="AJ133" t="s">
        <v>659</v>
      </c>
      <c r="AK133" t="s">
        <v>659</v>
      </c>
      <c r="AL133" t="s">
        <v>659</v>
      </c>
      <c r="AM133" t="s">
        <v>659</v>
      </c>
      <c r="AN133" t="s">
        <v>659</v>
      </c>
      <c r="AO133" t="s">
        <v>659</v>
      </c>
      <c r="AP133" t="s">
        <v>659</v>
      </c>
      <c r="AQ133" s="241">
        <v>0</v>
      </c>
      <c r="AR133" s="241">
        <v>0</v>
      </c>
    </row>
    <row r="134" spans="1:44" ht="18" x14ac:dyDescent="0.2">
      <c r="A134" s="264">
        <v>103927</v>
      </c>
      <c r="B134" t="s">
        <v>59</v>
      </c>
      <c r="C134" t="s">
        <v>659</v>
      </c>
      <c r="D134" t="s">
        <v>659</v>
      </c>
      <c r="E134" t="s">
        <v>659</v>
      </c>
      <c r="F134" t="s">
        <v>659</v>
      </c>
      <c r="G134" t="s">
        <v>659</v>
      </c>
      <c r="H134" t="s">
        <v>659</v>
      </c>
      <c r="I134" t="s">
        <v>659</v>
      </c>
      <c r="J134" t="s">
        <v>659</v>
      </c>
      <c r="K134" t="s">
        <v>659</v>
      </c>
      <c r="L134" t="s">
        <v>659</v>
      </c>
      <c r="M134" t="s">
        <v>659</v>
      </c>
      <c r="N134" t="s">
        <v>659</v>
      </c>
      <c r="O134" t="s">
        <v>659</v>
      </c>
      <c r="P134" t="s">
        <v>659</v>
      </c>
      <c r="Q134" t="s">
        <v>659</v>
      </c>
      <c r="R134" t="s">
        <v>659</v>
      </c>
      <c r="S134" t="s">
        <v>659</v>
      </c>
      <c r="T134" t="s">
        <v>659</v>
      </c>
      <c r="U134" t="s">
        <v>659</v>
      </c>
      <c r="V134" t="s">
        <v>659</v>
      </c>
      <c r="W134" t="s">
        <v>659</v>
      </c>
      <c r="X134" t="s">
        <v>659</v>
      </c>
      <c r="Y134" t="s">
        <v>659</v>
      </c>
      <c r="Z134" t="s">
        <v>659</v>
      </c>
      <c r="AA134" t="s">
        <v>659</v>
      </c>
      <c r="AB134" t="s">
        <v>659</v>
      </c>
      <c r="AC134" t="s">
        <v>659</v>
      </c>
      <c r="AD134" t="s">
        <v>659</v>
      </c>
      <c r="AE134" t="s">
        <v>659</v>
      </c>
      <c r="AF134" t="s">
        <v>659</v>
      </c>
      <c r="AG134" t="s">
        <v>659</v>
      </c>
      <c r="AH134" t="s">
        <v>659</v>
      </c>
      <c r="AI134" t="s">
        <v>659</v>
      </c>
      <c r="AJ134" t="s">
        <v>659</v>
      </c>
      <c r="AK134" t="s">
        <v>659</v>
      </c>
      <c r="AL134" t="s">
        <v>659</v>
      </c>
      <c r="AM134" t="s">
        <v>659</v>
      </c>
      <c r="AN134" t="s">
        <v>659</v>
      </c>
      <c r="AO134" t="s">
        <v>659</v>
      </c>
      <c r="AP134" t="s">
        <v>659</v>
      </c>
      <c r="AQ134" s="241">
        <v>0</v>
      </c>
      <c r="AR134" s="241">
        <v>0</v>
      </c>
    </row>
    <row r="135" spans="1:44" x14ac:dyDescent="0.2">
      <c r="A135" s="265">
        <v>103962</v>
      </c>
      <c r="B135" t="s">
        <v>59</v>
      </c>
      <c r="C135" s="263" t="s">
        <v>197</v>
      </c>
      <c r="D135" s="263" t="s">
        <v>197</v>
      </c>
      <c r="E135" s="263" t="s">
        <v>197</v>
      </c>
      <c r="F135" s="263" t="s">
        <v>197</v>
      </c>
      <c r="G135" s="263" t="s">
        <v>197</v>
      </c>
      <c r="H135" s="263" t="s">
        <v>197</v>
      </c>
      <c r="I135" s="263" t="s">
        <v>197</v>
      </c>
      <c r="J135" s="263" t="s">
        <v>197</v>
      </c>
      <c r="K135" s="263" t="s">
        <v>197</v>
      </c>
      <c r="L135" s="263" t="s">
        <v>197</v>
      </c>
      <c r="M135" s="263" t="s">
        <v>197</v>
      </c>
      <c r="N135" s="263" t="s">
        <v>197</v>
      </c>
      <c r="O135" s="263" t="s">
        <v>197</v>
      </c>
      <c r="P135" s="263" t="s">
        <v>197</v>
      </c>
      <c r="Q135" s="263" t="s">
        <v>197</v>
      </c>
      <c r="R135" s="263" t="s">
        <v>197</v>
      </c>
      <c r="S135" s="263" t="s">
        <v>197</v>
      </c>
      <c r="T135" s="263" t="s">
        <v>197</v>
      </c>
      <c r="U135" s="263" t="s">
        <v>197</v>
      </c>
      <c r="V135" s="263" t="s">
        <v>197</v>
      </c>
      <c r="W135" s="263" t="s">
        <v>197</v>
      </c>
      <c r="X135" s="263" t="s">
        <v>197</v>
      </c>
      <c r="Y135" s="263" t="s">
        <v>197</v>
      </c>
      <c r="Z135" s="263" t="s">
        <v>197</v>
      </c>
      <c r="AA135" s="263" t="s">
        <v>197</v>
      </c>
      <c r="AB135" s="263" t="s">
        <v>197</v>
      </c>
      <c r="AC135" s="263" t="s">
        <v>197</v>
      </c>
      <c r="AD135" s="263" t="s">
        <v>197</v>
      </c>
      <c r="AE135" s="263" t="s">
        <v>197</v>
      </c>
      <c r="AF135" s="263" t="s">
        <v>197</v>
      </c>
      <c r="AG135" s="263" t="s">
        <v>197</v>
      </c>
      <c r="AH135" s="263" t="s">
        <v>197</v>
      </c>
      <c r="AI135" s="263" t="s">
        <v>197</v>
      </c>
      <c r="AJ135" s="263" t="s">
        <v>197</v>
      </c>
      <c r="AK135" s="263" t="s">
        <v>197</v>
      </c>
      <c r="AL135" s="263" t="s">
        <v>197</v>
      </c>
      <c r="AM135" s="263" t="s">
        <v>197</v>
      </c>
      <c r="AN135" s="263" t="s">
        <v>197</v>
      </c>
      <c r="AO135" s="263" t="s">
        <v>197</v>
      </c>
      <c r="AP135" s="263" t="s">
        <v>197</v>
      </c>
      <c r="AQ135" s="241">
        <v>0</v>
      </c>
      <c r="AR135" s="241" t="s">
        <v>1137</v>
      </c>
    </row>
    <row r="136" spans="1:44" ht="18" x14ac:dyDescent="0.2">
      <c r="A136" s="264">
        <v>103965</v>
      </c>
      <c r="B136" t="s">
        <v>59</v>
      </c>
      <c r="C136" t="s">
        <v>659</v>
      </c>
      <c r="D136" t="s">
        <v>659</v>
      </c>
      <c r="E136" t="s">
        <v>659</v>
      </c>
      <c r="F136" t="s">
        <v>659</v>
      </c>
      <c r="G136" t="s">
        <v>659</v>
      </c>
      <c r="H136" t="s">
        <v>659</v>
      </c>
      <c r="I136" t="s">
        <v>659</v>
      </c>
      <c r="J136" t="s">
        <v>659</v>
      </c>
      <c r="K136" t="s">
        <v>659</v>
      </c>
      <c r="L136" t="s">
        <v>659</v>
      </c>
      <c r="M136" t="s">
        <v>659</v>
      </c>
      <c r="N136" t="s">
        <v>659</v>
      </c>
      <c r="O136" t="s">
        <v>659</v>
      </c>
      <c r="P136" t="s">
        <v>659</v>
      </c>
      <c r="Q136" t="s">
        <v>659</v>
      </c>
      <c r="R136" t="s">
        <v>659</v>
      </c>
      <c r="S136" t="s">
        <v>659</v>
      </c>
      <c r="T136" t="s">
        <v>659</v>
      </c>
      <c r="U136" t="s">
        <v>659</v>
      </c>
      <c r="V136" t="s">
        <v>659</v>
      </c>
      <c r="W136" t="s">
        <v>659</v>
      </c>
      <c r="X136" t="s">
        <v>659</v>
      </c>
      <c r="Y136" t="s">
        <v>659</v>
      </c>
      <c r="Z136" t="s">
        <v>659</v>
      </c>
      <c r="AA136" t="s">
        <v>659</v>
      </c>
      <c r="AB136" t="s">
        <v>659</v>
      </c>
      <c r="AC136" t="s">
        <v>659</v>
      </c>
      <c r="AD136" t="s">
        <v>659</v>
      </c>
      <c r="AE136" t="s">
        <v>659</v>
      </c>
      <c r="AF136" t="s">
        <v>659</v>
      </c>
      <c r="AG136" t="s">
        <v>659</v>
      </c>
      <c r="AH136" t="s">
        <v>659</v>
      </c>
      <c r="AI136" t="s">
        <v>659</v>
      </c>
      <c r="AJ136" t="s">
        <v>659</v>
      </c>
      <c r="AK136" t="s">
        <v>659</v>
      </c>
      <c r="AL136" t="s">
        <v>659</v>
      </c>
      <c r="AM136" t="s">
        <v>659</v>
      </c>
      <c r="AN136" t="s">
        <v>659</v>
      </c>
      <c r="AO136" t="s">
        <v>659</v>
      </c>
      <c r="AP136" t="s">
        <v>659</v>
      </c>
      <c r="AQ136" s="241">
        <v>0</v>
      </c>
      <c r="AR136" s="241">
        <v>0</v>
      </c>
    </row>
    <row r="137" spans="1:44" x14ac:dyDescent="0.2">
      <c r="A137" s="241">
        <v>103966</v>
      </c>
      <c r="B137" t="s">
        <v>59</v>
      </c>
      <c r="C137" s="241" t="s">
        <v>659</v>
      </c>
      <c r="D137" s="241" t="s">
        <v>659</v>
      </c>
      <c r="E137" s="241" t="s">
        <v>659</v>
      </c>
      <c r="F137" s="241" t="s">
        <v>659</v>
      </c>
      <c r="G137" s="241" t="s">
        <v>659</v>
      </c>
      <c r="H137" s="241" t="s">
        <v>659</v>
      </c>
      <c r="I137" s="241" t="s">
        <v>659</v>
      </c>
      <c r="J137" s="241" t="s">
        <v>659</v>
      </c>
      <c r="K137" s="241" t="s">
        <v>659</v>
      </c>
      <c r="L137" s="241" t="s">
        <v>659</v>
      </c>
      <c r="M137" s="241" t="s">
        <v>659</v>
      </c>
      <c r="N137" s="241" t="s">
        <v>659</v>
      </c>
      <c r="O137" s="241" t="s">
        <v>659</v>
      </c>
      <c r="P137" s="241" t="s">
        <v>659</v>
      </c>
      <c r="Q137" s="241" t="s">
        <v>659</v>
      </c>
      <c r="R137" s="241" t="s">
        <v>659</v>
      </c>
      <c r="S137" s="241" t="s">
        <v>659</v>
      </c>
      <c r="T137" s="241" t="s">
        <v>659</v>
      </c>
      <c r="U137" s="241" t="s">
        <v>659</v>
      </c>
      <c r="V137" s="241" t="s">
        <v>659</v>
      </c>
      <c r="W137" s="241" t="s">
        <v>659</v>
      </c>
      <c r="X137" s="241" t="s">
        <v>659</v>
      </c>
      <c r="Y137" s="241" t="s">
        <v>659</v>
      </c>
      <c r="Z137" s="241" t="s">
        <v>659</v>
      </c>
      <c r="AA137" s="241" t="s">
        <v>659</v>
      </c>
      <c r="AB137" s="241" t="s">
        <v>659</v>
      </c>
      <c r="AC137" s="241" t="s">
        <v>659</v>
      </c>
      <c r="AD137" s="241" t="s">
        <v>659</v>
      </c>
      <c r="AE137" s="241" t="s">
        <v>659</v>
      </c>
      <c r="AF137" s="241" t="s">
        <v>659</v>
      </c>
      <c r="AG137" s="241" t="s">
        <v>659</v>
      </c>
      <c r="AH137" s="241" t="s">
        <v>659</v>
      </c>
      <c r="AI137" s="241" t="s">
        <v>659</v>
      </c>
      <c r="AJ137" s="241" t="s">
        <v>659</v>
      </c>
      <c r="AK137" s="241" t="s">
        <v>659</v>
      </c>
      <c r="AL137" s="241" t="s">
        <v>659</v>
      </c>
      <c r="AM137" s="241" t="s">
        <v>659</v>
      </c>
      <c r="AN137" s="241" t="s">
        <v>659</v>
      </c>
      <c r="AO137" s="241" t="s">
        <v>659</v>
      </c>
      <c r="AP137" s="241" t="s">
        <v>659</v>
      </c>
      <c r="AQ137" s="241" t="s">
        <v>932</v>
      </c>
      <c r="AR137" s="241">
        <v>0</v>
      </c>
    </row>
    <row r="138" spans="1:44" ht="18" x14ac:dyDescent="0.2">
      <c r="A138" s="264">
        <v>103967</v>
      </c>
      <c r="B138" t="s">
        <v>59</v>
      </c>
      <c r="C138" t="s">
        <v>659</v>
      </c>
      <c r="D138" t="s">
        <v>659</v>
      </c>
      <c r="E138" t="s">
        <v>659</v>
      </c>
      <c r="F138" t="s">
        <v>659</v>
      </c>
      <c r="G138" t="s">
        <v>659</v>
      </c>
      <c r="H138" t="s">
        <v>659</v>
      </c>
      <c r="I138" t="s">
        <v>659</v>
      </c>
      <c r="J138" t="s">
        <v>659</v>
      </c>
      <c r="K138" t="s">
        <v>659</v>
      </c>
      <c r="L138" t="s">
        <v>659</v>
      </c>
      <c r="M138" t="s">
        <v>659</v>
      </c>
      <c r="N138" t="s">
        <v>659</v>
      </c>
      <c r="O138" t="s">
        <v>659</v>
      </c>
      <c r="P138" t="s">
        <v>659</v>
      </c>
      <c r="Q138" t="s">
        <v>659</v>
      </c>
      <c r="R138" t="s">
        <v>659</v>
      </c>
      <c r="S138" t="s">
        <v>659</v>
      </c>
      <c r="T138" t="s">
        <v>659</v>
      </c>
      <c r="U138" t="s">
        <v>659</v>
      </c>
      <c r="V138" t="s">
        <v>659</v>
      </c>
      <c r="W138" t="s">
        <v>659</v>
      </c>
      <c r="X138" t="s">
        <v>659</v>
      </c>
      <c r="Y138" t="s">
        <v>659</v>
      </c>
      <c r="Z138" t="s">
        <v>659</v>
      </c>
      <c r="AA138" t="s">
        <v>659</v>
      </c>
      <c r="AB138" t="s">
        <v>659</v>
      </c>
      <c r="AC138" t="s">
        <v>659</v>
      </c>
      <c r="AD138" t="s">
        <v>659</v>
      </c>
      <c r="AE138" t="s">
        <v>659</v>
      </c>
      <c r="AF138" t="s">
        <v>659</v>
      </c>
      <c r="AG138" t="s">
        <v>659</v>
      </c>
      <c r="AH138" t="s">
        <v>659</v>
      </c>
      <c r="AI138" t="s">
        <v>659</v>
      </c>
      <c r="AJ138" t="s">
        <v>659</v>
      </c>
      <c r="AK138" t="s">
        <v>659</v>
      </c>
      <c r="AL138" t="s">
        <v>659</v>
      </c>
      <c r="AM138" t="s">
        <v>659</v>
      </c>
      <c r="AN138" t="s">
        <v>659</v>
      </c>
      <c r="AO138" t="s">
        <v>659</v>
      </c>
      <c r="AP138" t="s">
        <v>659</v>
      </c>
      <c r="AQ138" s="241">
        <v>0</v>
      </c>
      <c r="AR138" s="241">
        <v>0</v>
      </c>
    </row>
    <row r="139" spans="1:44" x14ac:dyDescent="0.2">
      <c r="A139">
        <v>103986</v>
      </c>
      <c r="B139" t="s">
        <v>1141</v>
      </c>
      <c r="C139" t="s">
        <v>659</v>
      </c>
      <c r="D139" t="s">
        <v>659</v>
      </c>
      <c r="E139" t="s">
        <v>659</v>
      </c>
      <c r="F139" t="s">
        <v>659</v>
      </c>
      <c r="G139" t="s">
        <v>659</v>
      </c>
      <c r="H139" t="s">
        <v>659</v>
      </c>
      <c r="I139" t="s">
        <v>659</v>
      </c>
      <c r="J139" t="s">
        <v>659</v>
      </c>
      <c r="K139" t="s">
        <v>659</v>
      </c>
      <c r="L139" t="s">
        <v>659</v>
      </c>
      <c r="M139" t="s">
        <v>659</v>
      </c>
      <c r="N139" t="s">
        <v>659</v>
      </c>
      <c r="O139" t="s">
        <v>659</v>
      </c>
      <c r="P139" t="s">
        <v>659</v>
      </c>
      <c r="Q139" t="s">
        <v>659</v>
      </c>
      <c r="R139" t="s">
        <v>659</v>
      </c>
      <c r="S139" t="s">
        <v>659</v>
      </c>
      <c r="T139" t="s">
        <v>659</v>
      </c>
      <c r="U139" t="s">
        <v>659</v>
      </c>
      <c r="V139" t="s">
        <v>659</v>
      </c>
      <c r="W139" t="s">
        <v>659</v>
      </c>
      <c r="X139" t="s">
        <v>659</v>
      </c>
      <c r="Y139" t="s">
        <v>659</v>
      </c>
      <c r="Z139" t="s">
        <v>659</v>
      </c>
      <c r="AA139" t="s">
        <v>659</v>
      </c>
      <c r="AB139" t="s">
        <v>659</v>
      </c>
      <c r="AC139" t="s">
        <v>659</v>
      </c>
      <c r="AD139" t="s">
        <v>659</v>
      </c>
      <c r="AE139" t="s">
        <v>659</v>
      </c>
      <c r="AF139" t="s">
        <v>659</v>
      </c>
      <c r="AG139" t="s">
        <v>659</v>
      </c>
      <c r="AH139" t="s">
        <v>659</v>
      </c>
      <c r="AI139" t="s">
        <v>659</v>
      </c>
      <c r="AJ139" t="s">
        <v>659</v>
      </c>
      <c r="AK139" t="s">
        <v>659</v>
      </c>
      <c r="AL139" t="s">
        <v>659</v>
      </c>
      <c r="AM139" t="s">
        <v>659</v>
      </c>
      <c r="AN139" t="s">
        <v>659</v>
      </c>
      <c r="AO139" t="s">
        <v>659</v>
      </c>
      <c r="AP139" t="s">
        <v>659</v>
      </c>
      <c r="AQ139" s="241" t="s">
        <v>935</v>
      </c>
      <c r="AR139" s="241">
        <v>0</v>
      </c>
    </row>
    <row r="140" spans="1:44" ht="18" x14ac:dyDescent="0.2">
      <c r="A140" s="264">
        <v>104000</v>
      </c>
      <c r="B140" t="s">
        <v>59</v>
      </c>
      <c r="C140" t="s">
        <v>659</v>
      </c>
      <c r="D140" t="s">
        <v>659</v>
      </c>
      <c r="E140" t="s">
        <v>659</v>
      </c>
      <c r="F140" t="s">
        <v>659</v>
      </c>
      <c r="G140" t="s">
        <v>659</v>
      </c>
      <c r="H140" t="s">
        <v>659</v>
      </c>
      <c r="I140" t="s">
        <v>659</v>
      </c>
      <c r="J140" t="s">
        <v>659</v>
      </c>
      <c r="K140" t="s">
        <v>659</v>
      </c>
      <c r="L140" t="s">
        <v>659</v>
      </c>
      <c r="M140" t="s">
        <v>659</v>
      </c>
      <c r="N140" t="s">
        <v>659</v>
      </c>
      <c r="O140" t="s">
        <v>659</v>
      </c>
      <c r="P140" t="s">
        <v>659</v>
      </c>
      <c r="Q140" t="s">
        <v>659</v>
      </c>
      <c r="R140" t="s">
        <v>659</v>
      </c>
      <c r="S140" t="s">
        <v>659</v>
      </c>
      <c r="T140" t="s">
        <v>659</v>
      </c>
      <c r="U140" t="s">
        <v>659</v>
      </c>
      <c r="V140" t="s">
        <v>659</v>
      </c>
      <c r="W140" t="s">
        <v>659</v>
      </c>
      <c r="X140" t="s">
        <v>659</v>
      </c>
      <c r="Y140" t="s">
        <v>659</v>
      </c>
      <c r="Z140" t="s">
        <v>659</v>
      </c>
      <c r="AA140" t="s">
        <v>659</v>
      </c>
      <c r="AB140" t="s">
        <v>659</v>
      </c>
      <c r="AC140" t="s">
        <v>659</v>
      </c>
      <c r="AD140" t="s">
        <v>659</v>
      </c>
      <c r="AE140" t="s">
        <v>659</v>
      </c>
      <c r="AF140" t="s">
        <v>659</v>
      </c>
      <c r="AG140" t="s">
        <v>659</v>
      </c>
      <c r="AH140" t="s">
        <v>659</v>
      </c>
      <c r="AI140" t="s">
        <v>659</v>
      </c>
      <c r="AJ140" t="s">
        <v>659</v>
      </c>
      <c r="AK140" t="s">
        <v>659</v>
      </c>
      <c r="AL140" t="s">
        <v>659</v>
      </c>
      <c r="AM140" t="s">
        <v>659</v>
      </c>
      <c r="AN140" t="s">
        <v>659</v>
      </c>
      <c r="AO140" t="s">
        <v>659</v>
      </c>
      <c r="AP140" t="s">
        <v>659</v>
      </c>
      <c r="AQ140" s="241">
        <v>0</v>
      </c>
      <c r="AR140" s="241">
        <v>0</v>
      </c>
    </row>
    <row r="141" spans="1:44" x14ac:dyDescent="0.2">
      <c r="A141">
        <v>104178</v>
      </c>
      <c r="B141" t="s">
        <v>1144</v>
      </c>
      <c r="C141" t="s">
        <v>659</v>
      </c>
      <c r="D141" t="s">
        <v>659</v>
      </c>
      <c r="E141" t="s">
        <v>659</v>
      </c>
      <c r="F141" t="s">
        <v>659</v>
      </c>
      <c r="G141" t="s">
        <v>659</v>
      </c>
      <c r="H141" t="s">
        <v>659</v>
      </c>
      <c r="I141" t="s">
        <v>659</v>
      </c>
      <c r="J141" t="s">
        <v>659</v>
      </c>
      <c r="K141" t="s">
        <v>659</v>
      </c>
      <c r="L141" t="s">
        <v>659</v>
      </c>
      <c r="M141" t="s">
        <v>659</v>
      </c>
      <c r="N141" t="s">
        <v>659</v>
      </c>
      <c r="O141" t="s">
        <v>659</v>
      </c>
      <c r="P141" t="s">
        <v>659</v>
      </c>
      <c r="Q141" t="s">
        <v>659</v>
      </c>
      <c r="R141" t="s">
        <v>659</v>
      </c>
      <c r="S141" t="s">
        <v>659</v>
      </c>
      <c r="T141" t="s">
        <v>659</v>
      </c>
      <c r="U141" t="s">
        <v>659</v>
      </c>
      <c r="V141" t="s">
        <v>659</v>
      </c>
      <c r="W141" t="s">
        <v>659</v>
      </c>
      <c r="X141" t="s">
        <v>659</v>
      </c>
      <c r="Y141" t="s">
        <v>659</v>
      </c>
      <c r="Z141" t="s">
        <v>659</v>
      </c>
      <c r="AA141" t="s">
        <v>659</v>
      </c>
      <c r="AB141" t="s">
        <v>659</v>
      </c>
      <c r="AC141" t="s">
        <v>659</v>
      </c>
      <c r="AD141" t="s">
        <v>659</v>
      </c>
      <c r="AE141" t="s">
        <v>659</v>
      </c>
      <c r="AF141" t="s">
        <v>659</v>
      </c>
      <c r="AG141" t="s">
        <v>659</v>
      </c>
      <c r="AH141" t="s">
        <v>659</v>
      </c>
      <c r="AI141" t="s">
        <v>659</v>
      </c>
      <c r="AJ141" t="s">
        <v>659</v>
      </c>
      <c r="AK141" t="s">
        <v>659</v>
      </c>
      <c r="AL141" t="s">
        <v>659</v>
      </c>
      <c r="AM141" t="s">
        <v>659</v>
      </c>
      <c r="AN141" t="s">
        <v>659</v>
      </c>
      <c r="AO141" t="s">
        <v>659</v>
      </c>
      <c r="AP141" t="s">
        <v>659</v>
      </c>
      <c r="AQ141" s="241" t="s">
        <v>935</v>
      </c>
      <c r="AR141" s="241">
        <v>0</v>
      </c>
    </row>
    <row r="142" spans="1:44" x14ac:dyDescent="0.2">
      <c r="A142" s="265">
        <v>104318</v>
      </c>
      <c r="B142" t="s">
        <v>59</v>
      </c>
      <c r="C142" s="263" t="s">
        <v>197</v>
      </c>
      <c r="D142" s="263" t="s">
        <v>197</v>
      </c>
      <c r="E142" s="263" t="s">
        <v>197</v>
      </c>
      <c r="F142" s="263" t="s">
        <v>197</v>
      </c>
      <c r="G142" s="263" t="s">
        <v>197</v>
      </c>
      <c r="H142" s="263" t="s">
        <v>197</v>
      </c>
      <c r="I142" s="263" t="s">
        <v>197</v>
      </c>
      <c r="J142" s="263" t="s">
        <v>197</v>
      </c>
      <c r="K142" s="263" t="s">
        <v>197</v>
      </c>
      <c r="L142" s="263" t="s">
        <v>197</v>
      </c>
      <c r="M142" s="263" t="s">
        <v>197</v>
      </c>
      <c r="N142" s="263" t="s">
        <v>197</v>
      </c>
      <c r="O142" s="263" t="s">
        <v>197</v>
      </c>
      <c r="P142" s="263" t="s">
        <v>197</v>
      </c>
      <c r="Q142" s="263" t="s">
        <v>197</v>
      </c>
      <c r="R142" s="263" t="s">
        <v>197</v>
      </c>
      <c r="S142" s="263" t="s">
        <v>197</v>
      </c>
      <c r="T142" s="263" t="s">
        <v>197</v>
      </c>
      <c r="U142" s="263" t="s">
        <v>197</v>
      </c>
      <c r="V142" s="263" t="s">
        <v>197</v>
      </c>
      <c r="W142" s="263" t="s">
        <v>197</v>
      </c>
      <c r="X142" s="263" t="s">
        <v>197</v>
      </c>
      <c r="Y142" s="263" t="s">
        <v>197</v>
      </c>
      <c r="Z142" s="263" t="s">
        <v>197</v>
      </c>
      <c r="AA142" s="263" t="s">
        <v>197</v>
      </c>
      <c r="AB142" s="263" t="s">
        <v>197</v>
      </c>
      <c r="AC142" s="263" t="s">
        <v>197</v>
      </c>
      <c r="AD142" s="263" t="s">
        <v>197</v>
      </c>
      <c r="AE142" s="263" t="s">
        <v>197</v>
      </c>
      <c r="AF142" s="263" t="s">
        <v>197</v>
      </c>
      <c r="AG142" s="263" t="s">
        <v>197</v>
      </c>
      <c r="AH142" s="263" t="s">
        <v>197</v>
      </c>
      <c r="AI142" s="263" t="s">
        <v>197</v>
      </c>
      <c r="AJ142" s="263" t="s">
        <v>197</v>
      </c>
      <c r="AK142" s="263" t="s">
        <v>197</v>
      </c>
      <c r="AL142" s="263" t="s">
        <v>197</v>
      </c>
      <c r="AM142" s="263" t="s">
        <v>197</v>
      </c>
      <c r="AN142" s="263" t="s">
        <v>197</v>
      </c>
      <c r="AO142" s="263" t="s">
        <v>197</v>
      </c>
      <c r="AP142" s="263" t="s">
        <v>197</v>
      </c>
      <c r="AQ142" s="241">
        <v>0</v>
      </c>
      <c r="AR142" s="241" t="s">
        <v>1137</v>
      </c>
    </row>
    <row r="143" spans="1:44" ht="18" x14ac:dyDescent="0.2">
      <c r="A143" s="264">
        <v>104389</v>
      </c>
      <c r="B143" t="s">
        <v>59</v>
      </c>
      <c r="C143" t="s">
        <v>659</v>
      </c>
      <c r="D143" t="s">
        <v>659</v>
      </c>
      <c r="E143" t="s">
        <v>659</v>
      </c>
      <c r="F143" t="s">
        <v>659</v>
      </c>
      <c r="G143" t="s">
        <v>659</v>
      </c>
      <c r="H143" t="s">
        <v>659</v>
      </c>
      <c r="I143" t="s">
        <v>659</v>
      </c>
      <c r="J143" t="s">
        <v>659</v>
      </c>
      <c r="K143" t="s">
        <v>659</v>
      </c>
      <c r="L143" t="s">
        <v>659</v>
      </c>
      <c r="M143" t="s">
        <v>659</v>
      </c>
      <c r="N143" t="s">
        <v>659</v>
      </c>
      <c r="O143" t="s">
        <v>659</v>
      </c>
      <c r="P143" t="s">
        <v>659</v>
      </c>
      <c r="Q143" t="s">
        <v>659</v>
      </c>
      <c r="R143" t="s">
        <v>659</v>
      </c>
      <c r="S143" t="s">
        <v>659</v>
      </c>
      <c r="T143" t="s">
        <v>659</v>
      </c>
      <c r="U143" t="s">
        <v>659</v>
      </c>
      <c r="V143" t="s">
        <v>659</v>
      </c>
      <c r="W143" t="s">
        <v>659</v>
      </c>
      <c r="X143" t="s">
        <v>659</v>
      </c>
      <c r="Y143" t="s">
        <v>659</v>
      </c>
      <c r="Z143" t="s">
        <v>659</v>
      </c>
      <c r="AA143" t="s">
        <v>659</v>
      </c>
      <c r="AB143" t="s">
        <v>659</v>
      </c>
      <c r="AC143" t="s">
        <v>659</v>
      </c>
      <c r="AD143" t="s">
        <v>659</v>
      </c>
      <c r="AE143" t="s">
        <v>659</v>
      </c>
      <c r="AF143" t="s">
        <v>659</v>
      </c>
      <c r="AG143" t="s">
        <v>659</v>
      </c>
      <c r="AH143" t="s">
        <v>659</v>
      </c>
      <c r="AI143" t="s">
        <v>659</v>
      </c>
      <c r="AJ143" t="s">
        <v>659</v>
      </c>
      <c r="AK143" t="s">
        <v>659</v>
      </c>
      <c r="AL143" t="s">
        <v>659</v>
      </c>
      <c r="AM143" t="s">
        <v>659</v>
      </c>
      <c r="AN143" t="s">
        <v>659</v>
      </c>
      <c r="AO143" t="s">
        <v>659</v>
      </c>
      <c r="AP143" t="s">
        <v>659</v>
      </c>
      <c r="AQ143" s="241">
        <v>0</v>
      </c>
      <c r="AR143" s="241">
        <v>0</v>
      </c>
    </row>
    <row r="144" spans="1:44" ht="18" x14ac:dyDescent="0.2">
      <c r="A144" s="264">
        <v>104424</v>
      </c>
      <c r="B144" t="s">
        <v>59</v>
      </c>
      <c r="C144" t="s">
        <v>659</v>
      </c>
      <c r="D144" t="s">
        <v>659</v>
      </c>
      <c r="E144" t="s">
        <v>659</v>
      </c>
      <c r="F144" t="s">
        <v>659</v>
      </c>
      <c r="G144" t="s">
        <v>659</v>
      </c>
      <c r="H144" t="s">
        <v>659</v>
      </c>
      <c r="I144" t="s">
        <v>659</v>
      </c>
      <c r="J144" t="s">
        <v>659</v>
      </c>
      <c r="K144" t="s">
        <v>659</v>
      </c>
      <c r="L144" t="s">
        <v>659</v>
      </c>
      <c r="M144" t="s">
        <v>659</v>
      </c>
      <c r="N144" t="s">
        <v>659</v>
      </c>
      <c r="O144" t="s">
        <v>659</v>
      </c>
      <c r="P144" t="s">
        <v>659</v>
      </c>
      <c r="Q144" t="s">
        <v>659</v>
      </c>
      <c r="R144" t="s">
        <v>659</v>
      </c>
      <c r="S144" t="s">
        <v>659</v>
      </c>
      <c r="T144" t="s">
        <v>659</v>
      </c>
      <c r="U144" t="s">
        <v>659</v>
      </c>
      <c r="V144" t="s">
        <v>659</v>
      </c>
      <c r="W144" t="s">
        <v>659</v>
      </c>
      <c r="X144" t="s">
        <v>659</v>
      </c>
      <c r="Y144" t="s">
        <v>659</v>
      </c>
      <c r="Z144" t="s">
        <v>659</v>
      </c>
      <c r="AA144" t="s">
        <v>659</v>
      </c>
      <c r="AB144" t="s">
        <v>659</v>
      </c>
      <c r="AC144" t="s">
        <v>659</v>
      </c>
      <c r="AD144" t="s">
        <v>659</v>
      </c>
      <c r="AE144" t="s">
        <v>659</v>
      </c>
      <c r="AF144" t="s">
        <v>659</v>
      </c>
      <c r="AG144" t="s">
        <v>659</v>
      </c>
      <c r="AH144" t="s">
        <v>659</v>
      </c>
      <c r="AI144" t="s">
        <v>659</v>
      </c>
      <c r="AJ144" t="s">
        <v>659</v>
      </c>
      <c r="AK144" t="s">
        <v>659</v>
      </c>
      <c r="AL144" t="s">
        <v>659</v>
      </c>
      <c r="AM144" t="s">
        <v>659</v>
      </c>
      <c r="AN144" t="s">
        <v>659</v>
      </c>
      <c r="AO144" t="s">
        <v>659</v>
      </c>
      <c r="AP144" t="s">
        <v>659</v>
      </c>
      <c r="AQ144" s="241">
        <v>0</v>
      </c>
      <c r="AR144" s="241">
        <v>0</v>
      </c>
    </row>
    <row r="145" spans="1:44" x14ac:dyDescent="0.2">
      <c r="A145">
        <v>104449</v>
      </c>
      <c r="B145" t="s">
        <v>59</v>
      </c>
      <c r="C145" t="s">
        <v>659</v>
      </c>
      <c r="D145" t="s">
        <v>659</v>
      </c>
      <c r="E145" t="s">
        <v>659</v>
      </c>
      <c r="F145" t="s">
        <v>659</v>
      </c>
      <c r="G145" t="s">
        <v>659</v>
      </c>
      <c r="H145" t="s">
        <v>659</v>
      </c>
      <c r="I145" t="s">
        <v>659</v>
      </c>
      <c r="J145" t="s">
        <v>659</v>
      </c>
      <c r="K145" t="s">
        <v>659</v>
      </c>
      <c r="L145" t="s">
        <v>659</v>
      </c>
      <c r="M145" t="s">
        <v>659</v>
      </c>
      <c r="N145" t="s">
        <v>659</v>
      </c>
      <c r="O145" t="s">
        <v>659</v>
      </c>
      <c r="P145" t="s">
        <v>659</v>
      </c>
      <c r="Q145" t="s">
        <v>659</v>
      </c>
      <c r="R145" t="s">
        <v>659</v>
      </c>
      <c r="S145" t="s">
        <v>659</v>
      </c>
      <c r="T145" t="s">
        <v>659</v>
      </c>
      <c r="U145" t="s">
        <v>659</v>
      </c>
      <c r="V145" t="s">
        <v>659</v>
      </c>
      <c r="W145" t="s">
        <v>659</v>
      </c>
      <c r="X145" t="s">
        <v>659</v>
      </c>
      <c r="Y145" t="s">
        <v>659</v>
      </c>
      <c r="Z145" t="s">
        <v>659</v>
      </c>
      <c r="AA145" t="s">
        <v>659</v>
      </c>
      <c r="AB145" t="s">
        <v>659</v>
      </c>
      <c r="AC145" t="s">
        <v>659</v>
      </c>
      <c r="AD145" t="s">
        <v>659</v>
      </c>
      <c r="AE145" t="s">
        <v>659</v>
      </c>
      <c r="AF145" t="s">
        <v>659</v>
      </c>
      <c r="AG145" t="s">
        <v>659</v>
      </c>
      <c r="AH145" t="s">
        <v>659</v>
      </c>
      <c r="AI145" t="s">
        <v>659</v>
      </c>
      <c r="AJ145" t="s">
        <v>659</v>
      </c>
      <c r="AK145" t="s">
        <v>659</v>
      </c>
      <c r="AL145" t="s">
        <v>659</v>
      </c>
      <c r="AM145" t="s">
        <v>659</v>
      </c>
      <c r="AN145" t="s">
        <v>659</v>
      </c>
      <c r="AO145" t="s">
        <v>659</v>
      </c>
      <c r="AP145" t="s">
        <v>659</v>
      </c>
      <c r="AQ145" s="241" t="s">
        <v>932</v>
      </c>
      <c r="AR145" s="241">
        <v>0</v>
      </c>
    </row>
    <row r="146" spans="1:44" ht="18" x14ac:dyDescent="0.2">
      <c r="A146" s="264">
        <v>104489</v>
      </c>
      <c r="B146" t="s">
        <v>59</v>
      </c>
      <c r="C146" t="s">
        <v>659</v>
      </c>
      <c r="D146" t="s">
        <v>659</v>
      </c>
      <c r="E146" t="s">
        <v>659</v>
      </c>
      <c r="F146" t="s">
        <v>659</v>
      </c>
      <c r="G146" t="s">
        <v>659</v>
      </c>
      <c r="H146" t="s">
        <v>659</v>
      </c>
      <c r="I146" t="s">
        <v>659</v>
      </c>
      <c r="J146" t="s">
        <v>659</v>
      </c>
      <c r="K146" t="s">
        <v>659</v>
      </c>
      <c r="L146" t="s">
        <v>659</v>
      </c>
      <c r="M146" t="s">
        <v>659</v>
      </c>
      <c r="N146" t="s">
        <v>659</v>
      </c>
      <c r="O146" t="s">
        <v>659</v>
      </c>
      <c r="P146" t="s">
        <v>659</v>
      </c>
      <c r="Q146" t="s">
        <v>659</v>
      </c>
      <c r="R146" t="s">
        <v>659</v>
      </c>
      <c r="S146" t="s">
        <v>659</v>
      </c>
      <c r="T146" t="s">
        <v>659</v>
      </c>
      <c r="U146" t="s">
        <v>659</v>
      </c>
      <c r="V146" t="s">
        <v>659</v>
      </c>
      <c r="W146" t="s">
        <v>659</v>
      </c>
      <c r="X146" t="s">
        <v>659</v>
      </c>
      <c r="Y146" t="s">
        <v>659</v>
      </c>
      <c r="Z146" t="s">
        <v>659</v>
      </c>
      <c r="AA146" t="s">
        <v>659</v>
      </c>
      <c r="AB146" t="s">
        <v>659</v>
      </c>
      <c r="AC146" t="s">
        <v>659</v>
      </c>
      <c r="AD146" t="s">
        <v>659</v>
      </c>
      <c r="AE146" t="s">
        <v>659</v>
      </c>
      <c r="AF146" t="s">
        <v>659</v>
      </c>
      <c r="AG146" t="s">
        <v>659</v>
      </c>
      <c r="AH146" t="s">
        <v>659</v>
      </c>
      <c r="AI146" t="s">
        <v>659</v>
      </c>
      <c r="AJ146" t="s">
        <v>659</v>
      </c>
      <c r="AK146" t="s">
        <v>659</v>
      </c>
      <c r="AL146" t="s">
        <v>659</v>
      </c>
      <c r="AM146" t="s">
        <v>659</v>
      </c>
      <c r="AN146" t="s">
        <v>659</v>
      </c>
      <c r="AO146" t="s">
        <v>659</v>
      </c>
      <c r="AP146" t="s">
        <v>659</v>
      </c>
      <c r="AQ146" s="241">
        <v>0</v>
      </c>
      <c r="AR146" s="241">
        <v>0</v>
      </c>
    </row>
    <row r="147" spans="1:44" x14ac:dyDescent="0.2">
      <c r="A147" s="241">
        <v>104577</v>
      </c>
      <c r="B147" t="s">
        <v>59</v>
      </c>
      <c r="C147" s="241" t="s">
        <v>659</v>
      </c>
      <c r="D147" s="241" t="s">
        <v>659</v>
      </c>
      <c r="E147" s="241" t="s">
        <v>659</v>
      </c>
      <c r="F147" s="241" t="s">
        <v>659</v>
      </c>
      <c r="G147" s="241" t="s">
        <v>659</v>
      </c>
      <c r="H147" s="241" t="s">
        <v>659</v>
      </c>
      <c r="I147" s="241" t="s">
        <v>659</v>
      </c>
      <c r="J147" s="241" t="s">
        <v>659</v>
      </c>
      <c r="K147" s="241" t="s">
        <v>659</v>
      </c>
      <c r="L147" s="241" t="s">
        <v>659</v>
      </c>
      <c r="M147" s="241" t="s">
        <v>659</v>
      </c>
      <c r="N147" s="241" t="s">
        <v>659</v>
      </c>
      <c r="O147" s="241" t="s">
        <v>659</v>
      </c>
      <c r="P147" s="241" t="s">
        <v>659</v>
      </c>
      <c r="Q147" s="241" t="s">
        <v>659</v>
      </c>
      <c r="R147" s="241" t="s">
        <v>659</v>
      </c>
      <c r="S147" s="241" t="s">
        <v>659</v>
      </c>
      <c r="T147" s="241" t="s">
        <v>659</v>
      </c>
      <c r="U147" s="241" t="s">
        <v>659</v>
      </c>
      <c r="V147" s="241" t="s">
        <v>659</v>
      </c>
      <c r="W147" s="241" t="s">
        <v>659</v>
      </c>
      <c r="X147" s="241" t="s">
        <v>659</v>
      </c>
      <c r="Y147" s="241" t="s">
        <v>659</v>
      </c>
      <c r="Z147" s="241" t="s">
        <v>659</v>
      </c>
      <c r="AA147" s="241" t="s">
        <v>659</v>
      </c>
      <c r="AB147" s="241" t="s">
        <v>659</v>
      </c>
      <c r="AC147" s="241" t="s">
        <v>659</v>
      </c>
      <c r="AD147" s="241" t="s">
        <v>659</v>
      </c>
      <c r="AE147" s="241" t="s">
        <v>659</v>
      </c>
      <c r="AF147" s="241" t="s">
        <v>659</v>
      </c>
      <c r="AG147" s="241" t="s">
        <v>659</v>
      </c>
      <c r="AH147" s="241" t="s">
        <v>659</v>
      </c>
      <c r="AI147" s="241" t="s">
        <v>659</v>
      </c>
      <c r="AJ147" s="241" t="s">
        <v>659</v>
      </c>
      <c r="AK147" s="241" t="s">
        <v>659</v>
      </c>
      <c r="AL147" s="241" t="s">
        <v>659</v>
      </c>
      <c r="AM147" s="241" t="s">
        <v>659</v>
      </c>
      <c r="AN147" s="241" t="s">
        <v>659</v>
      </c>
      <c r="AO147" s="241" t="s">
        <v>659</v>
      </c>
      <c r="AP147" s="241" t="s">
        <v>659</v>
      </c>
      <c r="AQ147" s="241" t="s">
        <v>932</v>
      </c>
      <c r="AR147" s="241">
        <v>0</v>
      </c>
    </row>
    <row r="148" spans="1:44" x14ac:dyDescent="0.2">
      <c r="A148">
        <v>104647</v>
      </c>
      <c r="B148" t="s">
        <v>59</v>
      </c>
      <c r="C148"/>
      <c r="D148"/>
      <c r="E148"/>
      <c r="F148"/>
      <c r="G148"/>
      <c r="H148"/>
      <c r="I148"/>
      <c r="J148"/>
      <c r="K148"/>
      <c r="L148"/>
      <c r="M148"/>
      <c r="N148"/>
      <c r="O148"/>
      <c r="P148"/>
      <c r="Q148"/>
      <c r="R148"/>
      <c r="S148"/>
      <c r="T148"/>
      <c r="U148"/>
      <c r="V148"/>
      <c r="W148"/>
      <c r="X148"/>
      <c r="Y148" t="s">
        <v>198</v>
      </c>
      <c r="Z148"/>
      <c r="AA148"/>
      <c r="AB148"/>
      <c r="AC148" t="s">
        <v>198</v>
      </c>
      <c r="AD148"/>
      <c r="AE148"/>
      <c r="AF148"/>
      <c r="AG148" t="s">
        <v>197</v>
      </c>
      <c r="AH148" t="s">
        <v>197</v>
      </c>
      <c r="AI148" t="s">
        <v>197</v>
      </c>
      <c r="AJ148"/>
      <c r="AK148"/>
      <c r="AL148"/>
      <c r="AM148"/>
      <c r="AN148"/>
      <c r="AO148"/>
      <c r="AP148"/>
      <c r="AQ148" s="241">
        <v>0</v>
      </c>
      <c r="AR148" s="241">
        <v>0</v>
      </c>
    </row>
    <row r="149" spans="1:44" x14ac:dyDescent="0.2">
      <c r="A149">
        <v>104653</v>
      </c>
      <c r="B149" t="s">
        <v>59</v>
      </c>
      <c r="C149" t="s">
        <v>659</v>
      </c>
      <c r="D149" t="s">
        <v>659</v>
      </c>
      <c r="E149" t="s">
        <v>659</v>
      </c>
      <c r="F149" t="s">
        <v>659</v>
      </c>
      <c r="G149" t="s">
        <v>659</v>
      </c>
      <c r="H149" t="s">
        <v>659</v>
      </c>
      <c r="I149" t="s">
        <v>659</v>
      </c>
      <c r="J149" t="s">
        <v>659</v>
      </c>
      <c r="K149" t="s">
        <v>659</v>
      </c>
      <c r="L149" t="s">
        <v>659</v>
      </c>
      <c r="M149" t="s">
        <v>659</v>
      </c>
      <c r="N149" t="s">
        <v>659</v>
      </c>
      <c r="O149" t="s">
        <v>659</v>
      </c>
      <c r="P149" t="s">
        <v>659</v>
      </c>
      <c r="Q149" t="s">
        <v>659</v>
      </c>
      <c r="R149" t="s">
        <v>659</v>
      </c>
      <c r="S149" t="s">
        <v>659</v>
      </c>
      <c r="T149" t="s">
        <v>659</v>
      </c>
      <c r="U149" t="s">
        <v>659</v>
      </c>
      <c r="V149" t="s">
        <v>659</v>
      </c>
      <c r="W149" t="s">
        <v>659</v>
      </c>
      <c r="X149" t="s">
        <v>659</v>
      </c>
      <c r="Y149" t="s">
        <v>659</v>
      </c>
      <c r="Z149" t="s">
        <v>659</v>
      </c>
      <c r="AA149" t="s">
        <v>659</v>
      </c>
      <c r="AB149" t="s">
        <v>659</v>
      </c>
      <c r="AC149" t="s">
        <v>659</v>
      </c>
      <c r="AD149" t="s">
        <v>659</v>
      </c>
      <c r="AE149" t="s">
        <v>659</v>
      </c>
      <c r="AF149" t="s">
        <v>659</v>
      </c>
      <c r="AG149" t="s">
        <v>659</v>
      </c>
      <c r="AH149" t="s">
        <v>659</v>
      </c>
      <c r="AI149" t="s">
        <v>659</v>
      </c>
      <c r="AJ149" t="s">
        <v>659</v>
      </c>
      <c r="AK149" t="s">
        <v>659</v>
      </c>
      <c r="AL149" t="s">
        <v>659</v>
      </c>
      <c r="AM149" t="s">
        <v>659</v>
      </c>
      <c r="AN149" t="s">
        <v>659</v>
      </c>
      <c r="AO149" t="s">
        <v>659</v>
      </c>
      <c r="AP149" t="s">
        <v>659</v>
      </c>
      <c r="AQ149" s="241" t="s">
        <v>931</v>
      </c>
      <c r="AR149" s="241">
        <v>0</v>
      </c>
    </row>
    <row r="150" spans="1:44" x14ac:dyDescent="0.2">
      <c r="A150" s="265">
        <v>104746</v>
      </c>
      <c r="B150" t="s">
        <v>59</v>
      </c>
      <c r="C150" s="263" t="s">
        <v>197</v>
      </c>
      <c r="D150" s="263" t="s">
        <v>197</v>
      </c>
      <c r="E150" s="263" t="s">
        <v>197</v>
      </c>
      <c r="F150" s="263" t="s">
        <v>197</v>
      </c>
      <c r="G150" s="263" t="s">
        <v>197</v>
      </c>
      <c r="H150" s="263" t="s">
        <v>197</v>
      </c>
      <c r="I150" s="263" t="s">
        <v>197</v>
      </c>
      <c r="J150" s="263" t="s">
        <v>197</v>
      </c>
      <c r="K150" s="263" t="s">
        <v>197</v>
      </c>
      <c r="L150" s="263" t="s">
        <v>197</v>
      </c>
      <c r="M150" s="263" t="s">
        <v>197</v>
      </c>
      <c r="N150" s="263" t="s">
        <v>197</v>
      </c>
      <c r="O150" s="263" t="s">
        <v>197</v>
      </c>
      <c r="P150" s="263" t="s">
        <v>197</v>
      </c>
      <c r="Q150" s="263" t="s">
        <v>197</v>
      </c>
      <c r="R150" s="263" t="s">
        <v>197</v>
      </c>
      <c r="S150" s="263" t="s">
        <v>197</v>
      </c>
      <c r="T150" s="263" t="s">
        <v>197</v>
      </c>
      <c r="U150" s="263" t="s">
        <v>197</v>
      </c>
      <c r="V150" s="263" t="s">
        <v>197</v>
      </c>
      <c r="W150" s="263" t="s">
        <v>197</v>
      </c>
      <c r="X150" s="263" t="s">
        <v>197</v>
      </c>
      <c r="Y150" s="263" t="s">
        <v>197</v>
      </c>
      <c r="Z150" s="263" t="s">
        <v>197</v>
      </c>
      <c r="AA150" s="263" t="s">
        <v>197</v>
      </c>
      <c r="AB150" s="263" t="s">
        <v>197</v>
      </c>
      <c r="AC150" s="263" t="s">
        <v>197</v>
      </c>
      <c r="AD150" s="263" t="s">
        <v>197</v>
      </c>
      <c r="AE150" s="263" t="s">
        <v>197</v>
      </c>
      <c r="AF150" s="263" t="s">
        <v>197</v>
      </c>
      <c r="AG150" s="263" t="s">
        <v>197</v>
      </c>
      <c r="AH150" s="263" t="s">
        <v>197</v>
      </c>
      <c r="AI150" s="263" t="s">
        <v>197</v>
      </c>
      <c r="AJ150" s="263" t="s">
        <v>197</v>
      </c>
      <c r="AK150" s="263" t="s">
        <v>197</v>
      </c>
      <c r="AL150" s="263" t="s">
        <v>197</v>
      </c>
      <c r="AM150" s="263" t="s">
        <v>197</v>
      </c>
      <c r="AN150" s="263" t="s">
        <v>197</v>
      </c>
      <c r="AO150" s="263" t="s">
        <v>197</v>
      </c>
      <c r="AP150" s="263" t="s">
        <v>197</v>
      </c>
      <c r="AQ150" s="241">
        <v>0</v>
      </c>
      <c r="AR150" s="241" t="s">
        <v>1137</v>
      </c>
    </row>
    <row r="151" spans="1:44" ht="18" x14ac:dyDescent="0.2">
      <c r="A151" s="264">
        <v>104751</v>
      </c>
      <c r="B151" t="s">
        <v>59</v>
      </c>
      <c r="C151" t="s">
        <v>659</v>
      </c>
      <c r="D151" t="s">
        <v>659</v>
      </c>
      <c r="E151" t="s">
        <v>659</v>
      </c>
      <c r="F151" t="s">
        <v>659</v>
      </c>
      <c r="G151" t="s">
        <v>659</v>
      </c>
      <c r="H151" t="s">
        <v>659</v>
      </c>
      <c r="I151" t="s">
        <v>659</v>
      </c>
      <c r="J151" t="s">
        <v>659</v>
      </c>
      <c r="K151" t="s">
        <v>659</v>
      </c>
      <c r="L151" t="s">
        <v>659</v>
      </c>
      <c r="M151" t="s">
        <v>659</v>
      </c>
      <c r="N151" t="s">
        <v>659</v>
      </c>
      <c r="O151" t="s">
        <v>659</v>
      </c>
      <c r="P151" t="s">
        <v>659</v>
      </c>
      <c r="Q151" t="s">
        <v>659</v>
      </c>
      <c r="R151" t="s">
        <v>659</v>
      </c>
      <c r="S151" t="s">
        <v>659</v>
      </c>
      <c r="T151" t="s">
        <v>659</v>
      </c>
      <c r="U151" t="s">
        <v>659</v>
      </c>
      <c r="V151" t="s">
        <v>659</v>
      </c>
      <c r="W151" t="s">
        <v>659</v>
      </c>
      <c r="X151" t="s">
        <v>659</v>
      </c>
      <c r="Y151" t="s">
        <v>659</v>
      </c>
      <c r="Z151" t="s">
        <v>659</v>
      </c>
      <c r="AA151" t="s">
        <v>659</v>
      </c>
      <c r="AB151" t="s">
        <v>659</v>
      </c>
      <c r="AC151" t="s">
        <v>659</v>
      </c>
      <c r="AD151" t="s">
        <v>659</v>
      </c>
      <c r="AE151" t="s">
        <v>659</v>
      </c>
      <c r="AF151" t="s">
        <v>659</v>
      </c>
      <c r="AG151" t="s">
        <v>659</v>
      </c>
      <c r="AH151" t="s">
        <v>659</v>
      </c>
      <c r="AI151" t="s">
        <v>659</v>
      </c>
      <c r="AJ151" t="s">
        <v>659</v>
      </c>
      <c r="AK151" t="s">
        <v>659</v>
      </c>
      <c r="AL151" t="s">
        <v>659</v>
      </c>
      <c r="AM151" t="s">
        <v>659</v>
      </c>
      <c r="AN151" t="s">
        <v>659</v>
      </c>
      <c r="AO151" t="s">
        <v>659</v>
      </c>
      <c r="AP151" t="s">
        <v>659</v>
      </c>
      <c r="AQ151" s="241">
        <v>0</v>
      </c>
      <c r="AR151" s="241">
        <v>0</v>
      </c>
    </row>
    <row r="152" spans="1:44" ht="18" x14ac:dyDescent="0.2">
      <c r="A152" s="264">
        <v>104769</v>
      </c>
      <c r="B152" t="s">
        <v>59</v>
      </c>
      <c r="C152" t="s">
        <v>659</v>
      </c>
      <c r="D152" t="s">
        <v>659</v>
      </c>
      <c r="E152" t="s">
        <v>659</v>
      </c>
      <c r="F152" t="s">
        <v>659</v>
      </c>
      <c r="G152" t="s">
        <v>659</v>
      </c>
      <c r="H152" t="s">
        <v>659</v>
      </c>
      <c r="I152" t="s">
        <v>659</v>
      </c>
      <c r="J152" t="s">
        <v>659</v>
      </c>
      <c r="K152" t="s">
        <v>659</v>
      </c>
      <c r="L152" t="s">
        <v>659</v>
      </c>
      <c r="M152" t="s">
        <v>659</v>
      </c>
      <c r="N152" t="s">
        <v>659</v>
      </c>
      <c r="O152" t="s">
        <v>659</v>
      </c>
      <c r="P152" t="s">
        <v>659</v>
      </c>
      <c r="Q152" t="s">
        <v>659</v>
      </c>
      <c r="R152" t="s">
        <v>659</v>
      </c>
      <c r="S152" t="s">
        <v>659</v>
      </c>
      <c r="T152" t="s">
        <v>659</v>
      </c>
      <c r="U152" t="s">
        <v>659</v>
      </c>
      <c r="V152" t="s">
        <v>659</v>
      </c>
      <c r="W152" t="s">
        <v>659</v>
      </c>
      <c r="X152" t="s">
        <v>659</v>
      </c>
      <c r="Y152" t="s">
        <v>659</v>
      </c>
      <c r="Z152" t="s">
        <v>659</v>
      </c>
      <c r="AA152" t="s">
        <v>659</v>
      </c>
      <c r="AB152" t="s">
        <v>659</v>
      </c>
      <c r="AC152" t="s">
        <v>659</v>
      </c>
      <c r="AD152" t="s">
        <v>659</v>
      </c>
      <c r="AE152" t="s">
        <v>659</v>
      </c>
      <c r="AF152" t="s">
        <v>659</v>
      </c>
      <c r="AG152" t="s">
        <v>659</v>
      </c>
      <c r="AH152" t="s">
        <v>659</v>
      </c>
      <c r="AI152" t="s">
        <v>659</v>
      </c>
      <c r="AJ152" t="s">
        <v>659</v>
      </c>
      <c r="AK152" t="s">
        <v>659</v>
      </c>
      <c r="AL152" t="s">
        <v>659</v>
      </c>
      <c r="AM152" t="s">
        <v>659</v>
      </c>
      <c r="AN152" t="s">
        <v>659</v>
      </c>
      <c r="AO152" t="s">
        <v>659</v>
      </c>
      <c r="AP152" t="s">
        <v>659</v>
      </c>
      <c r="AQ152" s="241">
        <v>0</v>
      </c>
      <c r="AR152" s="241">
        <v>0</v>
      </c>
    </row>
    <row r="153" spans="1:44" x14ac:dyDescent="0.2">
      <c r="A153">
        <v>104823</v>
      </c>
      <c r="B153" t="s">
        <v>59</v>
      </c>
      <c r="C153" t="s">
        <v>659</v>
      </c>
      <c r="D153" t="s">
        <v>659</v>
      </c>
      <c r="E153" t="s">
        <v>659</v>
      </c>
      <c r="F153" t="s">
        <v>659</v>
      </c>
      <c r="G153" t="s">
        <v>659</v>
      </c>
      <c r="H153" t="s">
        <v>659</v>
      </c>
      <c r="I153" t="s">
        <v>659</v>
      </c>
      <c r="J153" t="s">
        <v>659</v>
      </c>
      <c r="K153" t="s">
        <v>659</v>
      </c>
      <c r="L153" t="s">
        <v>659</v>
      </c>
      <c r="M153" t="s">
        <v>659</v>
      </c>
      <c r="N153" t="s">
        <v>659</v>
      </c>
      <c r="O153" t="s">
        <v>659</v>
      </c>
      <c r="P153" t="s">
        <v>659</v>
      </c>
      <c r="Q153" t="s">
        <v>659</v>
      </c>
      <c r="R153" t="s">
        <v>659</v>
      </c>
      <c r="S153" t="s">
        <v>659</v>
      </c>
      <c r="T153" t="s">
        <v>659</v>
      </c>
      <c r="U153" t="s">
        <v>659</v>
      </c>
      <c r="V153" t="s">
        <v>659</v>
      </c>
      <c r="W153" t="s">
        <v>659</v>
      </c>
      <c r="X153" t="s">
        <v>659</v>
      </c>
      <c r="Y153" t="s">
        <v>659</v>
      </c>
      <c r="Z153" t="s">
        <v>659</v>
      </c>
      <c r="AA153" t="s">
        <v>659</v>
      </c>
      <c r="AB153" t="s">
        <v>659</v>
      </c>
      <c r="AC153" t="s">
        <v>659</v>
      </c>
      <c r="AD153" t="s">
        <v>659</v>
      </c>
      <c r="AE153" t="s">
        <v>659</v>
      </c>
      <c r="AF153" t="s">
        <v>659</v>
      </c>
      <c r="AG153" t="s">
        <v>659</v>
      </c>
      <c r="AH153" t="s">
        <v>659</v>
      </c>
      <c r="AI153" t="s">
        <v>659</v>
      </c>
      <c r="AJ153" t="s">
        <v>659</v>
      </c>
      <c r="AK153" t="s">
        <v>659</v>
      </c>
      <c r="AL153" t="s">
        <v>659</v>
      </c>
      <c r="AM153" t="s">
        <v>659</v>
      </c>
      <c r="AN153" t="s">
        <v>659</v>
      </c>
      <c r="AO153" t="s">
        <v>659</v>
      </c>
      <c r="AP153" t="s">
        <v>659</v>
      </c>
      <c r="AQ153" s="241" t="s">
        <v>933</v>
      </c>
      <c r="AR153" s="241">
        <v>0</v>
      </c>
    </row>
    <row r="154" spans="1:44" ht="18" x14ac:dyDescent="0.2">
      <c r="A154" s="264">
        <v>104836</v>
      </c>
      <c r="B154" t="s">
        <v>59</v>
      </c>
      <c r="C154" t="s">
        <v>659</v>
      </c>
      <c r="D154" t="s">
        <v>659</v>
      </c>
      <c r="E154" t="s">
        <v>659</v>
      </c>
      <c r="F154" t="s">
        <v>659</v>
      </c>
      <c r="G154" t="s">
        <v>659</v>
      </c>
      <c r="H154" t="s">
        <v>659</v>
      </c>
      <c r="I154" t="s">
        <v>659</v>
      </c>
      <c r="J154" t="s">
        <v>659</v>
      </c>
      <c r="K154" t="s">
        <v>659</v>
      </c>
      <c r="L154" t="s">
        <v>659</v>
      </c>
      <c r="M154" t="s">
        <v>659</v>
      </c>
      <c r="N154" t="s">
        <v>659</v>
      </c>
      <c r="O154" t="s">
        <v>659</v>
      </c>
      <c r="P154" t="s">
        <v>659</v>
      </c>
      <c r="Q154" t="s">
        <v>659</v>
      </c>
      <c r="R154" t="s">
        <v>659</v>
      </c>
      <c r="S154" t="s">
        <v>659</v>
      </c>
      <c r="T154" t="s">
        <v>659</v>
      </c>
      <c r="U154" t="s">
        <v>659</v>
      </c>
      <c r="V154" t="s">
        <v>659</v>
      </c>
      <c r="W154" t="s">
        <v>659</v>
      </c>
      <c r="X154" t="s">
        <v>659</v>
      </c>
      <c r="Y154" t="s">
        <v>659</v>
      </c>
      <c r="Z154" t="s">
        <v>659</v>
      </c>
      <c r="AA154" t="s">
        <v>659</v>
      </c>
      <c r="AB154" t="s">
        <v>659</v>
      </c>
      <c r="AC154" t="s">
        <v>659</v>
      </c>
      <c r="AD154" t="s">
        <v>659</v>
      </c>
      <c r="AE154" t="s">
        <v>659</v>
      </c>
      <c r="AF154" t="s">
        <v>659</v>
      </c>
      <c r="AG154" t="s">
        <v>659</v>
      </c>
      <c r="AH154" t="s">
        <v>659</v>
      </c>
      <c r="AI154" t="s">
        <v>659</v>
      </c>
      <c r="AJ154" t="s">
        <v>659</v>
      </c>
      <c r="AK154" t="s">
        <v>659</v>
      </c>
      <c r="AL154" t="s">
        <v>659</v>
      </c>
      <c r="AM154" t="s">
        <v>659</v>
      </c>
      <c r="AN154" t="s">
        <v>659</v>
      </c>
      <c r="AO154" t="s">
        <v>659</v>
      </c>
      <c r="AP154" t="s">
        <v>659</v>
      </c>
      <c r="AQ154" s="241">
        <v>0</v>
      </c>
      <c r="AR154" s="241">
        <v>0</v>
      </c>
    </row>
    <row r="155" spans="1:44" ht="18" x14ac:dyDescent="0.2">
      <c r="A155" s="264">
        <v>104847</v>
      </c>
      <c r="B155" t="s">
        <v>59</v>
      </c>
      <c r="C155" t="s">
        <v>659</v>
      </c>
      <c r="D155" t="s">
        <v>659</v>
      </c>
      <c r="E155" t="s">
        <v>659</v>
      </c>
      <c r="F155" t="s">
        <v>659</v>
      </c>
      <c r="G155" t="s">
        <v>659</v>
      </c>
      <c r="H155" t="s">
        <v>659</v>
      </c>
      <c r="I155" t="s">
        <v>659</v>
      </c>
      <c r="J155" t="s">
        <v>659</v>
      </c>
      <c r="K155" t="s">
        <v>659</v>
      </c>
      <c r="L155" t="s">
        <v>659</v>
      </c>
      <c r="M155" t="s">
        <v>659</v>
      </c>
      <c r="N155" t="s">
        <v>659</v>
      </c>
      <c r="O155" t="s">
        <v>659</v>
      </c>
      <c r="P155" t="s">
        <v>659</v>
      </c>
      <c r="Q155" t="s">
        <v>659</v>
      </c>
      <c r="R155" t="s">
        <v>659</v>
      </c>
      <c r="S155" t="s">
        <v>659</v>
      </c>
      <c r="T155" t="s">
        <v>659</v>
      </c>
      <c r="U155" t="s">
        <v>659</v>
      </c>
      <c r="V155" t="s">
        <v>659</v>
      </c>
      <c r="W155" t="s">
        <v>659</v>
      </c>
      <c r="X155" t="s">
        <v>659</v>
      </c>
      <c r="Y155" t="s">
        <v>659</v>
      </c>
      <c r="Z155" t="s">
        <v>659</v>
      </c>
      <c r="AA155" t="s">
        <v>659</v>
      </c>
      <c r="AB155" t="s">
        <v>659</v>
      </c>
      <c r="AC155" t="s">
        <v>659</v>
      </c>
      <c r="AD155" t="s">
        <v>659</v>
      </c>
      <c r="AE155" t="s">
        <v>659</v>
      </c>
      <c r="AF155" t="s">
        <v>659</v>
      </c>
      <c r="AG155" t="s">
        <v>659</v>
      </c>
      <c r="AH155" t="s">
        <v>659</v>
      </c>
      <c r="AI155" t="s">
        <v>659</v>
      </c>
      <c r="AJ155" t="s">
        <v>659</v>
      </c>
      <c r="AK155" t="s">
        <v>659</v>
      </c>
      <c r="AL155" t="s">
        <v>659</v>
      </c>
      <c r="AM155" t="s">
        <v>659</v>
      </c>
      <c r="AN155" t="s">
        <v>659</v>
      </c>
      <c r="AO155" t="s">
        <v>659</v>
      </c>
      <c r="AP155" t="s">
        <v>659</v>
      </c>
      <c r="AQ155" s="241">
        <v>0</v>
      </c>
      <c r="AR155" s="241">
        <v>0</v>
      </c>
    </row>
    <row r="156" spans="1:44" x14ac:dyDescent="0.2">
      <c r="A156">
        <v>104892</v>
      </c>
      <c r="B156" t="s">
        <v>59</v>
      </c>
      <c r="C156" t="s">
        <v>659</v>
      </c>
      <c r="D156" t="s">
        <v>659</v>
      </c>
      <c r="E156" t="s">
        <v>659</v>
      </c>
      <c r="F156" t="s">
        <v>659</v>
      </c>
      <c r="G156" t="s">
        <v>659</v>
      </c>
      <c r="H156" t="s">
        <v>659</v>
      </c>
      <c r="I156" t="s">
        <v>659</v>
      </c>
      <c r="J156" t="s">
        <v>659</v>
      </c>
      <c r="K156" t="s">
        <v>659</v>
      </c>
      <c r="L156" t="s">
        <v>659</v>
      </c>
      <c r="M156" t="s">
        <v>659</v>
      </c>
      <c r="N156" t="s">
        <v>659</v>
      </c>
      <c r="O156" t="s">
        <v>659</v>
      </c>
      <c r="P156" t="s">
        <v>659</v>
      </c>
      <c r="Q156" t="s">
        <v>659</v>
      </c>
      <c r="R156" t="s">
        <v>659</v>
      </c>
      <c r="S156" t="s">
        <v>659</v>
      </c>
      <c r="T156" t="s">
        <v>659</v>
      </c>
      <c r="U156" t="s">
        <v>659</v>
      </c>
      <c r="V156" t="s">
        <v>659</v>
      </c>
      <c r="W156" t="s">
        <v>659</v>
      </c>
      <c r="X156" t="s">
        <v>659</v>
      </c>
      <c r="Y156" t="s">
        <v>659</v>
      </c>
      <c r="Z156" t="s">
        <v>659</v>
      </c>
      <c r="AA156" t="s">
        <v>659</v>
      </c>
      <c r="AB156" t="s">
        <v>659</v>
      </c>
      <c r="AC156" t="s">
        <v>659</v>
      </c>
      <c r="AD156" t="s">
        <v>659</v>
      </c>
      <c r="AE156" t="s">
        <v>659</v>
      </c>
      <c r="AF156" t="s">
        <v>659</v>
      </c>
      <c r="AG156" t="s">
        <v>659</v>
      </c>
      <c r="AH156" t="s">
        <v>659</v>
      </c>
      <c r="AI156" t="s">
        <v>659</v>
      </c>
      <c r="AJ156" t="s">
        <v>659</v>
      </c>
      <c r="AK156" t="s">
        <v>659</v>
      </c>
      <c r="AL156" t="s">
        <v>659</v>
      </c>
      <c r="AM156" t="s">
        <v>659</v>
      </c>
      <c r="AN156" t="s">
        <v>659</v>
      </c>
      <c r="AO156" t="s">
        <v>659</v>
      </c>
      <c r="AP156" t="s">
        <v>659</v>
      </c>
      <c r="AQ156" s="241" t="s">
        <v>1145</v>
      </c>
      <c r="AR156" s="241">
        <v>0</v>
      </c>
    </row>
    <row r="157" spans="1:44" x14ac:dyDescent="0.2">
      <c r="A157">
        <v>104900</v>
      </c>
      <c r="B157" t="s">
        <v>59</v>
      </c>
      <c r="C157" t="s">
        <v>659</v>
      </c>
      <c r="D157" t="s">
        <v>659</v>
      </c>
      <c r="E157" t="s">
        <v>659</v>
      </c>
      <c r="F157" t="s">
        <v>659</v>
      </c>
      <c r="G157" t="s">
        <v>659</v>
      </c>
      <c r="H157" t="s">
        <v>659</v>
      </c>
      <c r="I157" t="s">
        <v>659</v>
      </c>
      <c r="J157" t="s">
        <v>659</v>
      </c>
      <c r="K157" t="s">
        <v>659</v>
      </c>
      <c r="L157" t="s">
        <v>659</v>
      </c>
      <c r="M157" t="s">
        <v>659</v>
      </c>
      <c r="N157" t="s">
        <v>659</v>
      </c>
      <c r="O157" t="s">
        <v>659</v>
      </c>
      <c r="P157" t="s">
        <v>659</v>
      </c>
      <c r="Q157" t="s">
        <v>659</v>
      </c>
      <c r="R157" t="s">
        <v>659</v>
      </c>
      <c r="S157" t="s">
        <v>659</v>
      </c>
      <c r="T157" t="s">
        <v>659</v>
      </c>
      <c r="U157" t="s">
        <v>659</v>
      </c>
      <c r="V157" t="s">
        <v>659</v>
      </c>
      <c r="W157" t="s">
        <v>659</v>
      </c>
      <c r="X157" t="s">
        <v>659</v>
      </c>
      <c r="Y157" t="s">
        <v>659</v>
      </c>
      <c r="Z157" t="s">
        <v>659</v>
      </c>
      <c r="AA157" t="s">
        <v>659</v>
      </c>
      <c r="AB157" t="s">
        <v>659</v>
      </c>
      <c r="AC157" t="s">
        <v>659</v>
      </c>
      <c r="AD157" t="s">
        <v>659</v>
      </c>
      <c r="AE157" t="s">
        <v>659</v>
      </c>
      <c r="AF157" t="s">
        <v>659</v>
      </c>
      <c r="AG157" t="s">
        <v>659</v>
      </c>
      <c r="AH157" t="s">
        <v>659</v>
      </c>
      <c r="AI157" t="s">
        <v>659</v>
      </c>
      <c r="AJ157" t="s">
        <v>659</v>
      </c>
      <c r="AK157" t="s">
        <v>659</v>
      </c>
      <c r="AL157" t="s">
        <v>659</v>
      </c>
      <c r="AM157" t="s">
        <v>659</v>
      </c>
      <c r="AN157" t="s">
        <v>659</v>
      </c>
      <c r="AO157" t="s">
        <v>659</v>
      </c>
      <c r="AP157" t="s">
        <v>659</v>
      </c>
      <c r="AQ157" s="241">
        <v>0</v>
      </c>
      <c r="AR157" s="241">
        <v>0</v>
      </c>
    </row>
    <row r="158" spans="1:44" ht="18" x14ac:dyDescent="0.2">
      <c r="A158" s="264">
        <v>104902</v>
      </c>
      <c r="B158" t="s">
        <v>59</v>
      </c>
      <c r="C158" t="s">
        <v>659</v>
      </c>
      <c r="D158" t="s">
        <v>659</v>
      </c>
      <c r="E158" t="s">
        <v>659</v>
      </c>
      <c r="F158" t="s">
        <v>659</v>
      </c>
      <c r="G158" t="s">
        <v>659</v>
      </c>
      <c r="H158" t="s">
        <v>659</v>
      </c>
      <c r="I158" t="s">
        <v>659</v>
      </c>
      <c r="J158" t="s">
        <v>659</v>
      </c>
      <c r="K158" t="s">
        <v>659</v>
      </c>
      <c r="L158" t="s">
        <v>659</v>
      </c>
      <c r="M158" t="s">
        <v>659</v>
      </c>
      <c r="N158" t="s">
        <v>659</v>
      </c>
      <c r="O158" t="s">
        <v>659</v>
      </c>
      <c r="P158" t="s">
        <v>659</v>
      </c>
      <c r="Q158" t="s">
        <v>659</v>
      </c>
      <c r="R158" t="s">
        <v>659</v>
      </c>
      <c r="S158" t="s">
        <v>659</v>
      </c>
      <c r="T158" t="s">
        <v>659</v>
      </c>
      <c r="U158" t="s">
        <v>659</v>
      </c>
      <c r="V158" t="s">
        <v>659</v>
      </c>
      <c r="W158" t="s">
        <v>659</v>
      </c>
      <c r="X158" t="s">
        <v>659</v>
      </c>
      <c r="Y158" t="s">
        <v>659</v>
      </c>
      <c r="Z158" t="s">
        <v>659</v>
      </c>
      <c r="AA158" t="s">
        <v>659</v>
      </c>
      <c r="AB158" t="s">
        <v>659</v>
      </c>
      <c r="AC158" t="s">
        <v>659</v>
      </c>
      <c r="AD158" t="s">
        <v>659</v>
      </c>
      <c r="AE158" t="s">
        <v>659</v>
      </c>
      <c r="AF158" t="s">
        <v>659</v>
      </c>
      <c r="AG158" t="s">
        <v>659</v>
      </c>
      <c r="AH158" t="s">
        <v>659</v>
      </c>
      <c r="AI158" t="s">
        <v>659</v>
      </c>
      <c r="AJ158" t="s">
        <v>659</v>
      </c>
      <c r="AK158" t="s">
        <v>659</v>
      </c>
      <c r="AL158" t="s">
        <v>659</v>
      </c>
      <c r="AM158" t="s">
        <v>659</v>
      </c>
      <c r="AN158" t="s">
        <v>659</v>
      </c>
      <c r="AO158" t="s">
        <v>659</v>
      </c>
      <c r="AP158" t="s">
        <v>659</v>
      </c>
      <c r="AQ158" s="241">
        <v>0</v>
      </c>
      <c r="AR158" s="241">
        <v>0</v>
      </c>
    </row>
    <row r="159" spans="1:44" ht="18" x14ac:dyDescent="0.2">
      <c r="A159" s="264">
        <v>105037</v>
      </c>
      <c r="B159" t="s">
        <v>59</v>
      </c>
      <c r="C159" t="s">
        <v>659</v>
      </c>
      <c r="D159" t="s">
        <v>659</v>
      </c>
      <c r="E159" t="s">
        <v>659</v>
      </c>
      <c r="F159" t="s">
        <v>659</v>
      </c>
      <c r="G159" t="s">
        <v>659</v>
      </c>
      <c r="H159" t="s">
        <v>659</v>
      </c>
      <c r="I159" t="s">
        <v>659</v>
      </c>
      <c r="J159" t="s">
        <v>659</v>
      </c>
      <c r="K159" t="s">
        <v>659</v>
      </c>
      <c r="L159" t="s">
        <v>659</v>
      </c>
      <c r="M159" t="s">
        <v>659</v>
      </c>
      <c r="N159" t="s">
        <v>659</v>
      </c>
      <c r="O159" t="s">
        <v>659</v>
      </c>
      <c r="P159" t="s">
        <v>659</v>
      </c>
      <c r="Q159" t="s">
        <v>659</v>
      </c>
      <c r="R159" t="s">
        <v>659</v>
      </c>
      <c r="S159" t="s">
        <v>659</v>
      </c>
      <c r="T159" t="s">
        <v>659</v>
      </c>
      <c r="U159" t="s">
        <v>659</v>
      </c>
      <c r="V159" t="s">
        <v>659</v>
      </c>
      <c r="W159" t="s">
        <v>659</v>
      </c>
      <c r="X159" t="s">
        <v>659</v>
      </c>
      <c r="Y159" t="s">
        <v>659</v>
      </c>
      <c r="Z159" t="s">
        <v>659</v>
      </c>
      <c r="AA159" t="s">
        <v>659</v>
      </c>
      <c r="AB159" t="s">
        <v>659</v>
      </c>
      <c r="AC159" t="s">
        <v>659</v>
      </c>
      <c r="AD159" t="s">
        <v>659</v>
      </c>
      <c r="AE159" t="s">
        <v>659</v>
      </c>
      <c r="AF159" t="s">
        <v>659</v>
      </c>
      <c r="AG159" t="s">
        <v>659</v>
      </c>
      <c r="AH159" t="s">
        <v>659</v>
      </c>
      <c r="AI159" t="s">
        <v>659</v>
      </c>
      <c r="AJ159" t="s">
        <v>659</v>
      </c>
      <c r="AK159" t="s">
        <v>659</v>
      </c>
      <c r="AL159" t="s">
        <v>659</v>
      </c>
      <c r="AM159" t="s">
        <v>659</v>
      </c>
      <c r="AN159" t="s">
        <v>659</v>
      </c>
      <c r="AO159" t="s">
        <v>659</v>
      </c>
      <c r="AP159" t="s">
        <v>659</v>
      </c>
      <c r="AQ159" s="241">
        <v>0</v>
      </c>
      <c r="AR159" s="241">
        <v>0</v>
      </c>
    </row>
    <row r="160" spans="1:44" ht="18" x14ac:dyDescent="0.2">
      <c r="A160" s="264">
        <v>105053</v>
      </c>
      <c r="B160" t="s">
        <v>59</v>
      </c>
      <c r="C160" t="s">
        <v>659</v>
      </c>
      <c r="D160" t="s">
        <v>659</v>
      </c>
      <c r="E160" t="s">
        <v>659</v>
      </c>
      <c r="F160" t="s">
        <v>659</v>
      </c>
      <c r="G160" t="s">
        <v>659</v>
      </c>
      <c r="H160" t="s">
        <v>659</v>
      </c>
      <c r="I160" t="s">
        <v>659</v>
      </c>
      <c r="J160" t="s">
        <v>659</v>
      </c>
      <c r="K160" t="s">
        <v>659</v>
      </c>
      <c r="L160" t="s">
        <v>659</v>
      </c>
      <c r="M160" t="s">
        <v>659</v>
      </c>
      <c r="N160" t="s">
        <v>659</v>
      </c>
      <c r="O160" t="s">
        <v>659</v>
      </c>
      <c r="P160" t="s">
        <v>659</v>
      </c>
      <c r="Q160" t="s">
        <v>659</v>
      </c>
      <c r="R160" t="s">
        <v>659</v>
      </c>
      <c r="S160" t="s">
        <v>659</v>
      </c>
      <c r="T160" t="s">
        <v>659</v>
      </c>
      <c r="U160" t="s">
        <v>659</v>
      </c>
      <c r="V160" t="s">
        <v>659</v>
      </c>
      <c r="W160" t="s">
        <v>659</v>
      </c>
      <c r="X160" t="s">
        <v>659</v>
      </c>
      <c r="Y160" t="s">
        <v>659</v>
      </c>
      <c r="Z160" t="s">
        <v>659</v>
      </c>
      <c r="AA160" t="s">
        <v>659</v>
      </c>
      <c r="AB160" t="s">
        <v>659</v>
      </c>
      <c r="AC160" t="s">
        <v>659</v>
      </c>
      <c r="AD160" t="s">
        <v>659</v>
      </c>
      <c r="AE160" t="s">
        <v>659</v>
      </c>
      <c r="AF160" t="s">
        <v>659</v>
      </c>
      <c r="AG160" t="s">
        <v>659</v>
      </c>
      <c r="AH160" t="s">
        <v>659</v>
      </c>
      <c r="AI160" t="s">
        <v>659</v>
      </c>
      <c r="AJ160" t="s">
        <v>659</v>
      </c>
      <c r="AK160" t="s">
        <v>659</v>
      </c>
      <c r="AL160" t="s">
        <v>659</v>
      </c>
      <c r="AM160" t="s">
        <v>659</v>
      </c>
      <c r="AN160" t="s">
        <v>659</v>
      </c>
      <c r="AO160" t="s">
        <v>659</v>
      </c>
      <c r="AP160" t="s">
        <v>659</v>
      </c>
      <c r="AQ160" s="241">
        <v>0</v>
      </c>
      <c r="AR160" s="241">
        <v>0</v>
      </c>
    </row>
    <row r="161" spans="1:44" ht="18" x14ac:dyDescent="0.2">
      <c r="A161" s="264">
        <v>105245</v>
      </c>
      <c r="B161" t="s">
        <v>59</v>
      </c>
      <c r="C161" t="s">
        <v>659</v>
      </c>
      <c r="D161" t="s">
        <v>659</v>
      </c>
      <c r="E161" t="s">
        <v>659</v>
      </c>
      <c r="F161" t="s">
        <v>659</v>
      </c>
      <c r="G161" t="s">
        <v>659</v>
      </c>
      <c r="H161" t="s">
        <v>659</v>
      </c>
      <c r="I161" t="s">
        <v>659</v>
      </c>
      <c r="J161" t="s">
        <v>659</v>
      </c>
      <c r="K161" t="s">
        <v>659</v>
      </c>
      <c r="L161" t="s">
        <v>659</v>
      </c>
      <c r="M161" t="s">
        <v>659</v>
      </c>
      <c r="N161" t="s">
        <v>659</v>
      </c>
      <c r="O161" t="s">
        <v>659</v>
      </c>
      <c r="P161" t="s">
        <v>659</v>
      </c>
      <c r="Q161" t="s">
        <v>659</v>
      </c>
      <c r="R161" t="s">
        <v>659</v>
      </c>
      <c r="S161" t="s">
        <v>659</v>
      </c>
      <c r="T161" t="s">
        <v>659</v>
      </c>
      <c r="U161" t="s">
        <v>659</v>
      </c>
      <c r="V161" t="s">
        <v>659</v>
      </c>
      <c r="W161" t="s">
        <v>659</v>
      </c>
      <c r="X161" t="s">
        <v>659</v>
      </c>
      <c r="Y161" t="s">
        <v>659</v>
      </c>
      <c r="Z161" t="s">
        <v>659</v>
      </c>
      <c r="AA161" t="s">
        <v>659</v>
      </c>
      <c r="AB161" t="s">
        <v>659</v>
      </c>
      <c r="AC161" t="s">
        <v>659</v>
      </c>
      <c r="AD161" t="s">
        <v>659</v>
      </c>
      <c r="AE161" t="s">
        <v>659</v>
      </c>
      <c r="AF161" t="s">
        <v>659</v>
      </c>
      <c r="AG161" t="s">
        <v>659</v>
      </c>
      <c r="AH161" t="s">
        <v>659</v>
      </c>
      <c r="AI161" t="s">
        <v>659</v>
      </c>
      <c r="AJ161" t="s">
        <v>659</v>
      </c>
      <c r="AK161" t="s">
        <v>659</v>
      </c>
      <c r="AL161" t="s">
        <v>659</v>
      </c>
      <c r="AM161" t="s">
        <v>659</v>
      </c>
      <c r="AN161" t="s">
        <v>659</v>
      </c>
      <c r="AO161" t="s">
        <v>659</v>
      </c>
      <c r="AP161" t="s">
        <v>659</v>
      </c>
      <c r="AQ161" s="241">
        <v>0</v>
      </c>
      <c r="AR161" s="241">
        <v>0</v>
      </c>
    </row>
    <row r="162" spans="1:44" x14ac:dyDescent="0.2">
      <c r="A162" s="265">
        <v>105277</v>
      </c>
      <c r="B162" t="s">
        <v>59</v>
      </c>
      <c r="C162" s="263" t="s">
        <v>197</v>
      </c>
      <c r="D162" s="263" t="s">
        <v>197</v>
      </c>
      <c r="E162" s="263" t="s">
        <v>197</v>
      </c>
      <c r="F162" s="263" t="s">
        <v>197</v>
      </c>
      <c r="G162" s="263" t="s">
        <v>197</v>
      </c>
      <c r="H162" s="263" t="s">
        <v>197</v>
      </c>
      <c r="I162" s="263" t="s">
        <v>197</v>
      </c>
      <c r="J162" s="263" t="s">
        <v>197</v>
      </c>
      <c r="K162" s="263" t="s">
        <v>197</v>
      </c>
      <c r="L162" s="263" t="s">
        <v>197</v>
      </c>
      <c r="M162" s="263" t="s">
        <v>197</v>
      </c>
      <c r="N162" s="263" t="s">
        <v>197</v>
      </c>
      <c r="O162" s="263" t="s">
        <v>197</v>
      </c>
      <c r="P162" s="263" t="s">
        <v>197</v>
      </c>
      <c r="Q162" s="263" t="s">
        <v>197</v>
      </c>
      <c r="R162" s="263" t="s">
        <v>197</v>
      </c>
      <c r="S162" s="263" t="s">
        <v>197</v>
      </c>
      <c r="T162" s="263" t="s">
        <v>197</v>
      </c>
      <c r="U162" s="263" t="s">
        <v>197</v>
      </c>
      <c r="V162" s="263" t="s">
        <v>197</v>
      </c>
      <c r="W162" s="263" t="s">
        <v>197</v>
      </c>
      <c r="X162" s="263" t="s">
        <v>197</v>
      </c>
      <c r="Y162" s="263" t="s">
        <v>197</v>
      </c>
      <c r="Z162" s="263" t="s">
        <v>197</v>
      </c>
      <c r="AA162" s="263" t="s">
        <v>197</v>
      </c>
      <c r="AB162" s="263" t="s">
        <v>197</v>
      </c>
      <c r="AC162" s="263" t="s">
        <v>197</v>
      </c>
      <c r="AD162" s="263" t="s">
        <v>197</v>
      </c>
      <c r="AE162" s="263" t="s">
        <v>197</v>
      </c>
      <c r="AF162" s="263" t="s">
        <v>197</v>
      </c>
      <c r="AG162" s="263" t="s">
        <v>197</v>
      </c>
      <c r="AH162" s="263" t="s">
        <v>197</v>
      </c>
      <c r="AI162" s="263" t="s">
        <v>197</v>
      </c>
      <c r="AJ162" s="263" t="s">
        <v>197</v>
      </c>
      <c r="AK162" s="263" t="s">
        <v>197</v>
      </c>
      <c r="AL162" s="263" t="s">
        <v>197</v>
      </c>
      <c r="AM162" s="263" t="s">
        <v>197</v>
      </c>
      <c r="AN162" s="263" t="s">
        <v>197</v>
      </c>
      <c r="AO162" s="263" t="s">
        <v>197</v>
      </c>
      <c r="AP162" s="263" t="s">
        <v>197</v>
      </c>
      <c r="AQ162" s="241">
        <v>0</v>
      </c>
      <c r="AR162" s="241" t="s">
        <v>1137</v>
      </c>
    </row>
    <row r="163" spans="1:44" x14ac:dyDescent="0.2">
      <c r="A163" s="241">
        <v>105310</v>
      </c>
      <c r="B163" t="s">
        <v>59</v>
      </c>
      <c r="C163" s="241" t="s">
        <v>659</v>
      </c>
      <c r="D163" s="241" t="s">
        <v>659</v>
      </c>
      <c r="E163" s="241" t="s">
        <v>659</v>
      </c>
      <c r="F163" s="241" t="s">
        <v>659</v>
      </c>
      <c r="G163" s="241" t="s">
        <v>659</v>
      </c>
      <c r="H163" s="241" t="s">
        <v>659</v>
      </c>
      <c r="I163" s="241" t="s">
        <v>659</v>
      </c>
      <c r="J163" s="241" t="s">
        <v>659</v>
      </c>
      <c r="K163" s="241" t="s">
        <v>659</v>
      </c>
      <c r="L163" s="241" t="s">
        <v>659</v>
      </c>
      <c r="M163" s="241" t="s">
        <v>659</v>
      </c>
      <c r="N163" s="241" t="s">
        <v>659</v>
      </c>
      <c r="O163" s="241" t="s">
        <v>659</v>
      </c>
      <c r="P163" s="241" t="s">
        <v>659</v>
      </c>
      <c r="Q163" s="241" t="s">
        <v>659</v>
      </c>
      <c r="R163" s="241" t="s">
        <v>659</v>
      </c>
      <c r="S163" s="241" t="s">
        <v>659</v>
      </c>
      <c r="T163" s="241" t="s">
        <v>659</v>
      </c>
      <c r="U163" s="241" t="s">
        <v>659</v>
      </c>
      <c r="V163" s="241" t="s">
        <v>659</v>
      </c>
      <c r="W163" s="241" t="s">
        <v>659</v>
      </c>
      <c r="X163" s="241" t="s">
        <v>659</v>
      </c>
      <c r="Y163" s="241" t="s">
        <v>659</v>
      </c>
      <c r="Z163" s="241" t="s">
        <v>659</v>
      </c>
      <c r="AA163" s="241" t="s">
        <v>659</v>
      </c>
      <c r="AB163" s="241" t="s">
        <v>659</v>
      </c>
      <c r="AC163" s="241" t="s">
        <v>659</v>
      </c>
      <c r="AD163" s="241" t="s">
        <v>659</v>
      </c>
      <c r="AE163" s="241" t="s">
        <v>659</v>
      </c>
      <c r="AF163" s="241" t="s">
        <v>659</v>
      </c>
      <c r="AG163" s="241" t="s">
        <v>659</v>
      </c>
      <c r="AH163" s="241" t="s">
        <v>659</v>
      </c>
      <c r="AI163" s="241" t="s">
        <v>659</v>
      </c>
      <c r="AJ163" s="241" t="s">
        <v>659</v>
      </c>
      <c r="AK163" s="241" t="s">
        <v>659</v>
      </c>
      <c r="AL163" s="241" t="s">
        <v>659</v>
      </c>
      <c r="AM163" s="241" t="s">
        <v>659</v>
      </c>
      <c r="AN163" s="241" t="s">
        <v>659</v>
      </c>
      <c r="AO163" s="241" t="s">
        <v>659</v>
      </c>
      <c r="AP163" s="241" t="s">
        <v>659</v>
      </c>
      <c r="AQ163" s="241" t="s">
        <v>932</v>
      </c>
      <c r="AR163" s="241">
        <v>0</v>
      </c>
    </row>
    <row r="164" spans="1:44" ht="18" x14ac:dyDescent="0.2">
      <c r="A164" s="264">
        <v>105330</v>
      </c>
      <c r="B164" t="s">
        <v>59</v>
      </c>
      <c r="C164" t="s">
        <v>659</v>
      </c>
      <c r="D164" t="s">
        <v>659</v>
      </c>
      <c r="E164" t="s">
        <v>659</v>
      </c>
      <c r="F164" t="s">
        <v>659</v>
      </c>
      <c r="G164" t="s">
        <v>659</v>
      </c>
      <c r="H164" t="s">
        <v>659</v>
      </c>
      <c r="I164" t="s">
        <v>659</v>
      </c>
      <c r="J164" t="s">
        <v>659</v>
      </c>
      <c r="K164" t="s">
        <v>659</v>
      </c>
      <c r="L164" t="s">
        <v>659</v>
      </c>
      <c r="M164" t="s">
        <v>659</v>
      </c>
      <c r="N164" t="s">
        <v>659</v>
      </c>
      <c r="O164" t="s">
        <v>659</v>
      </c>
      <c r="P164" t="s">
        <v>659</v>
      </c>
      <c r="Q164" t="s">
        <v>659</v>
      </c>
      <c r="R164" t="s">
        <v>659</v>
      </c>
      <c r="S164" t="s">
        <v>659</v>
      </c>
      <c r="T164" t="s">
        <v>659</v>
      </c>
      <c r="U164" t="s">
        <v>659</v>
      </c>
      <c r="V164" t="s">
        <v>659</v>
      </c>
      <c r="W164" t="s">
        <v>659</v>
      </c>
      <c r="X164" t="s">
        <v>659</v>
      </c>
      <c r="Y164" t="s">
        <v>659</v>
      </c>
      <c r="Z164" t="s">
        <v>659</v>
      </c>
      <c r="AA164" t="s">
        <v>659</v>
      </c>
      <c r="AB164" t="s">
        <v>659</v>
      </c>
      <c r="AC164" t="s">
        <v>659</v>
      </c>
      <c r="AD164" t="s">
        <v>659</v>
      </c>
      <c r="AE164" t="s">
        <v>659</v>
      </c>
      <c r="AF164" t="s">
        <v>659</v>
      </c>
      <c r="AG164" t="s">
        <v>659</v>
      </c>
      <c r="AH164" t="s">
        <v>659</v>
      </c>
      <c r="AI164" t="s">
        <v>659</v>
      </c>
      <c r="AJ164" t="s">
        <v>659</v>
      </c>
      <c r="AK164" t="s">
        <v>659</v>
      </c>
      <c r="AL164" t="s">
        <v>659</v>
      </c>
      <c r="AM164" t="s">
        <v>659</v>
      </c>
      <c r="AN164" t="s">
        <v>659</v>
      </c>
      <c r="AO164" t="s">
        <v>659</v>
      </c>
      <c r="AP164" t="s">
        <v>659</v>
      </c>
      <c r="AQ164" s="241">
        <v>0</v>
      </c>
      <c r="AR164" s="241">
        <v>0</v>
      </c>
    </row>
    <row r="165" spans="1:44" ht="18" x14ac:dyDescent="0.2">
      <c r="A165" s="264">
        <v>105336</v>
      </c>
      <c r="B165" t="s">
        <v>59</v>
      </c>
      <c r="C165" t="s">
        <v>659</v>
      </c>
      <c r="D165" t="s">
        <v>659</v>
      </c>
      <c r="E165" t="s">
        <v>659</v>
      </c>
      <c r="F165" t="s">
        <v>659</v>
      </c>
      <c r="G165" t="s">
        <v>659</v>
      </c>
      <c r="H165" t="s">
        <v>659</v>
      </c>
      <c r="I165" t="s">
        <v>659</v>
      </c>
      <c r="J165" t="s">
        <v>659</v>
      </c>
      <c r="K165" t="s">
        <v>659</v>
      </c>
      <c r="L165" t="s">
        <v>659</v>
      </c>
      <c r="M165" t="s">
        <v>659</v>
      </c>
      <c r="N165" t="s">
        <v>659</v>
      </c>
      <c r="O165" t="s">
        <v>659</v>
      </c>
      <c r="P165" t="s">
        <v>659</v>
      </c>
      <c r="Q165" t="s">
        <v>659</v>
      </c>
      <c r="R165" t="s">
        <v>659</v>
      </c>
      <c r="S165" t="s">
        <v>659</v>
      </c>
      <c r="T165" t="s">
        <v>659</v>
      </c>
      <c r="U165" t="s">
        <v>659</v>
      </c>
      <c r="V165" t="s">
        <v>659</v>
      </c>
      <c r="W165" t="s">
        <v>659</v>
      </c>
      <c r="X165" t="s">
        <v>659</v>
      </c>
      <c r="Y165" t="s">
        <v>659</v>
      </c>
      <c r="Z165" t="s">
        <v>659</v>
      </c>
      <c r="AA165" t="s">
        <v>659</v>
      </c>
      <c r="AB165" t="s">
        <v>659</v>
      </c>
      <c r="AC165" t="s">
        <v>659</v>
      </c>
      <c r="AD165" t="s">
        <v>659</v>
      </c>
      <c r="AE165" t="s">
        <v>659</v>
      </c>
      <c r="AF165" t="s">
        <v>659</v>
      </c>
      <c r="AG165" t="s">
        <v>659</v>
      </c>
      <c r="AH165" t="s">
        <v>659</v>
      </c>
      <c r="AI165" t="s">
        <v>659</v>
      </c>
      <c r="AJ165" t="s">
        <v>659</v>
      </c>
      <c r="AK165" t="s">
        <v>659</v>
      </c>
      <c r="AL165" t="s">
        <v>659</v>
      </c>
      <c r="AM165" t="s">
        <v>659</v>
      </c>
      <c r="AN165" t="s">
        <v>659</v>
      </c>
      <c r="AO165" t="s">
        <v>659</v>
      </c>
      <c r="AP165" t="s">
        <v>659</v>
      </c>
      <c r="AQ165" s="241">
        <v>0</v>
      </c>
      <c r="AR165" s="241">
        <v>0</v>
      </c>
    </row>
    <row r="166" spans="1:44" ht="18" x14ac:dyDescent="0.2">
      <c r="A166" s="264">
        <v>105348</v>
      </c>
      <c r="B166" t="s">
        <v>59</v>
      </c>
      <c r="C166" t="s">
        <v>659</v>
      </c>
      <c r="D166" t="s">
        <v>659</v>
      </c>
      <c r="E166" t="s">
        <v>659</v>
      </c>
      <c r="F166" t="s">
        <v>659</v>
      </c>
      <c r="G166" t="s">
        <v>659</v>
      </c>
      <c r="H166" t="s">
        <v>659</v>
      </c>
      <c r="I166" t="s">
        <v>659</v>
      </c>
      <c r="J166" t="s">
        <v>659</v>
      </c>
      <c r="K166" t="s">
        <v>659</v>
      </c>
      <c r="L166" t="s">
        <v>659</v>
      </c>
      <c r="M166" t="s">
        <v>659</v>
      </c>
      <c r="N166" t="s">
        <v>659</v>
      </c>
      <c r="O166" t="s">
        <v>659</v>
      </c>
      <c r="P166" t="s">
        <v>659</v>
      </c>
      <c r="Q166" t="s">
        <v>659</v>
      </c>
      <c r="R166" t="s">
        <v>659</v>
      </c>
      <c r="S166" t="s">
        <v>659</v>
      </c>
      <c r="T166" t="s">
        <v>659</v>
      </c>
      <c r="U166" t="s">
        <v>659</v>
      </c>
      <c r="V166" t="s">
        <v>659</v>
      </c>
      <c r="W166" t="s">
        <v>659</v>
      </c>
      <c r="X166" t="s">
        <v>659</v>
      </c>
      <c r="Y166" t="s">
        <v>659</v>
      </c>
      <c r="Z166" t="s">
        <v>659</v>
      </c>
      <c r="AA166" t="s">
        <v>659</v>
      </c>
      <c r="AB166" t="s">
        <v>659</v>
      </c>
      <c r="AC166" t="s">
        <v>659</v>
      </c>
      <c r="AD166" t="s">
        <v>659</v>
      </c>
      <c r="AE166" t="s">
        <v>659</v>
      </c>
      <c r="AF166" t="s">
        <v>659</v>
      </c>
      <c r="AG166" t="s">
        <v>659</v>
      </c>
      <c r="AH166" t="s">
        <v>659</v>
      </c>
      <c r="AI166" t="s">
        <v>659</v>
      </c>
      <c r="AJ166" t="s">
        <v>659</v>
      </c>
      <c r="AK166" t="s">
        <v>659</v>
      </c>
      <c r="AL166" t="s">
        <v>659</v>
      </c>
      <c r="AM166" t="s">
        <v>659</v>
      </c>
      <c r="AN166" t="s">
        <v>659</v>
      </c>
      <c r="AO166" t="s">
        <v>659</v>
      </c>
      <c r="AP166" t="s">
        <v>659</v>
      </c>
      <c r="AQ166" s="241">
        <v>0</v>
      </c>
      <c r="AR166" s="241">
        <v>0</v>
      </c>
    </row>
    <row r="167" spans="1:44" ht="18" x14ac:dyDescent="0.2">
      <c r="A167" s="264">
        <v>105362</v>
      </c>
      <c r="B167" t="s">
        <v>59</v>
      </c>
      <c r="C167" t="s">
        <v>659</v>
      </c>
      <c r="D167" t="s">
        <v>659</v>
      </c>
      <c r="E167" t="s">
        <v>659</v>
      </c>
      <c r="F167" t="s">
        <v>659</v>
      </c>
      <c r="G167" t="s">
        <v>659</v>
      </c>
      <c r="H167" t="s">
        <v>659</v>
      </c>
      <c r="I167" t="s">
        <v>659</v>
      </c>
      <c r="J167" t="s">
        <v>659</v>
      </c>
      <c r="K167" t="s">
        <v>659</v>
      </c>
      <c r="L167" t="s">
        <v>659</v>
      </c>
      <c r="M167" t="s">
        <v>659</v>
      </c>
      <c r="N167" t="s">
        <v>659</v>
      </c>
      <c r="O167" t="s">
        <v>659</v>
      </c>
      <c r="P167" t="s">
        <v>659</v>
      </c>
      <c r="Q167" t="s">
        <v>659</v>
      </c>
      <c r="R167" t="s">
        <v>659</v>
      </c>
      <c r="S167" t="s">
        <v>659</v>
      </c>
      <c r="T167" t="s">
        <v>659</v>
      </c>
      <c r="U167" t="s">
        <v>659</v>
      </c>
      <c r="V167" t="s">
        <v>659</v>
      </c>
      <c r="W167" t="s">
        <v>659</v>
      </c>
      <c r="X167" t="s">
        <v>659</v>
      </c>
      <c r="Y167" t="s">
        <v>659</v>
      </c>
      <c r="Z167" t="s">
        <v>659</v>
      </c>
      <c r="AA167" t="s">
        <v>659</v>
      </c>
      <c r="AB167" t="s">
        <v>659</v>
      </c>
      <c r="AC167" t="s">
        <v>659</v>
      </c>
      <c r="AD167" t="s">
        <v>659</v>
      </c>
      <c r="AE167" t="s">
        <v>659</v>
      </c>
      <c r="AF167" t="s">
        <v>659</v>
      </c>
      <c r="AG167" t="s">
        <v>659</v>
      </c>
      <c r="AH167" t="s">
        <v>659</v>
      </c>
      <c r="AI167" t="s">
        <v>659</v>
      </c>
      <c r="AJ167" t="s">
        <v>659</v>
      </c>
      <c r="AK167" t="s">
        <v>659</v>
      </c>
      <c r="AL167" t="s">
        <v>659</v>
      </c>
      <c r="AM167" t="s">
        <v>659</v>
      </c>
      <c r="AN167" t="s">
        <v>659</v>
      </c>
      <c r="AO167" t="s">
        <v>659</v>
      </c>
      <c r="AP167" t="s">
        <v>659</v>
      </c>
      <c r="AQ167" s="241">
        <v>0</v>
      </c>
      <c r="AR167" s="241">
        <v>0</v>
      </c>
    </row>
    <row r="168" spans="1:44" ht="18" x14ac:dyDescent="0.2">
      <c r="A168" s="264">
        <v>105467</v>
      </c>
      <c r="B168" t="s">
        <v>59</v>
      </c>
      <c r="C168" t="s">
        <v>659</v>
      </c>
      <c r="D168" t="s">
        <v>659</v>
      </c>
      <c r="E168" t="s">
        <v>659</v>
      </c>
      <c r="F168" t="s">
        <v>659</v>
      </c>
      <c r="G168" t="s">
        <v>659</v>
      </c>
      <c r="H168" t="s">
        <v>659</v>
      </c>
      <c r="I168" t="s">
        <v>659</v>
      </c>
      <c r="J168" t="s">
        <v>659</v>
      </c>
      <c r="K168" t="s">
        <v>659</v>
      </c>
      <c r="L168" t="s">
        <v>659</v>
      </c>
      <c r="M168" t="s">
        <v>659</v>
      </c>
      <c r="N168" t="s">
        <v>659</v>
      </c>
      <c r="O168" t="s">
        <v>659</v>
      </c>
      <c r="P168" t="s">
        <v>659</v>
      </c>
      <c r="Q168" t="s">
        <v>659</v>
      </c>
      <c r="R168" t="s">
        <v>659</v>
      </c>
      <c r="S168" t="s">
        <v>659</v>
      </c>
      <c r="T168" t="s">
        <v>659</v>
      </c>
      <c r="U168" t="s">
        <v>659</v>
      </c>
      <c r="V168" t="s">
        <v>659</v>
      </c>
      <c r="W168" t="s">
        <v>659</v>
      </c>
      <c r="X168" t="s">
        <v>659</v>
      </c>
      <c r="Y168" t="s">
        <v>659</v>
      </c>
      <c r="Z168" t="s">
        <v>659</v>
      </c>
      <c r="AA168" t="s">
        <v>659</v>
      </c>
      <c r="AB168" t="s">
        <v>659</v>
      </c>
      <c r="AC168" t="s">
        <v>659</v>
      </c>
      <c r="AD168" t="s">
        <v>659</v>
      </c>
      <c r="AE168" t="s">
        <v>659</v>
      </c>
      <c r="AF168" t="s">
        <v>659</v>
      </c>
      <c r="AG168" t="s">
        <v>659</v>
      </c>
      <c r="AH168" t="s">
        <v>659</v>
      </c>
      <c r="AI168" t="s">
        <v>659</v>
      </c>
      <c r="AJ168" t="s">
        <v>659</v>
      </c>
      <c r="AK168" t="s">
        <v>659</v>
      </c>
      <c r="AL168" t="s">
        <v>659</v>
      </c>
      <c r="AM168" t="s">
        <v>659</v>
      </c>
      <c r="AN168" t="s">
        <v>659</v>
      </c>
      <c r="AO168" t="s">
        <v>659</v>
      </c>
      <c r="AP168" t="s">
        <v>659</v>
      </c>
      <c r="AQ168" s="241">
        <v>0</v>
      </c>
      <c r="AR168" s="241">
        <v>0</v>
      </c>
    </row>
    <row r="169" spans="1:44" ht="18" x14ac:dyDescent="0.2">
      <c r="A169" s="264">
        <v>105483</v>
      </c>
      <c r="B169" t="s">
        <v>59</v>
      </c>
      <c r="C169" t="s">
        <v>659</v>
      </c>
      <c r="D169" t="s">
        <v>659</v>
      </c>
      <c r="E169" t="s">
        <v>659</v>
      </c>
      <c r="F169" t="s">
        <v>659</v>
      </c>
      <c r="G169" t="s">
        <v>659</v>
      </c>
      <c r="H169" t="s">
        <v>659</v>
      </c>
      <c r="I169" t="s">
        <v>659</v>
      </c>
      <c r="J169" t="s">
        <v>659</v>
      </c>
      <c r="K169" t="s">
        <v>659</v>
      </c>
      <c r="L169" t="s">
        <v>659</v>
      </c>
      <c r="M169" t="s">
        <v>659</v>
      </c>
      <c r="N169" t="s">
        <v>659</v>
      </c>
      <c r="O169" t="s">
        <v>659</v>
      </c>
      <c r="P169" t="s">
        <v>659</v>
      </c>
      <c r="Q169" t="s">
        <v>659</v>
      </c>
      <c r="R169" t="s">
        <v>659</v>
      </c>
      <c r="S169" t="s">
        <v>659</v>
      </c>
      <c r="T169" t="s">
        <v>659</v>
      </c>
      <c r="U169" t="s">
        <v>659</v>
      </c>
      <c r="V169" t="s">
        <v>659</v>
      </c>
      <c r="W169" t="s">
        <v>659</v>
      </c>
      <c r="X169" t="s">
        <v>659</v>
      </c>
      <c r="Y169" t="s">
        <v>659</v>
      </c>
      <c r="Z169" t="s">
        <v>659</v>
      </c>
      <c r="AA169" t="s">
        <v>659</v>
      </c>
      <c r="AB169" t="s">
        <v>659</v>
      </c>
      <c r="AC169" t="s">
        <v>659</v>
      </c>
      <c r="AD169" t="s">
        <v>659</v>
      </c>
      <c r="AE169" t="s">
        <v>659</v>
      </c>
      <c r="AF169" t="s">
        <v>659</v>
      </c>
      <c r="AG169" t="s">
        <v>659</v>
      </c>
      <c r="AH169" t="s">
        <v>659</v>
      </c>
      <c r="AI169" t="s">
        <v>659</v>
      </c>
      <c r="AJ169" t="s">
        <v>659</v>
      </c>
      <c r="AK169" t="s">
        <v>659</v>
      </c>
      <c r="AL169" t="s">
        <v>659</v>
      </c>
      <c r="AM169" t="s">
        <v>659</v>
      </c>
      <c r="AN169" t="s">
        <v>659</v>
      </c>
      <c r="AO169" t="s">
        <v>659</v>
      </c>
      <c r="AP169" t="s">
        <v>659</v>
      </c>
      <c r="AQ169" s="241">
        <v>0</v>
      </c>
      <c r="AR169" s="241">
        <v>0</v>
      </c>
    </row>
    <row r="170" spans="1:44" x14ac:dyDescent="0.2">
      <c r="A170" s="241">
        <v>105526</v>
      </c>
      <c r="B170" t="s">
        <v>59</v>
      </c>
      <c r="C170" s="241" t="s">
        <v>659</v>
      </c>
      <c r="D170" s="241" t="s">
        <v>659</v>
      </c>
      <c r="E170" s="241" t="s">
        <v>659</v>
      </c>
      <c r="F170" s="241" t="s">
        <v>659</v>
      </c>
      <c r="G170" s="241" t="s">
        <v>659</v>
      </c>
      <c r="H170" s="241" t="s">
        <v>659</v>
      </c>
      <c r="I170" s="241" t="s">
        <v>659</v>
      </c>
      <c r="J170" s="241" t="s">
        <v>659</v>
      </c>
      <c r="K170" s="241" t="s">
        <v>659</v>
      </c>
      <c r="L170" s="241" t="s">
        <v>659</v>
      </c>
      <c r="M170" s="241" t="s">
        <v>659</v>
      </c>
      <c r="N170" s="241" t="s">
        <v>659</v>
      </c>
      <c r="O170" s="241" t="s">
        <v>659</v>
      </c>
      <c r="P170" s="241" t="s">
        <v>659</v>
      </c>
      <c r="Q170" s="241" t="s">
        <v>659</v>
      </c>
      <c r="R170" s="241" t="s">
        <v>659</v>
      </c>
      <c r="S170" s="241" t="s">
        <v>659</v>
      </c>
      <c r="T170" s="241" t="s">
        <v>659</v>
      </c>
      <c r="U170" s="241" t="s">
        <v>659</v>
      </c>
      <c r="V170" s="241" t="s">
        <v>659</v>
      </c>
      <c r="W170" s="241" t="s">
        <v>659</v>
      </c>
      <c r="X170" s="241" t="s">
        <v>659</v>
      </c>
      <c r="Y170" s="241" t="s">
        <v>659</v>
      </c>
      <c r="Z170" s="241" t="s">
        <v>659</v>
      </c>
      <c r="AA170" s="241" t="s">
        <v>659</v>
      </c>
      <c r="AB170" s="241" t="s">
        <v>659</v>
      </c>
      <c r="AC170" s="241" t="s">
        <v>659</v>
      </c>
      <c r="AD170" s="241" t="s">
        <v>659</v>
      </c>
      <c r="AE170" s="241" t="s">
        <v>659</v>
      </c>
      <c r="AF170" s="241" t="s">
        <v>659</v>
      </c>
      <c r="AG170" s="241" t="s">
        <v>659</v>
      </c>
      <c r="AH170" s="241" t="s">
        <v>659</v>
      </c>
      <c r="AI170" s="241" t="s">
        <v>659</v>
      </c>
      <c r="AJ170" s="241" t="s">
        <v>659</v>
      </c>
      <c r="AK170" s="241" t="s">
        <v>659</v>
      </c>
      <c r="AL170" s="241" t="s">
        <v>659</v>
      </c>
      <c r="AM170" s="241" t="s">
        <v>659</v>
      </c>
      <c r="AN170" s="241" t="s">
        <v>659</v>
      </c>
      <c r="AO170" s="241" t="s">
        <v>659</v>
      </c>
      <c r="AP170" s="241" t="s">
        <v>659</v>
      </c>
      <c r="AQ170" s="241" t="s">
        <v>931</v>
      </c>
      <c r="AR170" s="241">
        <v>0</v>
      </c>
    </row>
    <row r="171" spans="1:44" ht="18" x14ac:dyDescent="0.2">
      <c r="A171" s="264">
        <v>105551</v>
      </c>
      <c r="B171" t="s">
        <v>59</v>
      </c>
      <c r="C171" t="s">
        <v>659</v>
      </c>
      <c r="D171" t="s">
        <v>659</v>
      </c>
      <c r="E171" t="s">
        <v>659</v>
      </c>
      <c r="F171" t="s">
        <v>659</v>
      </c>
      <c r="G171" t="s">
        <v>659</v>
      </c>
      <c r="H171" t="s">
        <v>659</v>
      </c>
      <c r="I171" t="s">
        <v>659</v>
      </c>
      <c r="J171" t="s">
        <v>659</v>
      </c>
      <c r="K171" t="s">
        <v>659</v>
      </c>
      <c r="L171" t="s">
        <v>659</v>
      </c>
      <c r="M171" t="s">
        <v>659</v>
      </c>
      <c r="N171" t="s">
        <v>659</v>
      </c>
      <c r="O171" t="s">
        <v>659</v>
      </c>
      <c r="P171" t="s">
        <v>659</v>
      </c>
      <c r="Q171" t="s">
        <v>659</v>
      </c>
      <c r="R171" t="s">
        <v>659</v>
      </c>
      <c r="S171" t="s">
        <v>659</v>
      </c>
      <c r="T171" t="s">
        <v>659</v>
      </c>
      <c r="U171" t="s">
        <v>659</v>
      </c>
      <c r="V171" t="s">
        <v>659</v>
      </c>
      <c r="W171" t="s">
        <v>659</v>
      </c>
      <c r="X171" t="s">
        <v>659</v>
      </c>
      <c r="Y171" t="s">
        <v>659</v>
      </c>
      <c r="Z171" t="s">
        <v>659</v>
      </c>
      <c r="AA171" t="s">
        <v>659</v>
      </c>
      <c r="AB171" t="s">
        <v>659</v>
      </c>
      <c r="AC171" t="s">
        <v>659</v>
      </c>
      <c r="AD171" t="s">
        <v>659</v>
      </c>
      <c r="AE171" t="s">
        <v>659</v>
      </c>
      <c r="AF171" t="s">
        <v>659</v>
      </c>
      <c r="AG171" t="s">
        <v>659</v>
      </c>
      <c r="AH171" t="s">
        <v>659</v>
      </c>
      <c r="AI171" t="s">
        <v>659</v>
      </c>
      <c r="AJ171" t="s">
        <v>659</v>
      </c>
      <c r="AK171" t="s">
        <v>659</v>
      </c>
      <c r="AL171" t="s">
        <v>659</v>
      </c>
      <c r="AM171" t="s">
        <v>659</v>
      </c>
      <c r="AN171" t="s">
        <v>659</v>
      </c>
      <c r="AO171" t="s">
        <v>659</v>
      </c>
      <c r="AP171" t="s">
        <v>659</v>
      </c>
      <c r="AQ171" s="241">
        <v>0</v>
      </c>
      <c r="AR171" s="241">
        <v>0</v>
      </c>
    </row>
    <row r="172" spans="1:44" ht="18" x14ac:dyDescent="0.2">
      <c r="A172" s="264">
        <v>105600</v>
      </c>
      <c r="B172" t="s">
        <v>59</v>
      </c>
      <c r="C172" t="s">
        <v>659</v>
      </c>
      <c r="D172" t="s">
        <v>659</v>
      </c>
      <c r="E172" t="s">
        <v>659</v>
      </c>
      <c r="F172" t="s">
        <v>659</v>
      </c>
      <c r="G172" t="s">
        <v>659</v>
      </c>
      <c r="H172" t="s">
        <v>659</v>
      </c>
      <c r="I172" t="s">
        <v>659</v>
      </c>
      <c r="J172" t="s">
        <v>659</v>
      </c>
      <c r="K172" t="s">
        <v>659</v>
      </c>
      <c r="L172" t="s">
        <v>659</v>
      </c>
      <c r="M172" t="s">
        <v>659</v>
      </c>
      <c r="N172" t="s">
        <v>659</v>
      </c>
      <c r="O172" t="s">
        <v>659</v>
      </c>
      <c r="P172" t="s">
        <v>659</v>
      </c>
      <c r="Q172" t="s">
        <v>659</v>
      </c>
      <c r="R172" t="s">
        <v>659</v>
      </c>
      <c r="S172" t="s">
        <v>659</v>
      </c>
      <c r="T172" t="s">
        <v>659</v>
      </c>
      <c r="U172" t="s">
        <v>659</v>
      </c>
      <c r="V172" t="s">
        <v>659</v>
      </c>
      <c r="W172" t="s">
        <v>659</v>
      </c>
      <c r="X172" t="s">
        <v>659</v>
      </c>
      <c r="Y172" t="s">
        <v>659</v>
      </c>
      <c r="Z172" t="s">
        <v>659</v>
      </c>
      <c r="AA172" t="s">
        <v>659</v>
      </c>
      <c r="AB172" t="s">
        <v>659</v>
      </c>
      <c r="AC172" t="s">
        <v>659</v>
      </c>
      <c r="AD172" t="s">
        <v>659</v>
      </c>
      <c r="AE172" t="s">
        <v>659</v>
      </c>
      <c r="AF172" t="s">
        <v>659</v>
      </c>
      <c r="AG172" t="s">
        <v>659</v>
      </c>
      <c r="AH172" t="s">
        <v>659</v>
      </c>
      <c r="AI172" t="s">
        <v>659</v>
      </c>
      <c r="AJ172" t="s">
        <v>659</v>
      </c>
      <c r="AK172" t="s">
        <v>659</v>
      </c>
      <c r="AL172" t="s">
        <v>659</v>
      </c>
      <c r="AM172" t="s">
        <v>659</v>
      </c>
      <c r="AN172" t="s">
        <v>659</v>
      </c>
      <c r="AO172" t="s">
        <v>659</v>
      </c>
      <c r="AP172" t="s">
        <v>659</v>
      </c>
      <c r="AQ172" s="241">
        <v>0</v>
      </c>
      <c r="AR172" s="241">
        <v>0</v>
      </c>
    </row>
    <row r="173" spans="1:44" ht="18" x14ac:dyDescent="0.2">
      <c r="A173" s="264">
        <v>105639</v>
      </c>
      <c r="B173" t="s">
        <v>59</v>
      </c>
      <c r="C173" t="s">
        <v>659</v>
      </c>
      <c r="D173" t="s">
        <v>659</v>
      </c>
      <c r="E173" t="s">
        <v>659</v>
      </c>
      <c r="F173" t="s">
        <v>659</v>
      </c>
      <c r="G173" t="s">
        <v>659</v>
      </c>
      <c r="H173" t="s">
        <v>659</v>
      </c>
      <c r="I173" t="s">
        <v>659</v>
      </c>
      <c r="J173" t="s">
        <v>659</v>
      </c>
      <c r="K173" t="s">
        <v>659</v>
      </c>
      <c r="L173" t="s">
        <v>659</v>
      </c>
      <c r="M173" t="s">
        <v>659</v>
      </c>
      <c r="N173" t="s">
        <v>659</v>
      </c>
      <c r="O173" t="s">
        <v>659</v>
      </c>
      <c r="P173" t="s">
        <v>659</v>
      </c>
      <c r="Q173" t="s">
        <v>659</v>
      </c>
      <c r="R173" t="s">
        <v>659</v>
      </c>
      <c r="S173" t="s">
        <v>659</v>
      </c>
      <c r="T173" t="s">
        <v>659</v>
      </c>
      <c r="U173" t="s">
        <v>659</v>
      </c>
      <c r="V173" t="s">
        <v>659</v>
      </c>
      <c r="W173" t="s">
        <v>659</v>
      </c>
      <c r="X173" t="s">
        <v>659</v>
      </c>
      <c r="Y173" t="s">
        <v>659</v>
      </c>
      <c r="Z173" t="s">
        <v>659</v>
      </c>
      <c r="AA173" t="s">
        <v>659</v>
      </c>
      <c r="AB173" t="s">
        <v>659</v>
      </c>
      <c r="AC173" t="s">
        <v>659</v>
      </c>
      <c r="AD173" t="s">
        <v>659</v>
      </c>
      <c r="AE173" t="s">
        <v>659</v>
      </c>
      <c r="AF173" t="s">
        <v>659</v>
      </c>
      <c r="AG173" t="s">
        <v>659</v>
      </c>
      <c r="AH173" t="s">
        <v>659</v>
      </c>
      <c r="AI173" t="s">
        <v>659</v>
      </c>
      <c r="AJ173" t="s">
        <v>659</v>
      </c>
      <c r="AK173" t="s">
        <v>659</v>
      </c>
      <c r="AL173" t="s">
        <v>659</v>
      </c>
      <c r="AM173" t="s">
        <v>659</v>
      </c>
      <c r="AN173" t="s">
        <v>659</v>
      </c>
      <c r="AO173" t="s">
        <v>659</v>
      </c>
      <c r="AP173" t="s">
        <v>659</v>
      </c>
      <c r="AQ173" s="241">
        <v>0</v>
      </c>
      <c r="AR173" s="241">
        <v>0</v>
      </c>
    </row>
    <row r="174" spans="1:44" ht="18" x14ac:dyDescent="0.2">
      <c r="A174" s="264">
        <v>105725</v>
      </c>
      <c r="B174" t="s">
        <v>59</v>
      </c>
      <c r="C174" t="s">
        <v>659</v>
      </c>
      <c r="D174" t="s">
        <v>659</v>
      </c>
      <c r="E174" t="s">
        <v>659</v>
      </c>
      <c r="F174" t="s">
        <v>659</v>
      </c>
      <c r="G174" t="s">
        <v>659</v>
      </c>
      <c r="H174" t="s">
        <v>659</v>
      </c>
      <c r="I174" t="s">
        <v>659</v>
      </c>
      <c r="J174" t="s">
        <v>659</v>
      </c>
      <c r="K174" t="s">
        <v>659</v>
      </c>
      <c r="L174" t="s">
        <v>659</v>
      </c>
      <c r="M174" t="s">
        <v>659</v>
      </c>
      <c r="N174" t="s">
        <v>659</v>
      </c>
      <c r="O174" t="s">
        <v>659</v>
      </c>
      <c r="P174" t="s">
        <v>659</v>
      </c>
      <c r="Q174" t="s">
        <v>659</v>
      </c>
      <c r="R174" t="s">
        <v>659</v>
      </c>
      <c r="S174" t="s">
        <v>659</v>
      </c>
      <c r="T174" t="s">
        <v>659</v>
      </c>
      <c r="U174" t="s">
        <v>659</v>
      </c>
      <c r="V174" t="s">
        <v>659</v>
      </c>
      <c r="W174" t="s">
        <v>659</v>
      </c>
      <c r="X174" t="s">
        <v>659</v>
      </c>
      <c r="Y174" t="s">
        <v>659</v>
      </c>
      <c r="Z174" t="s">
        <v>659</v>
      </c>
      <c r="AA174" t="s">
        <v>659</v>
      </c>
      <c r="AB174" t="s">
        <v>659</v>
      </c>
      <c r="AC174" t="s">
        <v>659</v>
      </c>
      <c r="AD174" t="s">
        <v>659</v>
      </c>
      <c r="AE174" t="s">
        <v>659</v>
      </c>
      <c r="AF174" t="s">
        <v>659</v>
      </c>
      <c r="AG174" t="s">
        <v>659</v>
      </c>
      <c r="AH174" t="s">
        <v>659</v>
      </c>
      <c r="AI174" t="s">
        <v>659</v>
      </c>
      <c r="AJ174" t="s">
        <v>659</v>
      </c>
      <c r="AK174" t="s">
        <v>659</v>
      </c>
      <c r="AL174" t="s">
        <v>659</v>
      </c>
      <c r="AM174" t="s">
        <v>659</v>
      </c>
      <c r="AN174" t="s">
        <v>659</v>
      </c>
      <c r="AO174" t="s">
        <v>659</v>
      </c>
      <c r="AP174" t="s">
        <v>659</v>
      </c>
      <c r="AQ174" s="241">
        <v>0</v>
      </c>
      <c r="AR174" s="241">
        <v>0</v>
      </c>
    </row>
    <row r="175" spans="1:44" ht="18" x14ac:dyDescent="0.2">
      <c r="A175" s="264">
        <v>105727</v>
      </c>
      <c r="B175" t="s">
        <v>59</v>
      </c>
      <c r="C175" t="s">
        <v>659</v>
      </c>
      <c r="D175" t="s">
        <v>659</v>
      </c>
      <c r="E175" t="s">
        <v>659</v>
      </c>
      <c r="F175" t="s">
        <v>659</v>
      </c>
      <c r="G175" t="s">
        <v>659</v>
      </c>
      <c r="H175" t="s">
        <v>659</v>
      </c>
      <c r="I175" t="s">
        <v>659</v>
      </c>
      <c r="J175" t="s">
        <v>659</v>
      </c>
      <c r="K175" t="s">
        <v>659</v>
      </c>
      <c r="L175" t="s">
        <v>659</v>
      </c>
      <c r="M175" t="s">
        <v>659</v>
      </c>
      <c r="N175" t="s">
        <v>659</v>
      </c>
      <c r="O175" t="s">
        <v>659</v>
      </c>
      <c r="P175" t="s">
        <v>659</v>
      </c>
      <c r="Q175" t="s">
        <v>659</v>
      </c>
      <c r="R175" t="s">
        <v>659</v>
      </c>
      <c r="S175" t="s">
        <v>659</v>
      </c>
      <c r="T175" t="s">
        <v>659</v>
      </c>
      <c r="U175" t="s">
        <v>659</v>
      </c>
      <c r="V175" t="s">
        <v>659</v>
      </c>
      <c r="W175" t="s">
        <v>659</v>
      </c>
      <c r="X175" t="s">
        <v>659</v>
      </c>
      <c r="Y175" t="s">
        <v>659</v>
      </c>
      <c r="Z175" t="s">
        <v>659</v>
      </c>
      <c r="AA175" t="s">
        <v>659</v>
      </c>
      <c r="AB175" t="s">
        <v>659</v>
      </c>
      <c r="AC175" t="s">
        <v>659</v>
      </c>
      <c r="AD175" t="s">
        <v>659</v>
      </c>
      <c r="AE175" t="s">
        <v>659</v>
      </c>
      <c r="AF175" t="s">
        <v>659</v>
      </c>
      <c r="AG175" t="s">
        <v>659</v>
      </c>
      <c r="AH175" t="s">
        <v>659</v>
      </c>
      <c r="AI175" t="s">
        <v>659</v>
      </c>
      <c r="AJ175" t="s">
        <v>659</v>
      </c>
      <c r="AK175" t="s">
        <v>659</v>
      </c>
      <c r="AL175" t="s">
        <v>659</v>
      </c>
      <c r="AM175" t="s">
        <v>659</v>
      </c>
      <c r="AN175" t="s">
        <v>659</v>
      </c>
      <c r="AO175" t="s">
        <v>659</v>
      </c>
      <c r="AP175" t="s">
        <v>659</v>
      </c>
      <c r="AQ175" s="241">
        <v>0</v>
      </c>
      <c r="AR175" s="241">
        <v>0</v>
      </c>
    </row>
    <row r="176" spans="1:44" ht="15" x14ac:dyDescent="0.25">
      <c r="A176" s="258">
        <v>105807</v>
      </c>
      <c r="B176" t="s">
        <v>59</v>
      </c>
      <c r="C176" s="245" t="s">
        <v>659</v>
      </c>
      <c r="D176" s="245" t="s">
        <v>659</v>
      </c>
      <c r="E176" s="245" t="s">
        <v>659</v>
      </c>
      <c r="F176" s="245" t="s">
        <v>659</v>
      </c>
      <c r="G176" s="245" t="s">
        <v>659</v>
      </c>
      <c r="H176" s="245" t="s">
        <v>659</v>
      </c>
      <c r="I176" s="245" t="s">
        <v>659</v>
      </c>
      <c r="J176" s="245" t="s">
        <v>659</v>
      </c>
      <c r="K176" s="245" t="s">
        <v>659</v>
      </c>
      <c r="L176" s="245" t="s">
        <v>659</v>
      </c>
      <c r="M176" s="245" t="s">
        <v>659</v>
      </c>
      <c r="N176" s="245" t="s">
        <v>659</v>
      </c>
      <c r="O176" s="245" t="s">
        <v>659</v>
      </c>
      <c r="P176" s="245" t="s">
        <v>659</v>
      </c>
      <c r="Q176" s="245" t="s">
        <v>659</v>
      </c>
      <c r="R176" s="245" t="s">
        <v>659</v>
      </c>
      <c r="S176" s="245" t="s">
        <v>659</v>
      </c>
      <c r="T176" s="245" t="s">
        <v>659</v>
      </c>
      <c r="U176" s="245" t="s">
        <v>659</v>
      </c>
      <c r="V176" s="245" t="s">
        <v>659</v>
      </c>
      <c r="W176" s="245" t="s">
        <v>659</v>
      </c>
      <c r="X176" s="245" t="s">
        <v>659</v>
      </c>
      <c r="Y176" s="245" t="s">
        <v>659</v>
      </c>
      <c r="Z176" s="245" t="s">
        <v>659</v>
      </c>
      <c r="AA176" s="245" t="s">
        <v>659</v>
      </c>
      <c r="AB176" s="245" t="s">
        <v>659</v>
      </c>
      <c r="AC176" s="245" t="s">
        <v>659</v>
      </c>
      <c r="AD176" s="245" t="s">
        <v>659</v>
      </c>
      <c r="AE176" s="245" t="s">
        <v>659</v>
      </c>
      <c r="AF176" s="245" t="s">
        <v>659</v>
      </c>
      <c r="AG176" s="245" t="s">
        <v>659</v>
      </c>
      <c r="AH176" s="245" t="s">
        <v>659</v>
      </c>
      <c r="AI176" s="245" t="s">
        <v>659</v>
      </c>
      <c r="AJ176" s="245" t="s">
        <v>659</v>
      </c>
      <c r="AK176" s="245" t="s">
        <v>659</v>
      </c>
      <c r="AL176" s="245" t="s">
        <v>659</v>
      </c>
      <c r="AM176" s="245" t="s">
        <v>659</v>
      </c>
      <c r="AN176" s="245" t="s">
        <v>659</v>
      </c>
      <c r="AO176" s="245" t="s">
        <v>659</v>
      </c>
      <c r="AP176" s="245" t="s">
        <v>659</v>
      </c>
      <c r="AQ176" s="241" t="s">
        <v>944</v>
      </c>
      <c r="AR176" s="241">
        <v>0</v>
      </c>
    </row>
    <row r="177" spans="1:44" x14ac:dyDescent="0.2">
      <c r="A177">
        <v>105825</v>
      </c>
      <c r="B177" t="s">
        <v>59</v>
      </c>
      <c r="C177" t="s">
        <v>659</v>
      </c>
      <c r="D177" t="s">
        <v>659</v>
      </c>
      <c r="E177" t="s">
        <v>659</v>
      </c>
      <c r="F177" t="s">
        <v>659</v>
      </c>
      <c r="G177" t="s">
        <v>659</v>
      </c>
      <c r="H177" t="s">
        <v>659</v>
      </c>
      <c r="I177" t="s">
        <v>659</v>
      </c>
      <c r="J177" t="s">
        <v>659</v>
      </c>
      <c r="K177" t="s">
        <v>659</v>
      </c>
      <c r="L177" t="s">
        <v>659</v>
      </c>
      <c r="M177" t="s">
        <v>659</v>
      </c>
      <c r="N177" t="s">
        <v>659</v>
      </c>
      <c r="O177" t="s">
        <v>659</v>
      </c>
      <c r="P177" t="s">
        <v>659</v>
      </c>
      <c r="Q177" t="s">
        <v>659</v>
      </c>
      <c r="R177" t="s">
        <v>659</v>
      </c>
      <c r="S177" t="s">
        <v>659</v>
      </c>
      <c r="T177" t="s">
        <v>659</v>
      </c>
      <c r="U177" t="s">
        <v>659</v>
      </c>
      <c r="V177" t="s">
        <v>659</v>
      </c>
      <c r="W177" t="s">
        <v>659</v>
      </c>
      <c r="X177" t="s">
        <v>659</v>
      </c>
      <c r="Y177" t="s">
        <v>659</v>
      </c>
      <c r="Z177" t="s">
        <v>659</v>
      </c>
      <c r="AA177" t="s">
        <v>659</v>
      </c>
      <c r="AB177" t="s">
        <v>659</v>
      </c>
      <c r="AC177" t="s">
        <v>659</v>
      </c>
      <c r="AD177" t="s">
        <v>659</v>
      </c>
      <c r="AE177" t="s">
        <v>659</v>
      </c>
      <c r="AF177" t="s">
        <v>659</v>
      </c>
      <c r="AG177" t="s">
        <v>659</v>
      </c>
      <c r="AH177" t="s">
        <v>659</v>
      </c>
      <c r="AI177" t="s">
        <v>659</v>
      </c>
      <c r="AJ177" t="s">
        <v>659</v>
      </c>
      <c r="AK177" t="s">
        <v>659</v>
      </c>
      <c r="AL177" t="s">
        <v>659</v>
      </c>
      <c r="AM177" t="s">
        <v>659</v>
      </c>
      <c r="AN177" t="s">
        <v>659</v>
      </c>
      <c r="AO177" t="s">
        <v>659</v>
      </c>
      <c r="AP177" t="s">
        <v>659</v>
      </c>
      <c r="AQ177" s="241">
        <v>0</v>
      </c>
      <c r="AR177" s="241">
        <v>0</v>
      </c>
    </row>
    <row r="178" spans="1:44" ht="15" x14ac:dyDescent="0.25">
      <c r="A178" s="258">
        <v>105849</v>
      </c>
      <c r="B178" t="s">
        <v>59</v>
      </c>
      <c r="C178" s="245" t="s">
        <v>197</v>
      </c>
      <c r="D178" s="245" t="s">
        <v>197</v>
      </c>
      <c r="E178" s="245" t="s">
        <v>197</v>
      </c>
      <c r="F178" s="245" t="s">
        <v>197</v>
      </c>
      <c r="G178" s="245" t="s">
        <v>197</v>
      </c>
      <c r="H178" s="245" t="s">
        <v>197</v>
      </c>
      <c r="I178" s="245" t="s">
        <v>197</v>
      </c>
      <c r="J178" s="245" t="s">
        <v>197</v>
      </c>
      <c r="K178" s="245" t="s">
        <v>197</v>
      </c>
      <c r="L178" s="245" t="s">
        <v>197</v>
      </c>
      <c r="M178" s="245" t="s">
        <v>197</v>
      </c>
      <c r="N178" s="245" t="s">
        <v>197</v>
      </c>
      <c r="O178" s="245" t="s">
        <v>197</v>
      </c>
      <c r="P178" s="245" t="s">
        <v>197</v>
      </c>
      <c r="Q178" s="245" t="s">
        <v>197</v>
      </c>
      <c r="R178" s="245" t="s">
        <v>197</v>
      </c>
      <c r="S178" s="245" t="s">
        <v>197</v>
      </c>
      <c r="T178" s="245" t="s">
        <v>197</v>
      </c>
      <c r="U178" s="245" t="s">
        <v>197</v>
      </c>
      <c r="V178" s="245" t="s">
        <v>197</v>
      </c>
      <c r="W178" s="245" t="s">
        <v>197</v>
      </c>
      <c r="X178" s="245" t="s">
        <v>197</v>
      </c>
      <c r="Y178" s="245" t="s">
        <v>197</v>
      </c>
      <c r="Z178" s="245" t="s">
        <v>197</v>
      </c>
      <c r="AA178" s="245" t="s">
        <v>197</v>
      </c>
      <c r="AB178" s="245" t="s">
        <v>197</v>
      </c>
      <c r="AC178" s="245" t="s">
        <v>197</v>
      </c>
      <c r="AD178" s="245" t="s">
        <v>197</v>
      </c>
      <c r="AE178" s="245" t="s">
        <v>197</v>
      </c>
      <c r="AF178" s="245" t="s">
        <v>197</v>
      </c>
      <c r="AG178" s="245" t="s">
        <v>197</v>
      </c>
      <c r="AH178" s="245" t="s">
        <v>197</v>
      </c>
      <c r="AI178" s="245" t="s">
        <v>197</v>
      </c>
      <c r="AJ178" s="245" t="s">
        <v>197</v>
      </c>
      <c r="AK178" s="245" t="s">
        <v>197</v>
      </c>
      <c r="AL178" s="245" t="s">
        <v>197</v>
      </c>
      <c r="AM178" s="245" t="s">
        <v>197</v>
      </c>
      <c r="AN178" s="245" t="s">
        <v>197</v>
      </c>
      <c r="AO178" s="245" t="s">
        <v>197</v>
      </c>
      <c r="AP178" s="245" t="s">
        <v>197</v>
      </c>
      <c r="AQ178" s="241">
        <v>0</v>
      </c>
      <c r="AR178" s="241">
        <v>0</v>
      </c>
    </row>
    <row r="179" spans="1:44" ht="18" x14ac:dyDescent="0.2">
      <c r="A179" s="264">
        <v>105886</v>
      </c>
      <c r="B179" t="s">
        <v>59</v>
      </c>
      <c r="C179" t="s">
        <v>659</v>
      </c>
      <c r="D179" t="s">
        <v>659</v>
      </c>
      <c r="E179" t="s">
        <v>659</v>
      </c>
      <c r="F179" t="s">
        <v>659</v>
      </c>
      <c r="G179" t="s">
        <v>659</v>
      </c>
      <c r="H179" t="s">
        <v>659</v>
      </c>
      <c r="I179" t="s">
        <v>659</v>
      </c>
      <c r="J179" t="s">
        <v>659</v>
      </c>
      <c r="K179" t="s">
        <v>659</v>
      </c>
      <c r="L179" t="s">
        <v>659</v>
      </c>
      <c r="M179" t="s">
        <v>659</v>
      </c>
      <c r="N179" t="s">
        <v>659</v>
      </c>
      <c r="O179" t="s">
        <v>659</v>
      </c>
      <c r="P179" t="s">
        <v>659</v>
      </c>
      <c r="Q179" t="s">
        <v>659</v>
      </c>
      <c r="R179" t="s">
        <v>659</v>
      </c>
      <c r="S179" t="s">
        <v>659</v>
      </c>
      <c r="T179" t="s">
        <v>659</v>
      </c>
      <c r="U179" t="s">
        <v>659</v>
      </c>
      <c r="V179" t="s">
        <v>659</v>
      </c>
      <c r="W179" t="s">
        <v>659</v>
      </c>
      <c r="X179" t="s">
        <v>659</v>
      </c>
      <c r="Y179" t="s">
        <v>659</v>
      </c>
      <c r="Z179" t="s">
        <v>659</v>
      </c>
      <c r="AA179" t="s">
        <v>659</v>
      </c>
      <c r="AB179" t="s">
        <v>659</v>
      </c>
      <c r="AC179" t="s">
        <v>659</v>
      </c>
      <c r="AD179" t="s">
        <v>659</v>
      </c>
      <c r="AE179" t="s">
        <v>659</v>
      </c>
      <c r="AF179" t="s">
        <v>659</v>
      </c>
      <c r="AG179" t="s">
        <v>659</v>
      </c>
      <c r="AH179" t="s">
        <v>659</v>
      </c>
      <c r="AI179" t="s">
        <v>659</v>
      </c>
      <c r="AJ179" t="s">
        <v>659</v>
      </c>
      <c r="AK179" t="s">
        <v>659</v>
      </c>
      <c r="AL179" t="s">
        <v>659</v>
      </c>
      <c r="AM179" t="s">
        <v>659</v>
      </c>
      <c r="AN179" t="s">
        <v>659</v>
      </c>
      <c r="AO179" t="s">
        <v>659</v>
      </c>
      <c r="AP179" t="s">
        <v>659</v>
      </c>
      <c r="AQ179" s="241">
        <v>0</v>
      </c>
      <c r="AR179" s="241">
        <v>0</v>
      </c>
    </row>
    <row r="180" spans="1:44" ht="18" x14ac:dyDescent="0.2">
      <c r="A180" s="264">
        <v>105982</v>
      </c>
      <c r="B180" t="s">
        <v>59</v>
      </c>
      <c r="C180" t="s">
        <v>659</v>
      </c>
      <c r="D180" t="s">
        <v>659</v>
      </c>
      <c r="E180" t="s">
        <v>659</v>
      </c>
      <c r="F180" t="s">
        <v>659</v>
      </c>
      <c r="G180" t="s">
        <v>659</v>
      </c>
      <c r="H180" t="s">
        <v>659</v>
      </c>
      <c r="I180" t="s">
        <v>659</v>
      </c>
      <c r="J180" t="s">
        <v>659</v>
      </c>
      <c r="K180" t="s">
        <v>659</v>
      </c>
      <c r="L180" t="s">
        <v>659</v>
      </c>
      <c r="M180" t="s">
        <v>659</v>
      </c>
      <c r="N180" t="s">
        <v>659</v>
      </c>
      <c r="O180" t="s">
        <v>659</v>
      </c>
      <c r="P180" t="s">
        <v>659</v>
      </c>
      <c r="Q180" t="s">
        <v>659</v>
      </c>
      <c r="R180" t="s">
        <v>659</v>
      </c>
      <c r="S180" t="s">
        <v>659</v>
      </c>
      <c r="T180" t="s">
        <v>659</v>
      </c>
      <c r="U180" t="s">
        <v>659</v>
      </c>
      <c r="V180" t="s">
        <v>659</v>
      </c>
      <c r="W180" t="s">
        <v>659</v>
      </c>
      <c r="X180" t="s">
        <v>659</v>
      </c>
      <c r="Y180" t="s">
        <v>659</v>
      </c>
      <c r="Z180" t="s">
        <v>659</v>
      </c>
      <c r="AA180" t="s">
        <v>659</v>
      </c>
      <c r="AB180" t="s">
        <v>659</v>
      </c>
      <c r="AC180" t="s">
        <v>659</v>
      </c>
      <c r="AD180" t="s">
        <v>659</v>
      </c>
      <c r="AE180" t="s">
        <v>659</v>
      </c>
      <c r="AF180" t="s">
        <v>659</v>
      </c>
      <c r="AG180" t="s">
        <v>659</v>
      </c>
      <c r="AH180" t="s">
        <v>659</v>
      </c>
      <c r="AI180" t="s">
        <v>659</v>
      </c>
      <c r="AJ180" t="s">
        <v>659</v>
      </c>
      <c r="AK180" t="s">
        <v>659</v>
      </c>
      <c r="AL180" t="s">
        <v>659</v>
      </c>
      <c r="AM180" t="s">
        <v>659</v>
      </c>
      <c r="AN180" t="s">
        <v>659</v>
      </c>
      <c r="AO180" t="s">
        <v>659</v>
      </c>
      <c r="AP180" t="s">
        <v>659</v>
      </c>
      <c r="AQ180" s="241">
        <v>0</v>
      </c>
      <c r="AR180" s="241">
        <v>0</v>
      </c>
    </row>
    <row r="181" spans="1:44" ht="18" x14ac:dyDescent="0.2">
      <c r="A181" s="264">
        <v>105990</v>
      </c>
      <c r="B181" t="s">
        <v>59</v>
      </c>
      <c r="C181" t="s">
        <v>659</v>
      </c>
      <c r="D181" t="s">
        <v>659</v>
      </c>
      <c r="E181" t="s">
        <v>659</v>
      </c>
      <c r="F181" t="s">
        <v>659</v>
      </c>
      <c r="G181" t="s">
        <v>659</v>
      </c>
      <c r="H181" t="s">
        <v>659</v>
      </c>
      <c r="I181" t="s">
        <v>659</v>
      </c>
      <c r="J181" t="s">
        <v>659</v>
      </c>
      <c r="K181" t="s">
        <v>659</v>
      </c>
      <c r="L181" t="s">
        <v>659</v>
      </c>
      <c r="M181" t="s">
        <v>659</v>
      </c>
      <c r="N181" t="s">
        <v>659</v>
      </c>
      <c r="O181" t="s">
        <v>659</v>
      </c>
      <c r="P181" t="s">
        <v>659</v>
      </c>
      <c r="Q181" t="s">
        <v>659</v>
      </c>
      <c r="R181" t="s">
        <v>659</v>
      </c>
      <c r="S181" t="s">
        <v>659</v>
      </c>
      <c r="T181" t="s">
        <v>659</v>
      </c>
      <c r="U181" t="s">
        <v>659</v>
      </c>
      <c r="V181" t="s">
        <v>659</v>
      </c>
      <c r="W181" t="s">
        <v>659</v>
      </c>
      <c r="X181" t="s">
        <v>659</v>
      </c>
      <c r="Y181" t="s">
        <v>659</v>
      </c>
      <c r="Z181" t="s">
        <v>659</v>
      </c>
      <c r="AA181" t="s">
        <v>659</v>
      </c>
      <c r="AB181" t="s">
        <v>659</v>
      </c>
      <c r="AC181" t="s">
        <v>659</v>
      </c>
      <c r="AD181" t="s">
        <v>659</v>
      </c>
      <c r="AE181" t="s">
        <v>659</v>
      </c>
      <c r="AF181" t="s">
        <v>659</v>
      </c>
      <c r="AG181" t="s">
        <v>659</v>
      </c>
      <c r="AH181" t="s">
        <v>659</v>
      </c>
      <c r="AI181" t="s">
        <v>659</v>
      </c>
      <c r="AJ181" t="s">
        <v>659</v>
      </c>
      <c r="AK181" t="s">
        <v>659</v>
      </c>
      <c r="AL181" t="s">
        <v>659</v>
      </c>
      <c r="AM181" t="s">
        <v>659</v>
      </c>
      <c r="AN181" t="s">
        <v>659</v>
      </c>
      <c r="AO181" t="s">
        <v>659</v>
      </c>
      <c r="AP181" t="s">
        <v>659</v>
      </c>
      <c r="AQ181" s="241">
        <v>0</v>
      </c>
      <c r="AR181" s="241">
        <v>0</v>
      </c>
    </row>
    <row r="182" spans="1:44" ht="18" x14ac:dyDescent="0.2">
      <c r="A182" s="264">
        <v>106002</v>
      </c>
      <c r="B182" t="s">
        <v>59</v>
      </c>
      <c r="C182" t="s">
        <v>659</v>
      </c>
      <c r="D182" t="s">
        <v>659</v>
      </c>
      <c r="E182" t="s">
        <v>659</v>
      </c>
      <c r="F182" t="s">
        <v>659</v>
      </c>
      <c r="G182" t="s">
        <v>659</v>
      </c>
      <c r="H182" t="s">
        <v>659</v>
      </c>
      <c r="I182" t="s">
        <v>659</v>
      </c>
      <c r="J182" t="s">
        <v>659</v>
      </c>
      <c r="K182" t="s">
        <v>659</v>
      </c>
      <c r="L182" t="s">
        <v>659</v>
      </c>
      <c r="M182" t="s">
        <v>659</v>
      </c>
      <c r="N182" t="s">
        <v>659</v>
      </c>
      <c r="O182" t="s">
        <v>659</v>
      </c>
      <c r="P182" t="s">
        <v>659</v>
      </c>
      <c r="Q182" t="s">
        <v>659</v>
      </c>
      <c r="R182" t="s">
        <v>659</v>
      </c>
      <c r="S182" t="s">
        <v>659</v>
      </c>
      <c r="T182" t="s">
        <v>659</v>
      </c>
      <c r="U182" t="s">
        <v>659</v>
      </c>
      <c r="V182" t="s">
        <v>659</v>
      </c>
      <c r="W182" t="s">
        <v>659</v>
      </c>
      <c r="X182" t="s">
        <v>659</v>
      </c>
      <c r="Y182" t="s">
        <v>659</v>
      </c>
      <c r="Z182" t="s">
        <v>659</v>
      </c>
      <c r="AA182" t="s">
        <v>659</v>
      </c>
      <c r="AB182" t="s">
        <v>659</v>
      </c>
      <c r="AC182" t="s">
        <v>659</v>
      </c>
      <c r="AD182" t="s">
        <v>659</v>
      </c>
      <c r="AE182" t="s">
        <v>659</v>
      </c>
      <c r="AF182" t="s">
        <v>659</v>
      </c>
      <c r="AG182" t="s">
        <v>659</v>
      </c>
      <c r="AH182" t="s">
        <v>659</v>
      </c>
      <c r="AI182" t="s">
        <v>659</v>
      </c>
      <c r="AJ182" t="s">
        <v>659</v>
      </c>
      <c r="AK182" t="s">
        <v>659</v>
      </c>
      <c r="AL182" t="s">
        <v>659</v>
      </c>
      <c r="AM182" t="s">
        <v>659</v>
      </c>
      <c r="AN182" t="s">
        <v>659</v>
      </c>
      <c r="AO182" t="s">
        <v>659</v>
      </c>
      <c r="AP182" t="s">
        <v>659</v>
      </c>
      <c r="AQ182" s="241">
        <v>0</v>
      </c>
      <c r="AR182" s="241">
        <v>0</v>
      </c>
    </row>
    <row r="183" spans="1:44" ht="18" x14ac:dyDescent="0.2">
      <c r="A183" s="264">
        <v>106033</v>
      </c>
      <c r="B183" t="s">
        <v>59</v>
      </c>
      <c r="C183" t="s">
        <v>659</v>
      </c>
      <c r="D183" t="s">
        <v>659</v>
      </c>
      <c r="E183" t="s">
        <v>659</v>
      </c>
      <c r="F183" t="s">
        <v>659</v>
      </c>
      <c r="G183" t="s">
        <v>659</v>
      </c>
      <c r="H183" t="s">
        <v>659</v>
      </c>
      <c r="I183" t="s">
        <v>659</v>
      </c>
      <c r="J183" t="s">
        <v>659</v>
      </c>
      <c r="K183" t="s">
        <v>659</v>
      </c>
      <c r="L183" t="s">
        <v>659</v>
      </c>
      <c r="M183" t="s">
        <v>659</v>
      </c>
      <c r="N183" t="s">
        <v>659</v>
      </c>
      <c r="O183" t="s">
        <v>659</v>
      </c>
      <c r="P183" t="s">
        <v>659</v>
      </c>
      <c r="Q183" t="s">
        <v>659</v>
      </c>
      <c r="R183" t="s">
        <v>659</v>
      </c>
      <c r="S183" t="s">
        <v>659</v>
      </c>
      <c r="T183" t="s">
        <v>659</v>
      </c>
      <c r="U183" t="s">
        <v>659</v>
      </c>
      <c r="V183" t="s">
        <v>659</v>
      </c>
      <c r="W183" t="s">
        <v>659</v>
      </c>
      <c r="X183" t="s">
        <v>659</v>
      </c>
      <c r="Y183" t="s">
        <v>659</v>
      </c>
      <c r="Z183" t="s">
        <v>659</v>
      </c>
      <c r="AA183" t="s">
        <v>659</v>
      </c>
      <c r="AB183" t="s">
        <v>659</v>
      </c>
      <c r="AC183" t="s">
        <v>659</v>
      </c>
      <c r="AD183" t="s">
        <v>659</v>
      </c>
      <c r="AE183" t="s">
        <v>659</v>
      </c>
      <c r="AF183" t="s">
        <v>659</v>
      </c>
      <c r="AG183" t="s">
        <v>659</v>
      </c>
      <c r="AH183" t="s">
        <v>659</v>
      </c>
      <c r="AI183" t="s">
        <v>659</v>
      </c>
      <c r="AJ183" t="s">
        <v>659</v>
      </c>
      <c r="AK183" t="s">
        <v>659</v>
      </c>
      <c r="AL183" t="s">
        <v>659</v>
      </c>
      <c r="AM183" t="s">
        <v>659</v>
      </c>
      <c r="AN183" t="s">
        <v>659</v>
      </c>
      <c r="AO183" t="s">
        <v>659</v>
      </c>
      <c r="AP183" t="s">
        <v>659</v>
      </c>
      <c r="AQ183" s="241">
        <v>0</v>
      </c>
      <c r="AR183" s="241">
        <v>0</v>
      </c>
    </row>
    <row r="184" spans="1:44" x14ac:dyDescent="0.2">
      <c r="A184" s="265">
        <v>106089</v>
      </c>
      <c r="B184" t="s">
        <v>59</v>
      </c>
      <c r="C184" s="263" t="s">
        <v>197</v>
      </c>
      <c r="D184" s="263" t="s">
        <v>197</v>
      </c>
      <c r="E184" s="263" t="s">
        <v>197</v>
      </c>
      <c r="F184" s="263" t="s">
        <v>197</v>
      </c>
      <c r="G184" s="263" t="s">
        <v>197</v>
      </c>
      <c r="H184" s="263" t="s">
        <v>197</v>
      </c>
      <c r="I184" s="263" t="s">
        <v>197</v>
      </c>
      <c r="J184" s="263" t="s">
        <v>197</v>
      </c>
      <c r="K184" s="263" t="s">
        <v>197</v>
      </c>
      <c r="L184" s="263" t="s">
        <v>197</v>
      </c>
      <c r="M184" s="263" t="s">
        <v>197</v>
      </c>
      <c r="N184" s="263" t="s">
        <v>197</v>
      </c>
      <c r="O184" s="263" t="s">
        <v>197</v>
      </c>
      <c r="P184" s="263" t="s">
        <v>197</v>
      </c>
      <c r="Q184" s="263" t="s">
        <v>197</v>
      </c>
      <c r="R184" s="263" t="s">
        <v>197</v>
      </c>
      <c r="S184" s="263" t="s">
        <v>197</v>
      </c>
      <c r="T184" s="263" t="s">
        <v>197</v>
      </c>
      <c r="U184" s="263" t="s">
        <v>197</v>
      </c>
      <c r="V184" s="263" t="s">
        <v>197</v>
      </c>
      <c r="W184" s="263" t="s">
        <v>197</v>
      </c>
      <c r="X184" s="263" t="s">
        <v>197</v>
      </c>
      <c r="Y184" s="263" t="s">
        <v>197</v>
      </c>
      <c r="Z184" s="263" t="s">
        <v>197</v>
      </c>
      <c r="AA184" s="263" t="s">
        <v>197</v>
      </c>
      <c r="AB184" s="263" t="s">
        <v>197</v>
      </c>
      <c r="AC184" s="263" t="s">
        <v>197</v>
      </c>
      <c r="AD184" s="263" t="s">
        <v>197</v>
      </c>
      <c r="AE184" s="263" t="s">
        <v>197</v>
      </c>
      <c r="AF184" s="263" t="s">
        <v>197</v>
      </c>
      <c r="AG184" s="263" t="s">
        <v>197</v>
      </c>
      <c r="AH184" s="263" t="s">
        <v>197</v>
      </c>
      <c r="AI184" s="263" t="s">
        <v>197</v>
      </c>
      <c r="AJ184" s="263" t="s">
        <v>197</v>
      </c>
      <c r="AK184" s="263" t="s">
        <v>197</v>
      </c>
      <c r="AL184" s="263" t="s">
        <v>197</v>
      </c>
      <c r="AM184" s="263" t="s">
        <v>197</v>
      </c>
      <c r="AN184" s="263" t="s">
        <v>197</v>
      </c>
      <c r="AO184" s="263" t="s">
        <v>197</v>
      </c>
      <c r="AP184" s="263" t="s">
        <v>197</v>
      </c>
      <c r="AQ184" s="241">
        <v>0</v>
      </c>
      <c r="AR184" s="241" t="s">
        <v>1137</v>
      </c>
    </row>
    <row r="185" spans="1:44" ht="18" x14ac:dyDescent="0.2">
      <c r="A185" s="264">
        <v>106116</v>
      </c>
      <c r="B185" t="s">
        <v>59</v>
      </c>
      <c r="C185" t="s">
        <v>659</v>
      </c>
      <c r="D185" t="s">
        <v>659</v>
      </c>
      <c r="E185" t="s">
        <v>659</v>
      </c>
      <c r="F185" t="s">
        <v>659</v>
      </c>
      <c r="G185" t="s">
        <v>659</v>
      </c>
      <c r="H185" t="s">
        <v>659</v>
      </c>
      <c r="I185" t="s">
        <v>659</v>
      </c>
      <c r="J185" t="s">
        <v>659</v>
      </c>
      <c r="K185" t="s">
        <v>659</v>
      </c>
      <c r="L185" t="s">
        <v>659</v>
      </c>
      <c r="M185" t="s">
        <v>659</v>
      </c>
      <c r="N185" t="s">
        <v>659</v>
      </c>
      <c r="O185" t="s">
        <v>659</v>
      </c>
      <c r="P185" t="s">
        <v>659</v>
      </c>
      <c r="Q185" t="s">
        <v>659</v>
      </c>
      <c r="R185" t="s">
        <v>659</v>
      </c>
      <c r="S185" t="s">
        <v>659</v>
      </c>
      <c r="T185" t="s">
        <v>659</v>
      </c>
      <c r="U185" t="s">
        <v>659</v>
      </c>
      <c r="V185" t="s">
        <v>659</v>
      </c>
      <c r="W185" t="s">
        <v>659</v>
      </c>
      <c r="X185" t="s">
        <v>659</v>
      </c>
      <c r="Y185" t="s">
        <v>659</v>
      </c>
      <c r="Z185" t="s">
        <v>659</v>
      </c>
      <c r="AA185" t="s">
        <v>659</v>
      </c>
      <c r="AB185" t="s">
        <v>659</v>
      </c>
      <c r="AC185" t="s">
        <v>659</v>
      </c>
      <c r="AD185" t="s">
        <v>659</v>
      </c>
      <c r="AE185" t="s">
        <v>659</v>
      </c>
      <c r="AF185" t="s">
        <v>659</v>
      </c>
      <c r="AG185" t="s">
        <v>659</v>
      </c>
      <c r="AH185" t="s">
        <v>659</v>
      </c>
      <c r="AI185" t="s">
        <v>659</v>
      </c>
      <c r="AJ185" t="s">
        <v>659</v>
      </c>
      <c r="AK185" t="s">
        <v>659</v>
      </c>
      <c r="AL185" t="s">
        <v>659</v>
      </c>
      <c r="AM185" t="s">
        <v>659</v>
      </c>
      <c r="AN185" t="s">
        <v>659</v>
      </c>
      <c r="AO185" t="s">
        <v>659</v>
      </c>
      <c r="AP185" t="s">
        <v>659</v>
      </c>
      <c r="AQ185" s="241">
        <v>0</v>
      </c>
      <c r="AR185" s="241">
        <v>0</v>
      </c>
    </row>
    <row r="186" spans="1:44" ht="18" x14ac:dyDescent="0.2">
      <c r="A186" s="264">
        <v>106125</v>
      </c>
      <c r="B186" t="s">
        <v>59</v>
      </c>
      <c r="C186" t="s">
        <v>659</v>
      </c>
      <c r="D186" t="s">
        <v>659</v>
      </c>
      <c r="E186" t="s">
        <v>659</v>
      </c>
      <c r="F186" t="s">
        <v>659</v>
      </c>
      <c r="G186" t="s">
        <v>659</v>
      </c>
      <c r="H186" t="s">
        <v>659</v>
      </c>
      <c r="I186" t="s">
        <v>659</v>
      </c>
      <c r="J186" t="s">
        <v>659</v>
      </c>
      <c r="K186" t="s">
        <v>659</v>
      </c>
      <c r="L186" t="s">
        <v>659</v>
      </c>
      <c r="M186" t="s">
        <v>659</v>
      </c>
      <c r="N186" t="s">
        <v>659</v>
      </c>
      <c r="O186" t="s">
        <v>659</v>
      </c>
      <c r="P186" t="s">
        <v>659</v>
      </c>
      <c r="Q186" t="s">
        <v>659</v>
      </c>
      <c r="R186" t="s">
        <v>659</v>
      </c>
      <c r="S186" t="s">
        <v>659</v>
      </c>
      <c r="T186" t="s">
        <v>659</v>
      </c>
      <c r="U186" t="s">
        <v>659</v>
      </c>
      <c r="V186" t="s">
        <v>659</v>
      </c>
      <c r="W186" t="s">
        <v>659</v>
      </c>
      <c r="X186" t="s">
        <v>659</v>
      </c>
      <c r="Y186" t="s">
        <v>659</v>
      </c>
      <c r="Z186" t="s">
        <v>659</v>
      </c>
      <c r="AA186" t="s">
        <v>659</v>
      </c>
      <c r="AB186" t="s">
        <v>659</v>
      </c>
      <c r="AC186" t="s">
        <v>659</v>
      </c>
      <c r="AD186" t="s">
        <v>659</v>
      </c>
      <c r="AE186" t="s">
        <v>659</v>
      </c>
      <c r="AF186" t="s">
        <v>659</v>
      </c>
      <c r="AG186" t="s">
        <v>659</v>
      </c>
      <c r="AH186" t="s">
        <v>659</v>
      </c>
      <c r="AI186" t="s">
        <v>659</v>
      </c>
      <c r="AJ186" t="s">
        <v>659</v>
      </c>
      <c r="AK186" t="s">
        <v>659</v>
      </c>
      <c r="AL186" t="s">
        <v>659</v>
      </c>
      <c r="AM186" t="s">
        <v>659</v>
      </c>
      <c r="AN186" t="s">
        <v>659</v>
      </c>
      <c r="AO186" t="s">
        <v>659</v>
      </c>
      <c r="AP186" t="s">
        <v>659</v>
      </c>
      <c r="AQ186" s="241">
        <v>0</v>
      </c>
      <c r="AR186" s="241">
        <v>0</v>
      </c>
    </row>
    <row r="187" spans="1:44" ht="18" x14ac:dyDescent="0.2">
      <c r="A187" s="264">
        <v>106224</v>
      </c>
      <c r="B187" t="s">
        <v>59</v>
      </c>
      <c r="C187" t="s">
        <v>659</v>
      </c>
      <c r="D187" t="s">
        <v>659</v>
      </c>
      <c r="E187" t="s">
        <v>659</v>
      </c>
      <c r="F187" t="s">
        <v>659</v>
      </c>
      <c r="G187" t="s">
        <v>659</v>
      </c>
      <c r="H187" t="s">
        <v>659</v>
      </c>
      <c r="I187" t="s">
        <v>659</v>
      </c>
      <c r="J187" t="s">
        <v>659</v>
      </c>
      <c r="K187" t="s">
        <v>659</v>
      </c>
      <c r="L187" t="s">
        <v>659</v>
      </c>
      <c r="M187" t="s">
        <v>659</v>
      </c>
      <c r="N187" t="s">
        <v>659</v>
      </c>
      <c r="O187" t="s">
        <v>659</v>
      </c>
      <c r="P187" t="s">
        <v>659</v>
      </c>
      <c r="Q187" t="s">
        <v>659</v>
      </c>
      <c r="R187" t="s">
        <v>659</v>
      </c>
      <c r="S187" t="s">
        <v>659</v>
      </c>
      <c r="T187" t="s">
        <v>659</v>
      </c>
      <c r="U187" t="s">
        <v>659</v>
      </c>
      <c r="V187" t="s">
        <v>659</v>
      </c>
      <c r="W187" t="s">
        <v>659</v>
      </c>
      <c r="X187" t="s">
        <v>659</v>
      </c>
      <c r="Y187" t="s">
        <v>659</v>
      </c>
      <c r="Z187" t="s">
        <v>659</v>
      </c>
      <c r="AA187" t="s">
        <v>659</v>
      </c>
      <c r="AB187" t="s">
        <v>659</v>
      </c>
      <c r="AC187" t="s">
        <v>659</v>
      </c>
      <c r="AD187" t="s">
        <v>659</v>
      </c>
      <c r="AE187" t="s">
        <v>659</v>
      </c>
      <c r="AF187" t="s">
        <v>659</v>
      </c>
      <c r="AG187" t="s">
        <v>659</v>
      </c>
      <c r="AH187" t="s">
        <v>659</v>
      </c>
      <c r="AI187" t="s">
        <v>659</v>
      </c>
      <c r="AJ187" t="s">
        <v>659</v>
      </c>
      <c r="AK187" t="s">
        <v>659</v>
      </c>
      <c r="AL187" t="s">
        <v>659</v>
      </c>
      <c r="AM187" t="s">
        <v>659</v>
      </c>
      <c r="AN187" t="s">
        <v>659</v>
      </c>
      <c r="AO187" t="s">
        <v>659</v>
      </c>
      <c r="AP187" t="s">
        <v>659</v>
      </c>
      <c r="AQ187" s="241">
        <v>0</v>
      </c>
      <c r="AR187" s="241">
        <v>0</v>
      </c>
    </row>
    <row r="188" spans="1:44" x14ac:dyDescent="0.2">
      <c r="A188" s="241">
        <v>106274</v>
      </c>
      <c r="B188" t="s">
        <v>59</v>
      </c>
      <c r="C188" s="241" t="s">
        <v>659</v>
      </c>
      <c r="D188" s="241" t="s">
        <v>659</v>
      </c>
      <c r="E188" s="241" t="s">
        <v>659</v>
      </c>
      <c r="F188" s="241" t="s">
        <v>659</v>
      </c>
      <c r="G188" s="241" t="s">
        <v>659</v>
      </c>
      <c r="H188" s="241" t="s">
        <v>659</v>
      </c>
      <c r="I188" s="241" t="s">
        <v>659</v>
      </c>
      <c r="J188" s="241" t="s">
        <v>659</v>
      </c>
      <c r="K188" s="241" t="s">
        <v>659</v>
      </c>
      <c r="L188" s="241" t="s">
        <v>659</v>
      </c>
      <c r="M188" s="241" t="s">
        <v>659</v>
      </c>
      <c r="N188" s="241" t="s">
        <v>659</v>
      </c>
      <c r="O188" s="241" t="s">
        <v>659</v>
      </c>
      <c r="P188" s="241" t="s">
        <v>659</v>
      </c>
      <c r="Q188" s="241" t="s">
        <v>659</v>
      </c>
      <c r="R188" s="241" t="s">
        <v>659</v>
      </c>
      <c r="S188" s="241" t="s">
        <v>659</v>
      </c>
      <c r="T188" s="241" t="s">
        <v>659</v>
      </c>
      <c r="U188" s="241" t="s">
        <v>659</v>
      </c>
      <c r="V188" s="241" t="s">
        <v>659</v>
      </c>
      <c r="W188" s="241" t="s">
        <v>659</v>
      </c>
      <c r="X188" s="241" t="s">
        <v>659</v>
      </c>
      <c r="Y188" s="241" t="s">
        <v>659</v>
      </c>
      <c r="Z188" s="241" t="s">
        <v>659</v>
      </c>
      <c r="AA188" s="241" t="s">
        <v>659</v>
      </c>
      <c r="AB188" s="241" t="s">
        <v>659</v>
      </c>
      <c r="AC188" s="241" t="s">
        <v>659</v>
      </c>
      <c r="AD188" s="241" t="s">
        <v>659</v>
      </c>
      <c r="AE188" s="241" t="s">
        <v>659</v>
      </c>
      <c r="AF188" s="241" t="s">
        <v>659</v>
      </c>
      <c r="AG188" s="241" t="s">
        <v>659</v>
      </c>
      <c r="AH188" s="241" t="s">
        <v>659</v>
      </c>
      <c r="AI188" s="241" t="s">
        <v>659</v>
      </c>
      <c r="AJ188" s="241" t="s">
        <v>659</v>
      </c>
      <c r="AK188" s="241" t="s">
        <v>659</v>
      </c>
      <c r="AL188" s="241" t="s">
        <v>659</v>
      </c>
      <c r="AM188" s="241" t="s">
        <v>659</v>
      </c>
      <c r="AN188" s="241" t="s">
        <v>659</v>
      </c>
      <c r="AO188" s="241" t="s">
        <v>659</v>
      </c>
      <c r="AP188" s="241" t="s">
        <v>659</v>
      </c>
      <c r="AQ188" s="241" t="s">
        <v>932</v>
      </c>
      <c r="AR188" s="241">
        <v>0</v>
      </c>
    </row>
    <row r="189" spans="1:44" x14ac:dyDescent="0.2">
      <c r="A189">
        <v>106300</v>
      </c>
      <c r="B189" t="s">
        <v>59</v>
      </c>
      <c r="C189" t="s">
        <v>196</v>
      </c>
      <c r="D189" t="s">
        <v>198</v>
      </c>
      <c r="E189" t="s">
        <v>196</v>
      </c>
      <c r="F189" t="s">
        <v>197</v>
      </c>
      <c r="G189" t="s">
        <v>196</v>
      </c>
      <c r="H189" t="s">
        <v>196</v>
      </c>
      <c r="I189" t="s">
        <v>196</v>
      </c>
      <c r="J189" t="s">
        <v>196</v>
      </c>
      <c r="K189" t="s">
        <v>198</v>
      </c>
      <c r="L189" t="s">
        <v>196</v>
      </c>
      <c r="M189" t="s">
        <v>196</v>
      </c>
      <c r="N189" t="s">
        <v>196</v>
      </c>
      <c r="O189" t="s">
        <v>196</v>
      </c>
      <c r="P189" t="s">
        <v>196</v>
      </c>
      <c r="Q189" t="s">
        <v>196</v>
      </c>
      <c r="R189" t="s">
        <v>197</v>
      </c>
      <c r="S189" t="s">
        <v>196</v>
      </c>
      <c r="T189" t="s">
        <v>196</v>
      </c>
      <c r="U189" t="s">
        <v>196</v>
      </c>
      <c r="V189" t="s">
        <v>196</v>
      </c>
      <c r="W189" t="s">
        <v>198</v>
      </c>
      <c r="X189" t="s">
        <v>196</v>
      </c>
      <c r="Y189" t="s">
        <v>198</v>
      </c>
      <c r="Z189" t="s">
        <v>196</v>
      </c>
      <c r="AA189" t="s">
        <v>196</v>
      </c>
      <c r="AB189" t="s">
        <v>198</v>
      </c>
      <c r="AC189" t="s">
        <v>198</v>
      </c>
      <c r="AD189" t="s">
        <v>198</v>
      </c>
      <c r="AE189" t="s">
        <v>198</v>
      </c>
      <c r="AF189" t="s">
        <v>196</v>
      </c>
      <c r="AG189" t="s">
        <v>197</v>
      </c>
      <c r="AH189" t="s">
        <v>196</v>
      </c>
      <c r="AI189" t="s">
        <v>197</v>
      </c>
      <c r="AJ189" t="s">
        <v>198</v>
      </c>
      <c r="AK189" t="s">
        <v>196</v>
      </c>
      <c r="AL189" t="s">
        <v>198</v>
      </c>
      <c r="AM189" t="s">
        <v>198</v>
      </c>
      <c r="AN189" t="s">
        <v>198</v>
      </c>
      <c r="AO189" t="s">
        <v>196</v>
      </c>
      <c r="AP189" t="s">
        <v>198</v>
      </c>
      <c r="AQ189" s="241">
        <v>0</v>
      </c>
      <c r="AR189" s="241">
        <v>0</v>
      </c>
    </row>
    <row r="190" spans="1:44" ht="18" x14ac:dyDescent="0.2">
      <c r="A190" s="264">
        <v>106384</v>
      </c>
      <c r="B190" t="s">
        <v>1141</v>
      </c>
      <c r="C190" t="s">
        <v>659</v>
      </c>
      <c r="D190" t="s">
        <v>659</v>
      </c>
      <c r="E190" t="s">
        <v>659</v>
      </c>
      <c r="F190" t="s">
        <v>659</v>
      </c>
      <c r="G190" t="s">
        <v>659</v>
      </c>
      <c r="H190" t="s">
        <v>659</v>
      </c>
      <c r="I190" t="s">
        <v>659</v>
      </c>
      <c r="J190" t="s">
        <v>659</v>
      </c>
      <c r="K190" t="s">
        <v>659</v>
      </c>
      <c r="L190" t="s">
        <v>659</v>
      </c>
      <c r="M190" t="s">
        <v>659</v>
      </c>
      <c r="N190" t="s">
        <v>659</v>
      </c>
      <c r="O190" t="s">
        <v>659</v>
      </c>
      <c r="P190" t="s">
        <v>659</v>
      </c>
      <c r="Q190" t="s">
        <v>659</v>
      </c>
      <c r="R190" t="s">
        <v>659</v>
      </c>
      <c r="S190" t="s">
        <v>659</v>
      </c>
      <c r="T190" t="s">
        <v>659</v>
      </c>
      <c r="U190" t="s">
        <v>659</v>
      </c>
      <c r="V190" t="s">
        <v>659</v>
      </c>
      <c r="W190" t="s">
        <v>659</v>
      </c>
      <c r="X190" t="s">
        <v>659</v>
      </c>
      <c r="Y190" t="s">
        <v>659</v>
      </c>
      <c r="Z190" t="s">
        <v>659</v>
      </c>
      <c r="AA190" t="s">
        <v>659</v>
      </c>
      <c r="AB190" t="s">
        <v>659</v>
      </c>
      <c r="AC190" t="s">
        <v>659</v>
      </c>
      <c r="AD190" t="s">
        <v>659</v>
      </c>
      <c r="AE190" t="s">
        <v>659</v>
      </c>
      <c r="AF190" t="s">
        <v>659</v>
      </c>
      <c r="AG190" t="s">
        <v>659</v>
      </c>
      <c r="AH190" t="s">
        <v>659</v>
      </c>
      <c r="AI190" t="s">
        <v>659</v>
      </c>
      <c r="AJ190" t="s">
        <v>659</v>
      </c>
      <c r="AK190" t="s">
        <v>659</v>
      </c>
      <c r="AL190" t="s">
        <v>659</v>
      </c>
      <c r="AM190" t="s">
        <v>659</v>
      </c>
      <c r="AN190" t="s">
        <v>659</v>
      </c>
      <c r="AO190" t="s">
        <v>659</v>
      </c>
      <c r="AP190" t="s">
        <v>659</v>
      </c>
      <c r="AQ190" s="241">
        <v>0</v>
      </c>
      <c r="AR190" s="241">
        <v>0</v>
      </c>
    </row>
    <row r="191" spans="1:44" ht="18" x14ac:dyDescent="0.2">
      <c r="A191" s="264">
        <v>106431</v>
      </c>
      <c r="B191" t="s">
        <v>59</v>
      </c>
      <c r="C191" t="s">
        <v>659</v>
      </c>
      <c r="D191" t="s">
        <v>659</v>
      </c>
      <c r="E191" t="s">
        <v>659</v>
      </c>
      <c r="F191" t="s">
        <v>659</v>
      </c>
      <c r="G191" t="s">
        <v>659</v>
      </c>
      <c r="H191" t="s">
        <v>659</v>
      </c>
      <c r="I191" t="s">
        <v>659</v>
      </c>
      <c r="J191" t="s">
        <v>659</v>
      </c>
      <c r="K191" t="s">
        <v>659</v>
      </c>
      <c r="L191" t="s">
        <v>659</v>
      </c>
      <c r="M191" t="s">
        <v>659</v>
      </c>
      <c r="N191" t="s">
        <v>659</v>
      </c>
      <c r="O191" t="s">
        <v>659</v>
      </c>
      <c r="P191" t="s">
        <v>659</v>
      </c>
      <c r="Q191" t="s">
        <v>659</v>
      </c>
      <c r="R191" t="s">
        <v>659</v>
      </c>
      <c r="S191" t="s">
        <v>659</v>
      </c>
      <c r="T191" t="s">
        <v>659</v>
      </c>
      <c r="U191" t="s">
        <v>659</v>
      </c>
      <c r="V191" t="s">
        <v>659</v>
      </c>
      <c r="W191" t="s">
        <v>659</v>
      </c>
      <c r="X191" t="s">
        <v>659</v>
      </c>
      <c r="Y191" t="s">
        <v>659</v>
      </c>
      <c r="Z191" t="s">
        <v>659</v>
      </c>
      <c r="AA191" t="s">
        <v>659</v>
      </c>
      <c r="AB191" t="s">
        <v>659</v>
      </c>
      <c r="AC191" t="s">
        <v>659</v>
      </c>
      <c r="AD191" t="s">
        <v>659</v>
      </c>
      <c r="AE191" t="s">
        <v>659</v>
      </c>
      <c r="AF191" t="s">
        <v>659</v>
      </c>
      <c r="AG191" t="s">
        <v>659</v>
      </c>
      <c r="AH191" t="s">
        <v>659</v>
      </c>
      <c r="AI191" t="s">
        <v>659</v>
      </c>
      <c r="AJ191" t="s">
        <v>659</v>
      </c>
      <c r="AK191" t="s">
        <v>659</v>
      </c>
      <c r="AL191" t="s">
        <v>659</v>
      </c>
      <c r="AM191" t="s">
        <v>659</v>
      </c>
      <c r="AN191" t="s">
        <v>659</v>
      </c>
      <c r="AO191" t="s">
        <v>659</v>
      </c>
      <c r="AP191" t="s">
        <v>659</v>
      </c>
      <c r="AQ191" s="241">
        <v>0</v>
      </c>
      <c r="AR191" s="241">
        <v>0</v>
      </c>
    </row>
    <row r="192" spans="1:44" ht="18" x14ac:dyDescent="0.2">
      <c r="A192" s="264">
        <v>106432</v>
      </c>
      <c r="B192" t="s">
        <v>59</v>
      </c>
      <c r="C192" t="s">
        <v>659</v>
      </c>
      <c r="D192" t="s">
        <v>659</v>
      </c>
      <c r="E192" t="s">
        <v>659</v>
      </c>
      <c r="F192" t="s">
        <v>659</v>
      </c>
      <c r="G192" t="s">
        <v>659</v>
      </c>
      <c r="H192" t="s">
        <v>659</v>
      </c>
      <c r="I192" t="s">
        <v>659</v>
      </c>
      <c r="J192" t="s">
        <v>659</v>
      </c>
      <c r="K192" t="s">
        <v>659</v>
      </c>
      <c r="L192" t="s">
        <v>659</v>
      </c>
      <c r="M192" t="s">
        <v>659</v>
      </c>
      <c r="N192" t="s">
        <v>659</v>
      </c>
      <c r="O192" t="s">
        <v>659</v>
      </c>
      <c r="P192" t="s">
        <v>659</v>
      </c>
      <c r="Q192" t="s">
        <v>659</v>
      </c>
      <c r="R192" t="s">
        <v>659</v>
      </c>
      <c r="S192" t="s">
        <v>659</v>
      </c>
      <c r="T192" t="s">
        <v>659</v>
      </c>
      <c r="U192" t="s">
        <v>659</v>
      </c>
      <c r="V192" t="s">
        <v>659</v>
      </c>
      <c r="W192" t="s">
        <v>659</v>
      </c>
      <c r="X192" t="s">
        <v>659</v>
      </c>
      <c r="Y192" t="s">
        <v>659</v>
      </c>
      <c r="Z192" t="s">
        <v>659</v>
      </c>
      <c r="AA192" t="s">
        <v>659</v>
      </c>
      <c r="AB192" t="s">
        <v>659</v>
      </c>
      <c r="AC192" t="s">
        <v>659</v>
      </c>
      <c r="AD192" t="s">
        <v>659</v>
      </c>
      <c r="AE192" t="s">
        <v>659</v>
      </c>
      <c r="AF192" t="s">
        <v>659</v>
      </c>
      <c r="AG192" t="s">
        <v>659</v>
      </c>
      <c r="AH192" t="s">
        <v>659</v>
      </c>
      <c r="AI192" t="s">
        <v>659</v>
      </c>
      <c r="AJ192" t="s">
        <v>659</v>
      </c>
      <c r="AK192" t="s">
        <v>659</v>
      </c>
      <c r="AL192" t="s">
        <v>659</v>
      </c>
      <c r="AM192" t="s">
        <v>659</v>
      </c>
      <c r="AN192" t="s">
        <v>659</v>
      </c>
      <c r="AO192" t="s">
        <v>659</v>
      </c>
      <c r="AP192" t="s">
        <v>659</v>
      </c>
      <c r="AQ192" s="241">
        <v>0</v>
      </c>
      <c r="AR192" s="241">
        <v>0</v>
      </c>
    </row>
    <row r="193" spans="1:44" ht="18" x14ac:dyDescent="0.2">
      <c r="A193" s="264">
        <v>106531</v>
      </c>
      <c r="B193" t="s">
        <v>59</v>
      </c>
      <c r="C193" t="s">
        <v>659</v>
      </c>
      <c r="D193" t="s">
        <v>659</v>
      </c>
      <c r="E193" t="s">
        <v>659</v>
      </c>
      <c r="F193" t="s">
        <v>659</v>
      </c>
      <c r="G193" t="s">
        <v>659</v>
      </c>
      <c r="H193" t="s">
        <v>659</v>
      </c>
      <c r="I193" t="s">
        <v>659</v>
      </c>
      <c r="J193" t="s">
        <v>659</v>
      </c>
      <c r="K193" t="s">
        <v>659</v>
      </c>
      <c r="L193" t="s">
        <v>659</v>
      </c>
      <c r="M193" t="s">
        <v>659</v>
      </c>
      <c r="N193" t="s">
        <v>659</v>
      </c>
      <c r="O193" t="s">
        <v>659</v>
      </c>
      <c r="P193" t="s">
        <v>659</v>
      </c>
      <c r="Q193" t="s">
        <v>659</v>
      </c>
      <c r="R193" t="s">
        <v>659</v>
      </c>
      <c r="S193" t="s">
        <v>659</v>
      </c>
      <c r="T193" t="s">
        <v>659</v>
      </c>
      <c r="U193" t="s">
        <v>659</v>
      </c>
      <c r="V193" t="s">
        <v>659</v>
      </c>
      <c r="W193" t="s">
        <v>659</v>
      </c>
      <c r="X193" t="s">
        <v>659</v>
      </c>
      <c r="Y193" t="s">
        <v>659</v>
      </c>
      <c r="Z193" t="s">
        <v>659</v>
      </c>
      <c r="AA193" t="s">
        <v>659</v>
      </c>
      <c r="AB193" t="s">
        <v>659</v>
      </c>
      <c r="AC193" t="s">
        <v>659</v>
      </c>
      <c r="AD193" t="s">
        <v>659</v>
      </c>
      <c r="AE193" t="s">
        <v>659</v>
      </c>
      <c r="AF193" t="s">
        <v>659</v>
      </c>
      <c r="AG193" t="s">
        <v>659</v>
      </c>
      <c r="AH193" t="s">
        <v>659</v>
      </c>
      <c r="AI193" t="s">
        <v>659</v>
      </c>
      <c r="AJ193" t="s">
        <v>659</v>
      </c>
      <c r="AK193" t="s">
        <v>659</v>
      </c>
      <c r="AL193" t="s">
        <v>659</v>
      </c>
      <c r="AM193" t="s">
        <v>659</v>
      </c>
      <c r="AN193" t="s">
        <v>659</v>
      </c>
      <c r="AO193" t="s">
        <v>659</v>
      </c>
      <c r="AP193" t="s">
        <v>659</v>
      </c>
      <c r="AQ193" s="241">
        <v>0</v>
      </c>
      <c r="AR193" s="241">
        <v>0</v>
      </c>
    </row>
    <row r="194" spans="1:44" x14ac:dyDescent="0.2">
      <c r="A194" s="265">
        <v>106748</v>
      </c>
      <c r="B194" t="s">
        <v>59</v>
      </c>
      <c r="C194" s="263" t="s">
        <v>197</v>
      </c>
      <c r="D194" s="263" t="s">
        <v>197</v>
      </c>
      <c r="E194" s="263" t="s">
        <v>197</v>
      </c>
      <c r="F194" s="263" t="s">
        <v>197</v>
      </c>
      <c r="G194" s="263" t="s">
        <v>197</v>
      </c>
      <c r="H194" s="263" t="s">
        <v>197</v>
      </c>
      <c r="I194" s="263" t="s">
        <v>197</v>
      </c>
      <c r="J194" s="263" t="s">
        <v>197</v>
      </c>
      <c r="K194" s="263" t="s">
        <v>197</v>
      </c>
      <c r="L194" s="263" t="s">
        <v>197</v>
      </c>
      <c r="M194" s="263" t="s">
        <v>197</v>
      </c>
      <c r="N194" s="263" t="s">
        <v>197</v>
      </c>
      <c r="O194" s="263" t="s">
        <v>197</v>
      </c>
      <c r="P194" s="263" t="s">
        <v>197</v>
      </c>
      <c r="Q194" s="263" t="s">
        <v>197</v>
      </c>
      <c r="R194" s="263" t="s">
        <v>197</v>
      </c>
      <c r="S194" s="263" t="s">
        <v>197</v>
      </c>
      <c r="T194" s="263" t="s">
        <v>197</v>
      </c>
      <c r="U194" s="263" t="s">
        <v>197</v>
      </c>
      <c r="V194" s="263" t="s">
        <v>197</v>
      </c>
      <c r="W194" s="263" t="s">
        <v>197</v>
      </c>
      <c r="X194" s="263" t="s">
        <v>197</v>
      </c>
      <c r="Y194" s="263" t="s">
        <v>197</v>
      </c>
      <c r="Z194" s="263" t="s">
        <v>197</v>
      </c>
      <c r="AA194" s="263" t="s">
        <v>197</v>
      </c>
      <c r="AB194" s="263" t="s">
        <v>197</v>
      </c>
      <c r="AC194" s="263" t="s">
        <v>197</v>
      </c>
      <c r="AD194" s="263" t="s">
        <v>197</v>
      </c>
      <c r="AE194" s="263" t="s">
        <v>197</v>
      </c>
      <c r="AF194" s="263" t="s">
        <v>197</v>
      </c>
      <c r="AG194" s="263" t="s">
        <v>197</v>
      </c>
      <c r="AH194" s="263" t="s">
        <v>197</v>
      </c>
      <c r="AI194" s="263" t="s">
        <v>197</v>
      </c>
      <c r="AJ194" s="263" t="s">
        <v>197</v>
      </c>
      <c r="AK194" s="263" t="s">
        <v>197</v>
      </c>
      <c r="AL194" s="263" t="s">
        <v>197</v>
      </c>
      <c r="AM194" s="263" t="s">
        <v>197</v>
      </c>
      <c r="AN194" s="263" t="s">
        <v>197</v>
      </c>
      <c r="AO194" s="263" t="s">
        <v>197</v>
      </c>
      <c r="AP194" s="263" t="s">
        <v>197</v>
      </c>
      <c r="AQ194" s="241">
        <v>0</v>
      </c>
      <c r="AR194" s="241" t="s">
        <v>1137</v>
      </c>
    </row>
    <row r="195" spans="1:44" x14ac:dyDescent="0.2">
      <c r="A195">
        <v>106753</v>
      </c>
      <c r="B195" t="s">
        <v>59</v>
      </c>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t="s">
        <v>196</v>
      </c>
      <c r="AO195"/>
      <c r="AP195"/>
      <c r="AQ195" s="241">
        <v>0</v>
      </c>
      <c r="AR195" s="241" t="s">
        <v>1137</v>
      </c>
    </row>
    <row r="196" spans="1:44" ht="18" x14ac:dyDescent="0.2">
      <c r="A196" s="264">
        <v>106797</v>
      </c>
      <c r="B196" t="s">
        <v>59</v>
      </c>
      <c r="C196" t="s">
        <v>659</v>
      </c>
      <c r="D196" t="s">
        <v>659</v>
      </c>
      <c r="E196" t="s">
        <v>659</v>
      </c>
      <c r="F196" t="s">
        <v>659</v>
      </c>
      <c r="G196" t="s">
        <v>659</v>
      </c>
      <c r="H196" t="s">
        <v>659</v>
      </c>
      <c r="I196" t="s">
        <v>659</v>
      </c>
      <c r="J196" t="s">
        <v>659</v>
      </c>
      <c r="K196" t="s">
        <v>659</v>
      </c>
      <c r="L196" t="s">
        <v>659</v>
      </c>
      <c r="M196" t="s">
        <v>659</v>
      </c>
      <c r="N196" t="s">
        <v>659</v>
      </c>
      <c r="O196" t="s">
        <v>659</v>
      </c>
      <c r="P196" t="s">
        <v>659</v>
      </c>
      <c r="Q196" t="s">
        <v>659</v>
      </c>
      <c r="R196" t="s">
        <v>659</v>
      </c>
      <c r="S196" t="s">
        <v>659</v>
      </c>
      <c r="T196" t="s">
        <v>659</v>
      </c>
      <c r="U196" t="s">
        <v>659</v>
      </c>
      <c r="V196" t="s">
        <v>659</v>
      </c>
      <c r="W196" t="s">
        <v>659</v>
      </c>
      <c r="X196" t="s">
        <v>659</v>
      </c>
      <c r="Y196" t="s">
        <v>659</v>
      </c>
      <c r="Z196" t="s">
        <v>659</v>
      </c>
      <c r="AA196" t="s">
        <v>659</v>
      </c>
      <c r="AB196" t="s">
        <v>659</v>
      </c>
      <c r="AC196" t="s">
        <v>659</v>
      </c>
      <c r="AD196" t="s">
        <v>659</v>
      </c>
      <c r="AE196" t="s">
        <v>659</v>
      </c>
      <c r="AF196" t="s">
        <v>659</v>
      </c>
      <c r="AG196" t="s">
        <v>659</v>
      </c>
      <c r="AH196" t="s">
        <v>659</v>
      </c>
      <c r="AI196" t="s">
        <v>659</v>
      </c>
      <c r="AJ196" t="s">
        <v>659</v>
      </c>
      <c r="AK196" t="s">
        <v>659</v>
      </c>
      <c r="AL196" t="s">
        <v>659</v>
      </c>
      <c r="AM196" t="s">
        <v>659</v>
      </c>
      <c r="AN196" t="s">
        <v>659</v>
      </c>
      <c r="AO196" t="s">
        <v>659</v>
      </c>
      <c r="AP196" t="s">
        <v>659</v>
      </c>
      <c r="AQ196" s="241">
        <v>0</v>
      </c>
      <c r="AR196" s="241">
        <v>0</v>
      </c>
    </row>
    <row r="197" spans="1:44" ht="18" x14ac:dyDescent="0.2">
      <c r="A197" s="264">
        <v>106815</v>
      </c>
      <c r="B197" t="s">
        <v>59</v>
      </c>
      <c r="C197" t="s">
        <v>659</v>
      </c>
      <c r="D197" t="s">
        <v>659</v>
      </c>
      <c r="E197" t="s">
        <v>659</v>
      </c>
      <c r="F197" t="s">
        <v>659</v>
      </c>
      <c r="G197" t="s">
        <v>659</v>
      </c>
      <c r="H197" t="s">
        <v>659</v>
      </c>
      <c r="I197" t="s">
        <v>659</v>
      </c>
      <c r="J197" t="s">
        <v>659</v>
      </c>
      <c r="K197" t="s">
        <v>659</v>
      </c>
      <c r="L197" t="s">
        <v>659</v>
      </c>
      <c r="M197" t="s">
        <v>659</v>
      </c>
      <c r="N197" t="s">
        <v>659</v>
      </c>
      <c r="O197" t="s">
        <v>659</v>
      </c>
      <c r="P197" t="s">
        <v>659</v>
      </c>
      <c r="Q197" t="s">
        <v>659</v>
      </c>
      <c r="R197" t="s">
        <v>659</v>
      </c>
      <c r="S197" t="s">
        <v>659</v>
      </c>
      <c r="T197" t="s">
        <v>659</v>
      </c>
      <c r="U197" t="s">
        <v>659</v>
      </c>
      <c r="V197" t="s">
        <v>659</v>
      </c>
      <c r="W197" t="s">
        <v>659</v>
      </c>
      <c r="X197" t="s">
        <v>659</v>
      </c>
      <c r="Y197" t="s">
        <v>659</v>
      </c>
      <c r="Z197" t="s">
        <v>659</v>
      </c>
      <c r="AA197" t="s">
        <v>659</v>
      </c>
      <c r="AB197" t="s">
        <v>659</v>
      </c>
      <c r="AC197" t="s">
        <v>659</v>
      </c>
      <c r="AD197" t="s">
        <v>659</v>
      </c>
      <c r="AE197" t="s">
        <v>659</v>
      </c>
      <c r="AF197" t="s">
        <v>659</v>
      </c>
      <c r="AG197" t="s">
        <v>659</v>
      </c>
      <c r="AH197" t="s">
        <v>659</v>
      </c>
      <c r="AI197" t="s">
        <v>659</v>
      </c>
      <c r="AJ197" t="s">
        <v>659</v>
      </c>
      <c r="AK197" t="s">
        <v>659</v>
      </c>
      <c r="AL197" t="s">
        <v>659</v>
      </c>
      <c r="AM197" t="s">
        <v>659</v>
      </c>
      <c r="AN197" t="s">
        <v>659</v>
      </c>
      <c r="AO197" t="s">
        <v>659</v>
      </c>
      <c r="AP197" t="s">
        <v>659</v>
      </c>
      <c r="AQ197" s="241">
        <v>0</v>
      </c>
      <c r="AR197" s="241">
        <v>0</v>
      </c>
    </row>
    <row r="198" spans="1:44" ht="18" x14ac:dyDescent="0.2">
      <c r="A198" s="264">
        <v>106863</v>
      </c>
      <c r="B198" t="s">
        <v>59</v>
      </c>
      <c r="C198" t="s">
        <v>659</v>
      </c>
      <c r="D198" t="s">
        <v>659</v>
      </c>
      <c r="E198" t="s">
        <v>659</v>
      </c>
      <c r="F198" t="s">
        <v>659</v>
      </c>
      <c r="G198" t="s">
        <v>659</v>
      </c>
      <c r="H198" t="s">
        <v>659</v>
      </c>
      <c r="I198" t="s">
        <v>659</v>
      </c>
      <c r="J198" t="s">
        <v>659</v>
      </c>
      <c r="K198" t="s">
        <v>659</v>
      </c>
      <c r="L198" t="s">
        <v>659</v>
      </c>
      <c r="M198" t="s">
        <v>659</v>
      </c>
      <c r="N198" t="s">
        <v>659</v>
      </c>
      <c r="O198" t="s">
        <v>659</v>
      </c>
      <c r="P198" t="s">
        <v>659</v>
      </c>
      <c r="Q198" t="s">
        <v>659</v>
      </c>
      <c r="R198" t="s">
        <v>659</v>
      </c>
      <c r="S198" t="s">
        <v>659</v>
      </c>
      <c r="T198" t="s">
        <v>659</v>
      </c>
      <c r="U198" t="s">
        <v>659</v>
      </c>
      <c r="V198" t="s">
        <v>659</v>
      </c>
      <c r="W198" t="s">
        <v>659</v>
      </c>
      <c r="X198" t="s">
        <v>659</v>
      </c>
      <c r="Y198" t="s">
        <v>659</v>
      </c>
      <c r="Z198" t="s">
        <v>659</v>
      </c>
      <c r="AA198" t="s">
        <v>659</v>
      </c>
      <c r="AB198" t="s">
        <v>659</v>
      </c>
      <c r="AC198" t="s">
        <v>659</v>
      </c>
      <c r="AD198" t="s">
        <v>659</v>
      </c>
      <c r="AE198" t="s">
        <v>659</v>
      </c>
      <c r="AF198" t="s">
        <v>659</v>
      </c>
      <c r="AG198" t="s">
        <v>659</v>
      </c>
      <c r="AH198" t="s">
        <v>659</v>
      </c>
      <c r="AI198" t="s">
        <v>659</v>
      </c>
      <c r="AJ198" t="s">
        <v>659</v>
      </c>
      <c r="AK198" t="s">
        <v>659</v>
      </c>
      <c r="AL198" t="s">
        <v>659</v>
      </c>
      <c r="AM198" t="s">
        <v>659</v>
      </c>
      <c r="AN198" t="s">
        <v>659</v>
      </c>
      <c r="AO198" t="s">
        <v>659</v>
      </c>
      <c r="AP198" t="s">
        <v>659</v>
      </c>
      <c r="AQ198" s="241">
        <v>0</v>
      </c>
      <c r="AR198" s="241">
        <v>0</v>
      </c>
    </row>
    <row r="199" spans="1:44" ht="18" x14ac:dyDescent="0.2">
      <c r="A199" s="264">
        <v>106864</v>
      </c>
      <c r="B199" t="s">
        <v>59</v>
      </c>
      <c r="C199" t="s">
        <v>659</v>
      </c>
      <c r="D199" t="s">
        <v>659</v>
      </c>
      <c r="E199" t="s">
        <v>659</v>
      </c>
      <c r="F199" t="s">
        <v>659</v>
      </c>
      <c r="G199" t="s">
        <v>659</v>
      </c>
      <c r="H199" t="s">
        <v>659</v>
      </c>
      <c r="I199" t="s">
        <v>659</v>
      </c>
      <c r="J199" t="s">
        <v>659</v>
      </c>
      <c r="K199" t="s">
        <v>659</v>
      </c>
      <c r="L199" t="s">
        <v>659</v>
      </c>
      <c r="M199" t="s">
        <v>659</v>
      </c>
      <c r="N199" t="s">
        <v>659</v>
      </c>
      <c r="O199" t="s">
        <v>659</v>
      </c>
      <c r="P199" t="s">
        <v>659</v>
      </c>
      <c r="Q199" t="s">
        <v>659</v>
      </c>
      <c r="R199" t="s">
        <v>659</v>
      </c>
      <c r="S199" t="s">
        <v>659</v>
      </c>
      <c r="T199" t="s">
        <v>659</v>
      </c>
      <c r="U199" t="s">
        <v>659</v>
      </c>
      <c r="V199" t="s">
        <v>659</v>
      </c>
      <c r="W199" t="s">
        <v>659</v>
      </c>
      <c r="X199" t="s">
        <v>659</v>
      </c>
      <c r="Y199" t="s">
        <v>659</v>
      </c>
      <c r="Z199" t="s">
        <v>659</v>
      </c>
      <c r="AA199" t="s">
        <v>659</v>
      </c>
      <c r="AB199" t="s">
        <v>659</v>
      </c>
      <c r="AC199" t="s">
        <v>659</v>
      </c>
      <c r="AD199" t="s">
        <v>659</v>
      </c>
      <c r="AE199" t="s">
        <v>659</v>
      </c>
      <c r="AF199" t="s">
        <v>659</v>
      </c>
      <c r="AG199" t="s">
        <v>659</v>
      </c>
      <c r="AH199" t="s">
        <v>659</v>
      </c>
      <c r="AI199" t="s">
        <v>659</v>
      </c>
      <c r="AJ199" t="s">
        <v>659</v>
      </c>
      <c r="AK199" t="s">
        <v>659</v>
      </c>
      <c r="AL199" t="s">
        <v>659</v>
      </c>
      <c r="AM199" t="s">
        <v>659</v>
      </c>
      <c r="AN199" t="s">
        <v>659</v>
      </c>
      <c r="AO199" t="s">
        <v>659</v>
      </c>
      <c r="AP199" t="s">
        <v>659</v>
      </c>
      <c r="AQ199" s="241">
        <v>0</v>
      </c>
      <c r="AR199" s="241">
        <v>0</v>
      </c>
    </row>
    <row r="200" spans="1:44" ht="18" x14ac:dyDescent="0.2">
      <c r="A200" s="264">
        <v>106884</v>
      </c>
      <c r="B200" t="s">
        <v>59</v>
      </c>
      <c r="C200" t="s">
        <v>659</v>
      </c>
      <c r="D200" t="s">
        <v>659</v>
      </c>
      <c r="E200" t="s">
        <v>659</v>
      </c>
      <c r="F200" t="s">
        <v>659</v>
      </c>
      <c r="G200" t="s">
        <v>659</v>
      </c>
      <c r="H200" t="s">
        <v>659</v>
      </c>
      <c r="I200" t="s">
        <v>659</v>
      </c>
      <c r="J200" t="s">
        <v>659</v>
      </c>
      <c r="K200" t="s">
        <v>659</v>
      </c>
      <c r="L200" t="s">
        <v>659</v>
      </c>
      <c r="M200" t="s">
        <v>659</v>
      </c>
      <c r="N200" t="s">
        <v>659</v>
      </c>
      <c r="O200" t="s">
        <v>659</v>
      </c>
      <c r="P200" t="s">
        <v>659</v>
      </c>
      <c r="Q200" t="s">
        <v>659</v>
      </c>
      <c r="R200" t="s">
        <v>659</v>
      </c>
      <c r="S200" t="s">
        <v>659</v>
      </c>
      <c r="T200" t="s">
        <v>659</v>
      </c>
      <c r="U200" t="s">
        <v>659</v>
      </c>
      <c r="V200" t="s">
        <v>659</v>
      </c>
      <c r="W200" t="s">
        <v>659</v>
      </c>
      <c r="X200" t="s">
        <v>659</v>
      </c>
      <c r="Y200" t="s">
        <v>659</v>
      </c>
      <c r="Z200" t="s">
        <v>659</v>
      </c>
      <c r="AA200" t="s">
        <v>659</v>
      </c>
      <c r="AB200" t="s">
        <v>659</v>
      </c>
      <c r="AC200" t="s">
        <v>659</v>
      </c>
      <c r="AD200" t="s">
        <v>659</v>
      </c>
      <c r="AE200" t="s">
        <v>659</v>
      </c>
      <c r="AF200" t="s">
        <v>659</v>
      </c>
      <c r="AG200" t="s">
        <v>659</v>
      </c>
      <c r="AH200" t="s">
        <v>659</v>
      </c>
      <c r="AI200" t="s">
        <v>659</v>
      </c>
      <c r="AJ200" t="s">
        <v>659</v>
      </c>
      <c r="AK200" t="s">
        <v>659</v>
      </c>
      <c r="AL200" t="s">
        <v>659</v>
      </c>
      <c r="AM200" t="s">
        <v>659</v>
      </c>
      <c r="AN200" t="s">
        <v>659</v>
      </c>
      <c r="AO200" t="s">
        <v>659</v>
      </c>
      <c r="AP200" t="s">
        <v>659</v>
      </c>
      <c r="AQ200" s="241">
        <v>0</v>
      </c>
      <c r="AR200" s="241">
        <v>0</v>
      </c>
    </row>
    <row r="201" spans="1:44" ht="18" x14ac:dyDescent="0.2">
      <c r="A201" s="264">
        <v>106890</v>
      </c>
      <c r="B201" t="s">
        <v>59</v>
      </c>
      <c r="C201" t="s">
        <v>659</v>
      </c>
      <c r="D201" t="s">
        <v>659</v>
      </c>
      <c r="E201" t="s">
        <v>659</v>
      </c>
      <c r="F201" t="s">
        <v>659</v>
      </c>
      <c r="G201" t="s">
        <v>659</v>
      </c>
      <c r="H201" t="s">
        <v>659</v>
      </c>
      <c r="I201" t="s">
        <v>659</v>
      </c>
      <c r="J201" t="s">
        <v>659</v>
      </c>
      <c r="K201" t="s">
        <v>659</v>
      </c>
      <c r="L201" t="s">
        <v>659</v>
      </c>
      <c r="M201" t="s">
        <v>659</v>
      </c>
      <c r="N201" t="s">
        <v>659</v>
      </c>
      <c r="O201" t="s">
        <v>659</v>
      </c>
      <c r="P201" t="s">
        <v>659</v>
      </c>
      <c r="Q201" t="s">
        <v>659</v>
      </c>
      <c r="R201" t="s">
        <v>659</v>
      </c>
      <c r="S201" t="s">
        <v>659</v>
      </c>
      <c r="T201" t="s">
        <v>659</v>
      </c>
      <c r="U201" t="s">
        <v>659</v>
      </c>
      <c r="V201" t="s">
        <v>659</v>
      </c>
      <c r="W201" t="s">
        <v>659</v>
      </c>
      <c r="X201" t="s">
        <v>659</v>
      </c>
      <c r="Y201" t="s">
        <v>659</v>
      </c>
      <c r="Z201" t="s">
        <v>659</v>
      </c>
      <c r="AA201" t="s">
        <v>659</v>
      </c>
      <c r="AB201" t="s">
        <v>659</v>
      </c>
      <c r="AC201" t="s">
        <v>659</v>
      </c>
      <c r="AD201" t="s">
        <v>659</v>
      </c>
      <c r="AE201" t="s">
        <v>659</v>
      </c>
      <c r="AF201" t="s">
        <v>659</v>
      </c>
      <c r="AG201" t="s">
        <v>659</v>
      </c>
      <c r="AH201" t="s">
        <v>659</v>
      </c>
      <c r="AI201" t="s">
        <v>659</v>
      </c>
      <c r="AJ201" t="s">
        <v>659</v>
      </c>
      <c r="AK201" t="s">
        <v>659</v>
      </c>
      <c r="AL201" t="s">
        <v>659</v>
      </c>
      <c r="AM201" t="s">
        <v>659</v>
      </c>
      <c r="AN201" t="s">
        <v>659</v>
      </c>
      <c r="AO201" t="s">
        <v>659</v>
      </c>
      <c r="AP201" t="s">
        <v>659</v>
      </c>
      <c r="AQ201" s="241">
        <v>0</v>
      </c>
      <c r="AR201" s="241">
        <v>0</v>
      </c>
    </row>
    <row r="202" spans="1:44" ht="18" x14ac:dyDescent="0.2">
      <c r="A202" s="264">
        <v>106939</v>
      </c>
      <c r="B202" t="s">
        <v>59</v>
      </c>
      <c r="C202" t="s">
        <v>659</v>
      </c>
      <c r="D202" t="s">
        <v>659</v>
      </c>
      <c r="E202" t="s">
        <v>659</v>
      </c>
      <c r="F202" t="s">
        <v>659</v>
      </c>
      <c r="G202" t="s">
        <v>659</v>
      </c>
      <c r="H202" t="s">
        <v>659</v>
      </c>
      <c r="I202" t="s">
        <v>659</v>
      </c>
      <c r="J202" t="s">
        <v>659</v>
      </c>
      <c r="K202" t="s">
        <v>659</v>
      </c>
      <c r="L202" t="s">
        <v>659</v>
      </c>
      <c r="M202" t="s">
        <v>659</v>
      </c>
      <c r="N202" t="s">
        <v>659</v>
      </c>
      <c r="O202" t="s">
        <v>659</v>
      </c>
      <c r="P202" t="s">
        <v>659</v>
      </c>
      <c r="Q202" t="s">
        <v>659</v>
      </c>
      <c r="R202" t="s">
        <v>659</v>
      </c>
      <c r="S202" t="s">
        <v>659</v>
      </c>
      <c r="T202" t="s">
        <v>659</v>
      </c>
      <c r="U202" t="s">
        <v>659</v>
      </c>
      <c r="V202" t="s">
        <v>659</v>
      </c>
      <c r="W202" t="s">
        <v>659</v>
      </c>
      <c r="X202" t="s">
        <v>659</v>
      </c>
      <c r="Y202" t="s">
        <v>659</v>
      </c>
      <c r="Z202" t="s">
        <v>659</v>
      </c>
      <c r="AA202" t="s">
        <v>659</v>
      </c>
      <c r="AB202" t="s">
        <v>659</v>
      </c>
      <c r="AC202" t="s">
        <v>659</v>
      </c>
      <c r="AD202" t="s">
        <v>659</v>
      </c>
      <c r="AE202" t="s">
        <v>659</v>
      </c>
      <c r="AF202" t="s">
        <v>659</v>
      </c>
      <c r="AG202" t="s">
        <v>659</v>
      </c>
      <c r="AH202" t="s">
        <v>659</v>
      </c>
      <c r="AI202" t="s">
        <v>659</v>
      </c>
      <c r="AJ202" t="s">
        <v>659</v>
      </c>
      <c r="AK202" t="s">
        <v>659</v>
      </c>
      <c r="AL202" t="s">
        <v>659</v>
      </c>
      <c r="AM202" t="s">
        <v>659</v>
      </c>
      <c r="AN202" t="s">
        <v>659</v>
      </c>
      <c r="AO202" t="s">
        <v>659</v>
      </c>
      <c r="AP202" t="s">
        <v>659</v>
      </c>
      <c r="AQ202" s="241">
        <v>0</v>
      </c>
      <c r="AR202" s="241">
        <v>0</v>
      </c>
    </row>
    <row r="203" spans="1:44" ht="18" x14ac:dyDescent="0.2">
      <c r="A203" s="264">
        <v>106994</v>
      </c>
      <c r="B203" t="s">
        <v>59</v>
      </c>
      <c r="C203" t="s">
        <v>659</v>
      </c>
      <c r="D203" t="s">
        <v>659</v>
      </c>
      <c r="E203" t="s">
        <v>659</v>
      </c>
      <c r="F203" t="s">
        <v>659</v>
      </c>
      <c r="G203" t="s">
        <v>659</v>
      </c>
      <c r="H203" t="s">
        <v>659</v>
      </c>
      <c r="I203" t="s">
        <v>659</v>
      </c>
      <c r="J203" t="s">
        <v>659</v>
      </c>
      <c r="K203" t="s">
        <v>659</v>
      </c>
      <c r="L203" t="s">
        <v>659</v>
      </c>
      <c r="M203" t="s">
        <v>659</v>
      </c>
      <c r="N203" t="s">
        <v>659</v>
      </c>
      <c r="O203" t="s">
        <v>659</v>
      </c>
      <c r="P203" t="s">
        <v>659</v>
      </c>
      <c r="Q203" t="s">
        <v>659</v>
      </c>
      <c r="R203" t="s">
        <v>659</v>
      </c>
      <c r="S203" t="s">
        <v>659</v>
      </c>
      <c r="T203" t="s">
        <v>659</v>
      </c>
      <c r="U203" t="s">
        <v>659</v>
      </c>
      <c r="V203" t="s">
        <v>659</v>
      </c>
      <c r="W203" t="s">
        <v>659</v>
      </c>
      <c r="X203" t="s">
        <v>659</v>
      </c>
      <c r="Y203" t="s">
        <v>659</v>
      </c>
      <c r="Z203" t="s">
        <v>659</v>
      </c>
      <c r="AA203" t="s">
        <v>659</v>
      </c>
      <c r="AB203" t="s">
        <v>659</v>
      </c>
      <c r="AC203" t="s">
        <v>659</v>
      </c>
      <c r="AD203" t="s">
        <v>659</v>
      </c>
      <c r="AE203" t="s">
        <v>659</v>
      </c>
      <c r="AF203" t="s">
        <v>659</v>
      </c>
      <c r="AG203" t="s">
        <v>659</v>
      </c>
      <c r="AH203" t="s">
        <v>659</v>
      </c>
      <c r="AI203" t="s">
        <v>659</v>
      </c>
      <c r="AJ203" t="s">
        <v>659</v>
      </c>
      <c r="AK203" t="s">
        <v>659</v>
      </c>
      <c r="AL203" t="s">
        <v>659</v>
      </c>
      <c r="AM203" t="s">
        <v>659</v>
      </c>
      <c r="AN203" t="s">
        <v>659</v>
      </c>
      <c r="AO203" t="s">
        <v>659</v>
      </c>
      <c r="AP203" t="s">
        <v>659</v>
      </c>
      <c r="AQ203" s="241">
        <v>0</v>
      </c>
      <c r="AR203" s="241">
        <v>0</v>
      </c>
    </row>
    <row r="204" spans="1:44" ht="18" x14ac:dyDescent="0.2">
      <c r="A204" s="264">
        <v>106996</v>
      </c>
      <c r="B204" t="s">
        <v>59</v>
      </c>
      <c r="C204" t="s">
        <v>659</v>
      </c>
      <c r="D204" t="s">
        <v>659</v>
      </c>
      <c r="E204" t="s">
        <v>659</v>
      </c>
      <c r="F204" t="s">
        <v>659</v>
      </c>
      <c r="G204" t="s">
        <v>659</v>
      </c>
      <c r="H204" t="s">
        <v>659</v>
      </c>
      <c r="I204" t="s">
        <v>659</v>
      </c>
      <c r="J204" t="s">
        <v>659</v>
      </c>
      <c r="K204" t="s">
        <v>659</v>
      </c>
      <c r="L204" t="s">
        <v>659</v>
      </c>
      <c r="M204" t="s">
        <v>659</v>
      </c>
      <c r="N204" t="s">
        <v>659</v>
      </c>
      <c r="O204" t="s">
        <v>659</v>
      </c>
      <c r="P204" t="s">
        <v>659</v>
      </c>
      <c r="Q204" t="s">
        <v>659</v>
      </c>
      <c r="R204" t="s">
        <v>659</v>
      </c>
      <c r="S204" t="s">
        <v>659</v>
      </c>
      <c r="T204" t="s">
        <v>659</v>
      </c>
      <c r="U204" t="s">
        <v>659</v>
      </c>
      <c r="V204" t="s">
        <v>659</v>
      </c>
      <c r="W204" t="s">
        <v>659</v>
      </c>
      <c r="X204" t="s">
        <v>659</v>
      </c>
      <c r="Y204" t="s">
        <v>659</v>
      </c>
      <c r="Z204" t="s">
        <v>659</v>
      </c>
      <c r="AA204" t="s">
        <v>659</v>
      </c>
      <c r="AB204" t="s">
        <v>659</v>
      </c>
      <c r="AC204" t="s">
        <v>659</v>
      </c>
      <c r="AD204" t="s">
        <v>659</v>
      </c>
      <c r="AE204" t="s">
        <v>659</v>
      </c>
      <c r="AF204" t="s">
        <v>659</v>
      </c>
      <c r="AG204" t="s">
        <v>659</v>
      </c>
      <c r="AH204" t="s">
        <v>659</v>
      </c>
      <c r="AI204" t="s">
        <v>659</v>
      </c>
      <c r="AJ204" t="s">
        <v>659</v>
      </c>
      <c r="AK204" t="s">
        <v>659</v>
      </c>
      <c r="AL204" t="s">
        <v>659</v>
      </c>
      <c r="AM204" t="s">
        <v>659</v>
      </c>
      <c r="AN204" t="s">
        <v>659</v>
      </c>
      <c r="AO204" t="s">
        <v>659</v>
      </c>
      <c r="AP204" t="s">
        <v>659</v>
      </c>
      <c r="AQ204" s="241">
        <v>0</v>
      </c>
      <c r="AR204" s="241">
        <v>0</v>
      </c>
    </row>
    <row r="205" spans="1:44" ht="18" x14ac:dyDescent="0.2">
      <c r="A205" s="264">
        <v>107007</v>
      </c>
      <c r="B205" t="s">
        <v>59</v>
      </c>
      <c r="C205" t="s">
        <v>659</v>
      </c>
      <c r="D205" t="s">
        <v>659</v>
      </c>
      <c r="E205" t="s">
        <v>659</v>
      </c>
      <c r="F205" t="s">
        <v>659</v>
      </c>
      <c r="G205" t="s">
        <v>659</v>
      </c>
      <c r="H205" t="s">
        <v>659</v>
      </c>
      <c r="I205" t="s">
        <v>659</v>
      </c>
      <c r="J205" t="s">
        <v>659</v>
      </c>
      <c r="K205" t="s">
        <v>659</v>
      </c>
      <c r="L205" t="s">
        <v>659</v>
      </c>
      <c r="M205" t="s">
        <v>659</v>
      </c>
      <c r="N205" t="s">
        <v>659</v>
      </c>
      <c r="O205" t="s">
        <v>659</v>
      </c>
      <c r="P205" t="s">
        <v>659</v>
      </c>
      <c r="Q205" t="s">
        <v>659</v>
      </c>
      <c r="R205" t="s">
        <v>659</v>
      </c>
      <c r="S205" t="s">
        <v>659</v>
      </c>
      <c r="T205" t="s">
        <v>659</v>
      </c>
      <c r="U205" t="s">
        <v>659</v>
      </c>
      <c r="V205" t="s">
        <v>659</v>
      </c>
      <c r="W205" t="s">
        <v>659</v>
      </c>
      <c r="X205" t="s">
        <v>659</v>
      </c>
      <c r="Y205" t="s">
        <v>659</v>
      </c>
      <c r="Z205" t="s">
        <v>659</v>
      </c>
      <c r="AA205" t="s">
        <v>659</v>
      </c>
      <c r="AB205" t="s">
        <v>659</v>
      </c>
      <c r="AC205" t="s">
        <v>659</v>
      </c>
      <c r="AD205" t="s">
        <v>659</v>
      </c>
      <c r="AE205" t="s">
        <v>659</v>
      </c>
      <c r="AF205" t="s">
        <v>659</v>
      </c>
      <c r="AG205" t="s">
        <v>659</v>
      </c>
      <c r="AH205" t="s">
        <v>659</v>
      </c>
      <c r="AI205" t="s">
        <v>659</v>
      </c>
      <c r="AJ205" t="s">
        <v>659</v>
      </c>
      <c r="AK205" t="s">
        <v>659</v>
      </c>
      <c r="AL205" t="s">
        <v>659</v>
      </c>
      <c r="AM205" t="s">
        <v>659</v>
      </c>
      <c r="AN205" t="s">
        <v>659</v>
      </c>
      <c r="AO205" t="s">
        <v>659</v>
      </c>
      <c r="AP205" t="s">
        <v>659</v>
      </c>
      <c r="AQ205" s="241">
        <v>0</v>
      </c>
      <c r="AR205" s="241">
        <v>0</v>
      </c>
    </row>
    <row r="206" spans="1:44" ht="18" x14ac:dyDescent="0.2">
      <c r="A206" s="264">
        <v>107036</v>
      </c>
      <c r="B206" t="s">
        <v>59</v>
      </c>
      <c r="C206" t="s">
        <v>659</v>
      </c>
      <c r="D206" t="s">
        <v>659</v>
      </c>
      <c r="E206" t="s">
        <v>659</v>
      </c>
      <c r="F206" t="s">
        <v>659</v>
      </c>
      <c r="G206" t="s">
        <v>659</v>
      </c>
      <c r="H206" t="s">
        <v>659</v>
      </c>
      <c r="I206" t="s">
        <v>659</v>
      </c>
      <c r="J206" t="s">
        <v>659</v>
      </c>
      <c r="K206" t="s">
        <v>659</v>
      </c>
      <c r="L206" t="s">
        <v>659</v>
      </c>
      <c r="M206" t="s">
        <v>659</v>
      </c>
      <c r="N206" t="s">
        <v>659</v>
      </c>
      <c r="O206" t="s">
        <v>659</v>
      </c>
      <c r="P206" t="s">
        <v>659</v>
      </c>
      <c r="Q206" t="s">
        <v>659</v>
      </c>
      <c r="R206" t="s">
        <v>659</v>
      </c>
      <c r="S206" t="s">
        <v>659</v>
      </c>
      <c r="T206" t="s">
        <v>659</v>
      </c>
      <c r="U206" t="s">
        <v>659</v>
      </c>
      <c r="V206" t="s">
        <v>659</v>
      </c>
      <c r="W206" t="s">
        <v>659</v>
      </c>
      <c r="X206" t="s">
        <v>659</v>
      </c>
      <c r="Y206" t="s">
        <v>659</v>
      </c>
      <c r="Z206" t="s">
        <v>659</v>
      </c>
      <c r="AA206" t="s">
        <v>659</v>
      </c>
      <c r="AB206" t="s">
        <v>659</v>
      </c>
      <c r="AC206" t="s">
        <v>659</v>
      </c>
      <c r="AD206" t="s">
        <v>659</v>
      </c>
      <c r="AE206" t="s">
        <v>659</v>
      </c>
      <c r="AF206" t="s">
        <v>659</v>
      </c>
      <c r="AG206" t="s">
        <v>659</v>
      </c>
      <c r="AH206" t="s">
        <v>659</v>
      </c>
      <c r="AI206" t="s">
        <v>659</v>
      </c>
      <c r="AJ206" t="s">
        <v>659</v>
      </c>
      <c r="AK206" t="s">
        <v>659</v>
      </c>
      <c r="AL206" t="s">
        <v>659</v>
      </c>
      <c r="AM206" t="s">
        <v>659</v>
      </c>
      <c r="AN206" t="s">
        <v>659</v>
      </c>
      <c r="AO206" t="s">
        <v>659</v>
      </c>
      <c r="AP206" t="s">
        <v>659</v>
      </c>
      <c r="AQ206" s="241">
        <v>0</v>
      </c>
      <c r="AR206" s="241">
        <v>0</v>
      </c>
    </row>
    <row r="207" spans="1:44" ht="18" x14ac:dyDescent="0.2">
      <c r="A207" s="264">
        <v>107069</v>
      </c>
      <c r="B207" t="s">
        <v>59</v>
      </c>
      <c r="C207" t="s">
        <v>659</v>
      </c>
      <c r="D207" t="s">
        <v>659</v>
      </c>
      <c r="E207" t="s">
        <v>659</v>
      </c>
      <c r="F207" t="s">
        <v>659</v>
      </c>
      <c r="G207" t="s">
        <v>659</v>
      </c>
      <c r="H207" t="s">
        <v>659</v>
      </c>
      <c r="I207" t="s">
        <v>659</v>
      </c>
      <c r="J207" t="s">
        <v>659</v>
      </c>
      <c r="K207" t="s">
        <v>659</v>
      </c>
      <c r="L207" t="s">
        <v>659</v>
      </c>
      <c r="M207" t="s">
        <v>659</v>
      </c>
      <c r="N207" t="s">
        <v>659</v>
      </c>
      <c r="O207" t="s">
        <v>659</v>
      </c>
      <c r="P207" t="s">
        <v>659</v>
      </c>
      <c r="Q207" t="s">
        <v>659</v>
      </c>
      <c r="R207" t="s">
        <v>659</v>
      </c>
      <c r="S207" t="s">
        <v>659</v>
      </c>
      <c r="T207" t="s">
        <v>659</v>
      </c>
      <c r="U207" t="s">
        <v>659</v>
      </c>
      <c r="V207" t="s">
        <v>659</v>
      </c>
      <c r="W207" t="s">
        <v>659</v>
      </c>
      <c r="X207" t="s">
        <v>659</v>
      </c>
      <c r="Y207" t="s">
        <v>659</v>
      </c>
      <c r="Z207" t="s">
        <v>659</v>
      </c>
      <c r="AA207" t="s">
        <v>659</v>
      </c>
      <c r="AB207" t="s">
        <v>659</v>
      </c>
      <c r="AC207" t="s">
        <v>659</v>
      </c>
      <c r="AD207" t="s">
        <v>659</v>
      </c>
      <c r="AE207" t="s">
        <v>659</v>
      </c>
      <c r="AF207" t="s">
        <v>659</v>
      </c>
      <c r="AG207" t="s">
        <v>659</v>
      </c>
      <c r="AH207" t="s">
        <v>659</v>
      </c>
      <c r="AI207" t="s">
        <v>659</v>
      </c>
      <c r="AJ207" t="s">
        <v>659</v>
      </c>
      <c r="AK207" t="s">
        <v>659</v>
      </c>
      <c r="AL207" t="s">
        <v>659</v>
      </c>
      <c r="AM207" t="s">
        <v>659</v>
      </c>
      <c r="AN207" t="s">
        <v>659</v>
      </c>
      <c r="AO207" t="s">
        <v>659</v>
      </c>
      <c r="AP207" t="s">
        <v>659</v>
      </c>
      <c r="AQ207" s="241">
        <v>0</v>
      </c>
      <c r="AR207" s="241">
        <v>0</v>
      </c>
    </row>
    <row r="208" spans="1:44" ht="18" x14ac:dyDescent="0.2">
      <c r="A208" s="264">
        <v>107200</v>
      </c>
      <c r="B208" t="s">
        <v>59</v>
      </c>
      <c r="C208" t="s">
        <v>659</v>
      </c>
      <c r="D208" t="s">
        <v>659</v>
      </c>
      <c r="E208" t="s">
        <v>659</v>
      </c>
      <c r="F208" t="s">
        <v>659</v>
      </c>
      <c r="G208" t="s">
        <v>659</v>
      </c>
      <c r="H208" t="s">
        <v>659</v>
      </c>
      <c r="I208" t="s">
        <v>659</v>
      </c>
      <c r="J208" t="s">
        <v>659</v>
      </c>
      <c r="K208" t="s">
        <v>659</v>
      </c>
      <c r="L208" t="s">
        <v>659</v>
      </c>
      <c r="M208" t="s">
        <v>659</v>
      </c>
      <c r="N208" t="s">
        <v>659</v>
      </c>
      <c r="O208" t="s">
        <v>659</v>
      </c>
      <c r="P208" t="s">
        <v>659</v>
      </c>
      <c r="Q208" t="s">
        <v>659</v>
      </c>
      <c r="R208" t="s">
        <v>659</v>
      </c>
      <c r="S208" t="s">
        <v>659</v>
      </c>
      <c r="T208" t="s">
        <v>659</v>
      </c>
      <c r="U208" t="s">
        <v>659</v>
      </c>
      <c r="V208" t="s">
        <v>659</v>
      </c>
      <c r="W208" t="s">
        <v>659</v>
      </c>
      <c r="X208" t="s">
        <v>659</v>
      </c>
      <c r="Y208" t="s">
        <v>659</v>
      </c>
      <c r="Z208" t="s">
        <v>659</v>
      </c>
      <c r="AA208" t="s">
        <v>659</v>
      </c>
      <c r="AB208" t="s">
        <v>659</v>
      </c>
      <c r="AC208" t="s">
        <v>659</v>
      </c>
      <c r="AD208" t="s">
        <v>659</v>
      </c>
      <c r="AE208" t="s">
        <v>659</v>
      </c>
      <c r="AF208" t="s">
        <v>659</v>
      </c>
      <c r="AG208" t="s">
        <v>659</v>
      </c>
      <c r="AH208" t="s">
        <v>659</v>
      </c>
      <c r="AI208" t="s">
        <v>659</v>
      </c>
      <c r="AJ208" t="s">
        <v>659</v>
      </c>
      <c r="AK208" t="s">
        <v>659</v>
      </c>
      <c r="AL208" t="s">
        <v>659</v>
      </c>
      <c r="AM208" t="s">
        <v>659</v>
      </c>
      <c r="AN208" t="s">
        <v>659</v>
      </c>
      <c r="AO208" t="s">
        <v>659</v>
      </c>
      <c r="AP208" t="s">
        <v>659</v>
      </c>
      <c r="AQ208" s="241">
        <v>0</v>
      </c>
      <c r="AR208" s="241">
        <v>0</v>
      </c>
    </row>
    <row r="209" spans="1:44" x14ac:dyDescent="0.2">
      <c r="A209" s="265">
        <v>107238</v>
      </c>
      <c r="B209" t="s">
        <v>59</v>
      </c>
      <c r="C209" s="263" t="s">
        <v>197</v>
      </c>
      <c r="D209" s="263" t="s">
        <v>197</v>
      </c>
      <c r="E209" s="263" t="s">
        <v>197</v>
      </c>
      <c r="F209" s="263" t="s">
        <v>197</v>
      </c>
      <c r="G209" s="263" t="s">
        <v>197</v>
      </c>
      <c r="H209" s="263" t="s">
        <v>197</v>
      </c>
      <c r="I209" s="263" t="s">
        <v>197</v>
      </c>
      <c r="J209" s="263" t="s">
        <v>197</v>
      </c>
      <c r="K209" s="263" t="s">
        <v>197</v>
      </c>
      <c r="L209" s="263" t="s">
        <v>197</v>
      </c>
      <c r="M209" s="263" t="s">
        <v>197</v>
      </c>
      <c r="N209" s="263" t="s">
        <v>197</v>
      </c>
      <c r="O209" s="263" t="s">
        <v>197</v>
      </c>
      <c r="P209" s="263" t="s">
        <v>197</v>
      </c>
      <c r="Q209" s="263" t="s">
        <v>197</v>
      </c>
      <c r="R209" s="263" t="s">
        <v>197</v>
      </c>
      <c r="S209" s="263" t="s">
        <v>197</v>
      </c>
      <c r="T209" s="263" t="s">
        <v>197</v>
      </c>
      <c r="U209" s="263" t="s">
        <v>197</v>
      </c>
      <c r="V209" s="263" t="s">
        <v>197</v>
      </c>
      <c r="W209" s="263" t="s">
        <v>197</v>
      </c>
      <c r="X209" s="263" t="s">
        <v>197</v>
      </c>
      <c r="Y209" s="263" t="s">
        <v>197</v>
      </c>
      <c r="Z209" s="263" t="s">
        <v>197</v>
      </c>
      <c r="AA209" s="263" t="s">
        <v>197</v>
      </c>
      <c r="AB209" s="263" t="s">
        <v>197</v>
      </c>
      <c r="AC209" s="263" t="s">
        <v>197</v>
      </c>
      <c r="AD209" s="263" t="s">
        <v>197</v>
      </c>
      <c r="AE209" s="263" t="s">
        <v>197</v>
      </c>
      <c r="AF209" s="263" t="s">
        <v>197</v>
      </c>
      <c r="AG209" s="263" t="s">
        <v>197</v>
      </c>
      <c r="AH209" s="263" t="s">
        <v>197</v>
      </c>
      <c r="AI209" s="263" t="s">
        <v>197</v>
      </c>
      <c r="AJ209" s="263" t="s">
        <v>197</v>
      </c>
      <c r="AK209" s="263" t="s">
        <v>197</v>
      </c>
      <c r="AL209" s="263" t="s">
        <v>197</v>
      </c>
      <c r="AM209" s="263" t="s">
        <v>197</v>
      </c>
      <c r="AN209" s="263" t="s">
        <v>197</v>
      </c>
      <c r="AO209" s="263" t="s">
        <v>197</v>
      </c>
      <c r="AP209" s="263" t="s">
        <v>197</v>
      </c>
      <c r="AQ209" s="241">
        <v>0</v>
      </c>
      <c r="AR209" s="241" t="s">
        <v>1137</v>
      </c>
    </row>
    <row r="210" spans="1:44" ht="18" x14ac:dyDescent="0.2">
      <c r="A210" s="264">
        <v>107291</v>
      </c>
      <c r="B210" t="s">
        <v>59</v>
      </c>
      <c r="C210" t="s">
        <v>659</v>
      </c>
      <c r="D210" t="s">
        <v>659</v>
      </c>
      <c r="E210" t="s">
        <v>659</v>
      </c>
      <c r="F210" t="s">
        <v>659</v>
      </c>
      <c r="G210" t="s">
        <v>659</v>
      </c>
      <c r="H210" t="s">
        <v>659</v>
      </c>
      <c r="I210" t="s">
        <v>659</v>
      </c>
      <c r="J210" t="s">
        <v>659</v>
      </c>
      <c r="K210" t="s">
        <v>659</v>
      </c>
      <c r="L210" t="s">
        <v>659</v>
      </c>
      <c r="M210" t="s">
        <v>659</v>
      </c>
      <c r="N210" t="s">
        <v>659</v>
      </c>
      <c r="O210" t="s">
        <v>659</v>
      </c>
      <c r="P210" t="s">
        <v>659</v>
      </c>
      <c r="Q210" t="s">
        <v>659</v>
      </c>
      <c r="R210" t="s">
        <v>659</v>
      </c>
      <c r="S210" t="s">
        <v>659</v>
      </c>
      <c r="T210" t="s">
        <v>659</v>
      </c>
      <c r="U210" t="s">
        <v>659</v>
      </c>
      <c r="V210" t="s">
        <v>659</v>
      </c>
      <c r="W210" t="s">
        <v>659</v>
      </c>
      <c r="X210" t="s">
        <v>659</v>
      </c>
      <c r="Y210" t="s">
        <v>659</v>
      </c>
      <c r="Z210" t="s">
        <v>659</v>
      </c>
      <c r="AA210" t="s">
        <v>659</v>
      </c>
      <c r="AB210" t="s">
        <v>659</v>
      </c>
      <c r="AC210" t="s">
        <v>659</v>
      </c>
      <c r="AD210" t="s">
        <v>659</v>
      </c>
      <c r="AE210" t="s">
        <v>659</v>
      </c>
      <c r="AF210" t="s">
        <v>659</v>
      </c>
      <c r="AG210" t="s">
        <v>659</v>
      </c>
      <c r="AH210" t="s">
        <v>659</v>
      </c>
      <c r="AI210" t="s">
        <v>659</v>
      </c>
      <c r="AJ210" t="s">
        <v>659</v>
      </c>
      <c r="AK210" t="s">
        <v>659</v>
      </c>
      <c r="AL210" t="s">
        <v>659</v>
      </c>
      <c r="AM210" t="s">
        <v>659</v>
      </c>
      <c r="AN210" t="s">
        <v>659</v>
      </c>
      <c r="AO210" t="s">
        <v>659</v>
      </c>
      <c r="AP210" t="s">
        <v>659</v>
      </c>
      <c r="AQ210" s="241">
        <v>0</v>
      </c>
      <c r="AR210" s="241">
        <v>0</v>
      </c>
    </row>
    <row r="211" spans="1:44" ht="18" x14ac:dyDescent="0.2">
      <c r="A211" s="264">
        <v>107337</v>
      </c>
      <c r="B211" t="s">
        <v>59</v>
      </c>
      <c r="C211" t="s">
        <v>659</v>
      </c>
      <c r="D211" t="s">
        <v>659</v>
      </c>
      <c r="E211" t="s">
        <v>659</v>
      </c>
      <c r="F211" t="s">
        <v>659</v>
      </c>
      <c r="G211" t="s">
        <v>659</v>
      </c>
      <c r="H211" t="s">
        <v>659</v>
      </c>
      <c r="I211" t="s">
        <v>659</v>
      </c>
      <c r="J211" t="s">
        <v>659</v>
      </c>
      <c r="K211" t="s">
        <v>659</v>
      </c>
      <c r="L211" t="s">
        <v>659</v>
      </c>
      <c r="M211" t="s">
        <v>659</v>
      </c>
      <c r="N211" t="s">
        <v>659</v>
      </c>
      <c r="O211" t="s">
        <v>659</v>
      </c>
      <c r="P211" t="s">
        <v>659</v>
      </c>
      <c r="Q211" t="s">
        <v>659</v>
      </c>
      <c r="R211" t="s">
        <v>659</v>
      </c>
      <c r="S211" t="s">
        <v>659</v>
      </c>
      <c r="T211" t="s">
        <v>659</v>
      </c>
      <c r="U211" t="s">
        <v>659</v>
      </c>
      <c r="V211" t="s">
        <v>659</v>
      </c>
      <c r="W211" t="s">
        <v>659</v>
      </c>
      <c r="X211" t="s">
        <v>659</v>
      </c>
      <c r="Y211" t="s">
        <v>659</v>
      </c>
      <c r="Z211" t="s">
        <v>659</v>
      </c>
      <c r="AA211" t="s">
        <v>659</v>
      </c>
      <c r="AB211" t="s">
        <v>659</v>
      </c>
      <c r="AC211" t="s">
        <v>659</v>
      </c>
      <c r="AD211" t="s">
        <v>659</v>
      </c>
      <c r="AE211" t="s">
        <v>659</v>
      </c>
      <c r="AF211" t="s">
        <v>659</v>
      </c>
      <c r="AG211" t="s">
        <v>659</v>
      </c>
      <c r="AH211" t="s">
        <v>659</v>
      </c>
      <c r="AI211" t="s">
        <v>659</v>
      </c>
      <c r="AJ211" t="s">
        <v>659</v>
      </c>
      <c r="AK211" t="s">
        <v>659</v>
      </c>
      <c r="AL211" t="s">
        <v>659</v>
      </c>
      <c r="AM211" t="s">
        <v>659</v>
      </c>
      <c r="AN211" t="s">
        <v>659</v>
      </c>
      <c r="AO211" t="s">
        <v>659</v>
      </c>
      <c r="AP211" t="s">
        <v>659</v>
      </c>
      <c r="AQ211" s="241">
        <v>0</v>
      </c>
      <c r="AR211" s="241">
        <v>0</v>
      </c>
    </row>
    <row r="212" spans="1:44" ht="18" x14ac:dyDescent="0.2">
      <c r="A212" s="264">
        <v>107408</v>
      </c>
      <c r="B212" t="s">
        <v>59</v>
      </c>
      <c r="C212" t="s">
        <v>659</v>
      </c>
      <c r="D212" t="s">
        <v>659</v>
      </c>
      <c r="E212" t="s">
        <v>659</v>
      </c>
      <c r="F212" t="s">
        <v>659</v>
      </c>
      <c r="G212" t="s">
        <v>659</v>
      </c>
      <c r="H212" t="s">
        <v>659</v>
      </c>
      <c r="I212" t="s">
        <v>659</v>
      </c>
      <c r="J212" t="s">
        <v>659</v>
      </c>
      <c r="K212" t="s">
        <v>659</v>
      </c>
      <c r="L212" t="s">
        <v>659</v>
      </c>
      <c r="M212" t="s">
        <v>659</v>
      </c>
      <c r="N212" t="s">
        <v>659</v>
      </c>
      <c r="O212" t="s">
        <v>659</v>
      </c>
      <c r="P212" t="s">
        <v>659</v>
      </c>
      <c r="Q212" t="s">
        <v>659</v>
      </c>
      <c r="R212" t="s">
        <v>659</v>
      </c>
      <c r="S212" t="s">
        <v>659</v>
      </c>
      <c r="T212" t="s">
        <v>659</v>
      </c>
      <c r="U212" t="s">
        <v>659</v>
      </c>
      <c r="V212" t="s">
        <v>659</v>
      </c>
      <c r="W212" t="s">
        <v>659</v>
      </c>
      <c r="X212" t="s">
        <v>659</v>
      </c>
      <c r="Y212" t="s">
        <v>659</v>
      </c>
      <c r="Z212" t="s">
        <v>659</v>
      </c>
      <c r="AA212" t="s">
        <v>659</v>
      </c>
      <c r="AB212" t="s">
        <v>659</v>
      </c>
      <c r="AC212" t="s">
        <v>659</v>
      </c>
      <c r="AD212" t="s">
        <v>659</v>
      </c>
      <c r="AE212" t="s">
        <v>659</v>
      </c>
      <c r="AF212" t="s">
        <v>659</v>
      </c>
      <c r="AG212" t="s">
        <v>659</v>
      </c>
      <c r="AH212" t="s">
        <v>659</v>
      </c>
      <c r="AI212" t="s">
        <v>659</v>
      </c>
      <c r="AJ212" t="s">
        <v>659</v>
      </c>
      <c r="AK212" t="s">
        <v>659</v>
      </c>
      <c r="AL212" t="s">
        <v>659</v>
      </c>
      <c r="AM212" t="s">
        <v>659</v>
      </c>
      <c r="AN212" t="s">
        <v>659</v>
      </c>
      <c r="AO212" t="s">
        <v>659</v>
      </c>
      <c r="AP212" t="s">
        <v>659</v>
      </c>
      <c r="AQ212" s="241">
        <v>0</v>
      </c>
      <c r="AR212" s="241">
        <v>0</v>
      </c>
    </row>
    <row r="213" spans="1:44" ht="18" x14ac:dyDescent="0.2">
      <c r="A213" s="264">
        <v>107510</v>
      </c>
      <c r="B213" t="s">
        <v>59</v>
      </c>
      <c r="C213" t="s">
        <v>659</v>
      </c>
      <c r="D213" t="s">
        <v>659</v>
      </c>
      <c r="E213" t="s">
        <v>659</v>
      </c>
      <c r="F213" t="s">
        <v>659</v>
      </c>
      <c r="G213" t="s">
        <v>659</v>
      </c>
      <c r="H213" t="s">
        <v>659</v>
      </c>
      <c r="I213" t="s">
        <v>659</v>
      </c>
      <c r="J213" t="s">
        <v>659</v>
      </c>
      <c r="K213" t="s">
        <v>659</v>
      </c>
      <c r="L213" t="s">
        <v>659</v>
      </c>
      <c r="M213" t="s">
        <v>659</v>
      </c>
      <c r="N213" t="s">
        <v>659</v>
      </c>
      <c r="O213" t="s">
        <v>659</v>
      </c>
      <c r="P213" t="s">
        <v>659</v>
      </c>
      <c r="Q213" t="s">
        <v>659</v>
      </c>
      <c r="R213" t="s">
        <v>659</v>
      </c>
      <c r="S213" t="s">
        <v>659</v>
      </c>
      <c r="T213" t="s">
        <v>659</v>
      </c>
      <c r="U213" t="s">
        <v>659</v>
      </c>
      <c r="V213" t="s">
        <v>659</v>
      </c>
      <c r="W213" t="s">
        <v>659</v>
      </c>
      <c r="X213" t="s">
        <v>659</v>
      </c>
      <c r="Y213" t="s">
        <v>659</v>
      </c>
      <c r="Z213" t="s">
        <v>659</v>
      </c>
      <c r="AA213" t="s">
        <v>659</v>
      </c>
      <c r="AB213" t="s">
        <v>659</v>
      </c>
      <c r="AC213" t="s">
        <v>659</v>
      </c>
      <c r="AD213" t="s">
        <v>659</v>
      </c>
      <c r="AE213" t="s">
        <v>659</v>
      </c>
      <c r="AF213" t="s">
        <v>659</v>
      </c>
      <c r="AG213" t="s">
        <v>659</v>
      </c>
      <c r="AH213" t="s">
        <v>659</v>
      </c>
      <c r="AI213" t="s">
        <v>659</v>
      </c>
      <c r="AJ213" t="s">
        <v>659</v>
      </c>
      <c r="AK213" t="s">
        <v>659</v>
      </c>
      <c r="AL213" t="s">
        <v>659</v>
      </c>
      <c r="AM213" t="s">
        <v>659</v>
      </c>
      <c r="AN213" t="s">
        <v>659</v>
      </c>
      <c r="AO213" t="s">
        <v>659</v>
      </c>
      <c r="AP213" t="s">
        <v>659</v>
      </c>
      <c r="AQ213" s="241">
        <v>0</v>
      </c>
      <c r="AR213" s="241">
        <v>0</v>
      </c>
    </row>
    <row r="214" spans="1:44" ht="18" x14ac:dyDescent="0.2">
      <c r="A214" s="264">
        <v>107546</v>
      </c>
      <c r="B214" t="s">
        <v>59</v>
      </c>
      <c r="C214" t="s">
        <v>659</v>
      </c>
      <c r="D214" t="s">
        <v>659</v>
      </c>
      <c r="E214" t="s">
        <v>659</v>
      </c>
      <c r="F214" t="s">
        <v>659</v>
      </c>
      <c r="G214" t="s">
        <v>659</v>
      </c>
      <c r="H214" t="s">
        <v>659</v>
      </c>
      <c r="I214" t="s">
        <v>659</v>
      </c>
      <c r="J214" t="s">
        <v>659</v>
      </c>
      <c r="K214" t="s">
        <v>659</v>
      </c>
      <c r="L214" t="s">
        <v>659</v>
      </c>
      <c r="M214" t="s">
        <v>659</v>
      </c>
      <c r="N214" t="s">
        <v>659</v>
      </c>
      <c r="O214" t="s">
        <v>659</v>
      </c>
      <c r="P214" t="s">
        <v>659</v>
      </c>
      <c r="Q214" t="s">
        <v>659</v>
      </c>
      <c r="R214" t="s">
        <v>659</v>
      </c>
      <c r="S214" t="s">
        <v>659</v>
      </c>
      <c r="T214" t="s">
        <v>659</v>
      </c>
      <c r="U214" t="s">
        <v>659</v>
      </c>
      <c r="V214" t="s">
        <v>659</v>
      </c>
      <c r="W214" t="s">
        <v>659</v>
      </c>
      <c r="X214" t="s">
        <v>659</v>
      </c>
      <c r="Y214" t="s">
        <v>659</v>
      </c>
      <c r="Z214" t="s">
        <v>659</v>
      </c>
      <c r="AA214" t="s">
        <v>659</v>
      </c>
      <c r="AB214" t="s">
        <v>659</v>
      </c>
      <c r="AC214" t="s">
        <v>659</v>
      </c>
      <c r="AD214" t="s">
        <v>659</v>
      </c>
      <c r="AE214" t="s">
        <v>659</v>
      </c>
      <c r="AF214" t="s">
        <v>659</v>
      </c>
      <c r="AG214" t="s">
        <v>659</v>
      </c>
      <c r="AH214" t="s">
        <v>659</v>
      </c>
      <c r="AI214" t="s">
        <v>659</v>
      </c>
      <c r="AJ214" t="s">
        <v>659</v>
      </c>
      <c r="AK214" t="s">
        <v>659</v>
      </c>
      <c r="AL214" t="s">
        <v>659</v>
      </c>
      <c r="AM214" t="s">
        <v>659</v>
      </c>
      <c r="AN214" t="s">
        <v>659</v>
      </c>
      <c r="AO214" t="s">
        <v>659</v>
      </c>
      <c r="AP214" t="s">
        <v>659</v>
      </c>
      <c r="AQ214" s="241">
        <v>0</v>
      </c>
      <c r="AR214" s="241">
        <v>0</v>
      </c>
    </row>
    <row r="215" spans="1:44" ht="18" x14ac:dyDescent="0.2">
      <c r="A215" s="264">
        <v>107581</v>
      </c>
      <c r="B215" t="s">
        <v>59</v>
      </c>
      <c r="C215" t="s">
        <v>659</v>
      </c>
      <c r="D215" t="s">
        <v>659</v>
      </c>
      <c r="E215" t="s">
        <v>659</v>
      </c>
      <c r="F215" t="s">
        <v>659</v>
      </c>
      <c r="G215" t="s">
        <v>659</v>
      </c>
      <c r="H215" t="s">
        <v>659</v>
      </c>
      <c r="I215" t="s">
        <v>659</v>
      </c>
      <c r="J215" t="s">
        <v>659</v>
      </c>
      <c r="K215" t="s">
        <v>659</v>
      </c>
      <c r="L215" t="s">
        <v>659</v>
      </c>
      <c r="M215" t="s">
        <v>659</v>
      </c>
      <c r="N215" t="s">
        <v>659</v>
      </c>
      <c r="O215" t="s">
        <v>659</v>
      </c>
      <c r="P215" t="s">
        <v>659</v>
      </c>
      <c r="Q215" t="s">
        <v>659</v>
      </c>
      <c r="R215" t="s">
        <v>659</v>
      </c>
      <c r="S215" t="s">
        <v>659</v>
      </c>
      <c r="T215" t="s">
        <v>659</v>
      </c>
      <c r="U215" t="s">
        <v>659</v>
      </c>
      <c r="V215" t="s">
        <v>659</v>
      </c>
      <c r="W215" t="s">
        <v>659</v>
      </c>
      <c r="X215" t="s">
        <v>659</v>
      </c>
      <c r="Y215" t="s">
        <v>659</v>
      </c>
      <c r="Z215" t="s">
        <v>659</v>
      </c>
      <c r="AA215" t="s">
        <v>659</v>
      </c>
      <c r="AB215" t="s">
        <v>659</v>
      </c>
      <c r="AC215" t="s">
        <v>659</v>
      </c>
      <c r="AD215" t="s">
        <v>659</v>
      </c>
      <c r="AE215" t="s">
        <v>659</v>
      </c>
      <c r="AF215" t="s">
        <v>659</v>
      </c>
      <c r="AG215" t="s">
        <v>659</v>
      </c>
      <c r="AH215" t="s">
        <v>659</v>
      </c>
      <c r="AI215" t="s">
        <v>659</v>
      </c>
      <c r="AJ215" t="s">
        <v>659</v>
      </c>
      <c r="AK215" t="s">
        <v>659</v>
      </c>
      <c r="AL215" t="s">
        <v>659</v>
      </c>
      <c r="AM215" t="s">
        <v>659</v>
      </c>
      <c r="AN215" t="s">
        <v>659</v>
      </c>
      <c r="AO215" t="s">
        <v>659</v>
      </c>
      <c r="AP215" t="s">
        <v>659</v>
      </c>
      <c r="AQ215" s="241">
        <v>0</v>
      </c>
      <c r="AR215" s="241">
        <v>0</v>
      </c>
    </row>
    <row r="216" spans="1:44" ht="18" x14ac:dyDescent="0.2">
      <c r="A216" s="264">
        <v>107667</v>
      </c>
      <c r="B216" t="s">
        <v>59</v>
      </c>
      <c r="C216" t="s">
        <v>659</v>
      </c>
      <c r="D216" t="s">
        <v>659</v>
      </c>
      <c r="E216" t="s">
        <v>659</v>
      </c>
      <c r="F216" t="s">
        <v>659</v>
      </c>
      <c r="G216" t="s">
        <v>659</v>
      </c>
      <c r="H216" t="s">
        <v>659</v>
      </c>
      <c r="I216" t="s">
        <v>659</v>
      </c>
      <c r="J216" t="s">
        <v>659</v>
      </c>
      <c r="K216" t="s">
        <v>659</v>
      </c>
      <c r="L216" t="s">
        <v>659</v>
      </c>
      <c r="M216" t="s">
        <v>659</v>
      </c>
      <c r="N216" t="s">
        <v>659</v>
      </c>
      <c r="O216" t="s">
        <v>659</v>
      </c>
      <c r="P216" t="s">
        <v>659</v>
      </c>
      <c r="Q216" t="s">
        <v>659</v>
      </c>
      <c r="R216" t="s">
        <v>659</v>
      </c>
      <c r="S216" t="s">
        <v>659</v>
      </c>
      <c r="T216" t="s">
        <v>659</v>
      </c>
      <c r="U216" t="s">
        <v>659</v>
      </c>
      <c r="V216" t="s">
        <v>659</v>
      </c>
      <c r="W216" t="s">
        <v>659</v>
      </c>
      <c r="X216" t="s">
        <v>659</v>
      </c>
      <c r="Y216" t="s">
        <v>659</v>
      </c>
      <c r="Z216" t="s">
        <v>659</v>
      </c>
      <c r="AA216" t="s">
        <v>659</v>
      </c>
      <c r="AB216" t="s">
        <v>659</v>
      </c>
      <c r="AC216" t="s">
        <v>659</v>
      </c>
      <c r="AD216" t="s">
        <v>659</v>
      </c>
      <c r="AE216" t="s">
        <v>659</v>
      </c>
      <c r="AF216" t="s">
        <v>659</v>
      </c>
      <c r="AG216" t="s">
        <v>659</v>
      </c>
      <c r="AH216" t="s">
        <v>659</v>
      </c>
      <c r="AI216" t="s">
        <v>659</v>
      </c>
      <c r="AJ216" t="s">
        <v>659</v>
      </c>
      <c r="AK216" t="s">
        <v>659</v>
      </c>
      <c r="AL216" t="s">
        <v>659</v>
      </c>
      <c r="AM216" t="s">
        <v>659</v>
      </c>
      <c r="AN216" t="s">
        <v>659</v>
      </c>
      <c r="AO216" t="s">
        <v>659</v>
      </c>
      <c r="AP216" t="s">
        <v>659</v>
      </c>
      <c r="AQ216" s="241">
        <v>0</v>
      </c>
      <c r="AR216" s="241">
        <v>0</v>
      </c>
    </row>
    <row r="217" spans="1:44" ht="18" x14ac:dyDescent="0.2">
      <c r="A217" s="264">
        <v>107702</v>
      </c>
      <c r="B217" t="s">
        <v>59</v>
      </c>
      <c r="C217" t="s">
        <v>659</v>
      </c>
      <c r="D217" t="s">
        <v>659</v>
      </c>
      <c r="E217" t="s">
        <v>659</v>
      </c>
      <c r="F217" t="s">
        <v>659</v>
      </c>
      <c r="G217" t="s">
        <v>659</v>
      </c>
      <c r="H217" t="s">
        <v>659</v>
      </c>
      <c r="I217" t="s">
        <v>659</v>
      </c>
      <c r="J217" t="s">
        <v>659</v>
      </c>
      <c r="K217" t="s">
        <v>659</v>
      </c>
      <c r="L217" t="s">
        <v>659</v>
      </c>
      <c r="M217" t="s">
        <v>659</v>
      </c>
      <c r="N217" t="s">
        <v>659</v>
      </c>
      <c r="O217" t="s">
        <v>659</v>
      </c>
      <c r="P217" t="s">
        <v>659</v>
      </c>
      <c r="Q217" t="s">
        <v>659</v>
      </c>
      <c r="R217" t="s">
        <v>659</v>
      </c>
      <c r="S217" t="s">
        <v>659</v>
      </c>
      <c r="T217" t="s">
        <v>659</v>
      </c>
      <c r="U217" t="s">
        <v>659</v>
      </c>
      <c r="V217" t="s">
        <v>659</v>
      </c>
      <c r="W217" t="s">
        <v>659</v>
      </c>
      <c r="X217" t="s">
        <v>659</v>
      </c>
      <c r="Y217" t="s">
        <v>659</v>
      </c>
      <c r="Z217" t="s">
        <v>659</v>
      </c>
      <c r="AA217" t="s">
        <v>659</v>
      </c>
      <c r="AB217" t="s">
        <v>659</v>
      </c>
      <c r="AC217" t="s">
        <v>659</v>
      </c>
      <c r="AD217" t="s">
        <v>659</v>
      </c>
      <c r="AE217" t="s">
        <v>659</v>
      </c>
      <c r="AF217" t="s">
        <v>659</v>
      </c>
      <c r="AG217" t="s">
        <v>659</v>
      </c>
      <c r="AH217" t="s">
        <v>659</v>
      </c>
      <c r="AI217" t="s">
        <v>659</v>
      </c>
      <c r="AJ217" t="s">
        <v>659</v>
      </c>
      <c r="AK217" t="s">
        <v>659</v>
      </c>
      <c r="AL217" t="s">
        <v>659</v>
      </c>
      <c r="AM217" t="s">
        <v>659</v>
      </c>
      <c r="AN217" t="s">
        <v>659</v>
      </c>
      <c r="AO217" t="s">
        <v>659</v>
      </c>
      <c r="AP217" t="s">
        <v>659</v>
      </c>
      <c r="AQ217" s="241">
        <v>0</v>
      </c>
      <c r="AR217" s="241">
        <v>0</v>
      </c>
    </row>
    <row r="218" spans="1:44" ht="18" x14ac:dyDescent="0.2">
      <c r="A218" s="264">
        <v>107844</v>
      </c>
      <c r="B218" t="s">
        <v>59</v>
      </c>
      <c r="C218" t="s">
        <v>659</v>
      </c>
      <c r="D218" t="s">
        <v>659</v>
      </c>
      <c r="E218" t="s">
        <v>659</v>
      </c>
      <c r="F218" t="s">
        <v>659</v>
      </c>
      <c r="G218" t="s">
        <v>659</v>
      </c>
      <c r="H218" t="s">
        <v>659</v>
      </c>
      <c r="I218" t="s">
        <v>659</v>
      </c>
      <c r="J218" t="s">
        <v>659</v>
      </c>
      <c r="K218" t="s">
        <v>659</v>
      </c>
      <c r="L218" t="s">
        <v>659</v>
      </c>
      <c r="M218" t="s">
        <v>659</v>
      </c>
      <c r="N218" t="s">
        <v>659</v>
      </c>
      <c r="O218" t="s">
        <v>659</v>
      </c>
      <c r="P218" t="s">
        <v>659</v>
      </c>
      <c r="Q218" t="s">
        <v>659</v>
      </c>
      <c r="R218" t="s">
        <v>659</v>
      </c>
      <c r="S218" t="s">
        <v>659</v>
      </c>
      <c r="T218" t="s">
        <v>659</v>
      </c>
      <c r="U218" t="s">
        <v>659</v>
      </c>
      <c r="V218" t="s">
        <v>659</v>
      </c>
      <c r="W218" t="s">
        <v>659</v>
      </c>
      <c r="X218" t="s">
        <v>659</v>
      </c>
      <c r="Y218" t="s">
        <v>659</v>
      </c>
      <c r="Z218" t="s">
        <v>659</v>
      </c>
      <c r="AA218" t="s">
        <v>659</v>
      </c>
      <c r="AB218" t="s">
        <v>659</v>
      </c>
      <c r="AC218" t="s">
        <v>659</v>
      </c>
      <c r="AD218" t="s">
        <v>659</v>
      </c>
      <c r="AE218" t="s">
        <v>659</v>
      </c>
      <c r="AF218" t="s">
        <v>659</v>
      </c>
      <c r="AG218" t="s">
        <v>659</v>
      </c>
      <c r="AH218" t="s">
        <v>659</v>
      </c>
      <c r="AI218" t="s">
        <v>659</v>
      </c>
      <c r="AJ218" t="s">
        <v>659</v>
      </c>
      <c r="AK218" t="s">
        <v>659</v>
      </c>
      <c r="AL218" t="s">
        <v>659</v>
      </c>
      <c r="AM218" t="s">
        <v>659</v>
      </c>
      <c r="AN218" t="s">
        <v>659</v>
      </c>
      <c r="AO218" t="s">
        <v>659</v>
      </c>
      <c r="AP218" t="s">
        <v>659</v>
      </c>
      <c r="AQ218" s="241">
        <v>0</v>
      </c>
      <c r="AR218" s="241">
        <v>0</v>
      </c>
    </row>
    <row r="219" spans="1:44" x14ac:dyDescent="0.2">
      <c r="A219" s="265">
        <v>107968</v>
      </c>
      <c r="B219" t="s">
        <v>59</v>
      </c>
      <c r="C219" s="263" t="s">
        <v>197</v>
      </c>
      <c r="D219" s="263" t="s">
        <v>197</v>
      </c>
      <c r="E219" s="263" t="s">
        <v>197</v>
      </c>
      <c r="F219" s="263" t="s">
        <v>197</v>
      </c>
      <c r="G219" s="263" t="s">
        <v>197</v>
      </c>
      <c r="H219" s="263" t="s">
        <v>197</v>
      </c>
      <c r="I219" s="263" t="s">
        <v>197</v>
      </c>
      <c r="J219" s="263" t="s">
        <v>197</v>
      </c>
      <c r="K219" s="263" t="s">
        <v>197</v>
      </c>
      <c r="L219" s="263" t="s">
        <v>197</v>
      </c>
      <c r="M219" s="263" t="s">
        <v>197</v>
      </c>
      <c r="N219" s="263" t="s">
        <v>197</v>
      </c>
      <c r="O219" s="263" t="s">
        <v>197</v>
      </c>
      <c r="P219" s="263" t="s">
        <v>197</v>
      </c>
      <c r="Q219" s="263" t="s">
        <v>197</v>
      </c>
      <c r="R219" s="263" t="s">
        <v>197</v>
      </c>
      <c r="S219" s="263" t="s">
        <v>197</v>
      </c>
      <c r="T219" s="263" t="s">
        <v>197</v>
      </c>
      <c r="U219" s="263" t="s">
        <v>197</v>
      </c>
      <c r="V219" s="263" t="s">
        <v>197</v>
      </c>
      <c r="W219" s="263" t="s">
        <v>197</v>
      </c>
      <c r="X219" s="263" t="s">
        <v>197</v>
      </c>
      <c r="Y219" s="263" t="s">
        <v>197</v>
      </c>
      <c r="Z219" s="263" t="s">
        <v>197</v>
      </c>
      <c r="AA219" s="263" t="s">
        <v>197</v>
      </c>
      <c r="AB219" s="263" t="s">
        <v>197</v>
      </c>
      <c r="AC219" s="263" t="s">
        <v>197</v>
      </c>
      <c r="AD219" s="263" t="s">
        <v>197</v>
      </c>
      <c r="AE219" s="263" t="s">
        <v>197</v>
      </c>
      <c r="AF219" s="263" t="s">
        <v>197</v>
      </c>
      <c r="AG219" s="263" t="s">
        <v>197</v>
      </c>
      <c r="AH219" s="263" t="s">
        <v>197</v>
      </c>
      <c r="AI219" s="263" t="s">
        <v>197</v>
      </c>
      <c r="AJ219" s="263" t="s">
        <v>197</v>
      </c>
      <c r="AK219" s="263" t="s">
        <v>197</v>
      </c>
      <c r="AL219" s="263" t="s">
        <v>197</v>
      </c>
      <c r="AM219" s="263" t="s">
        <v>197</v>
      </c>
      <c r="AN219" s="263" t="s">
        <v>197</v>
      </c>
      <c r="AO219" s="263" t="s">
        <v>197</v>
      </c>
      <c r="AP219" s="263" t="s">
        <v>197</v>
      </c>
      <c r="AQ219" s="241">
        <v>0</v>
      </c>
      <c r="AR219" s="241" t="s">
        <v>1137</v>
      </c>
    </row>
    <row r="220" spans="1:44" ht="18" x14ac:dyDescent="0.2">
      <c r="A220" s="264">
        <v>107971</v>
      </c>
      <c r="B220" t="s">
        <v>59</v>
      </c>
      <c r="C220" t="s">
        <v>659</v>
      </c>
      <c r="D220" t="s">
        <v>659</v>
      </c>
      <c r="E220" t="s">
        <v>659</v>
      </c>
      <c r="F220" t="s">
        <v>659</v>
      </c>
      <c r="G220" t="s">
        <v>659</v>
      </c>
      <c r="H220" t="s">
        <v>659</v>
      </c>
      <c r="I220" t="s">
        <v>659</v>
      </c>
      <c r="J220" t="s">
        <v>659</v>
      </c>
      <c r="K220" t="s">
        <v>659</v>
      </c>
      <c r="L220" t="s">
        <v>659</v>
      </c>
      <c r="M220" t="s">
        <v>659</v>
      </c>
      <c r="N220" t="s">
        <v>659</v>
      </c>
      <c r="O220" t="s">
        <v>659</v>
      </c>
      <c r="P220" t="s">
        <v>659</v>
      </c>
      <c r="Q220" t="s">
        <v>659</v>
      </c>
      <c r="R220" t="s">
        <v>659</v>
      </c>
      <c r="S220" t="s">
        <v>659</v>
      </c>
      <c r="T220" t="s">
        <v>659</v>
      </c>
      <c r="U220" t="s">
        <v>659</v>
      </c>
      <c r="V220" t="s">
        <v>659</v>
      </c>
      <c r="W220" t="s">
        <v>659</v>
      </c>
      <c r="X220" t="s">
        <v>659</v>
      </c>
      <c r="Y220" t="s">
        <v>659</v>
      </c>
      <c r="Z220" t="s">
        <v>659</v>
      </c>
      <c r="AA220" t="s">
        <v>659</v>
      </c>
      <c r="AB220" t="s">
        <v>659</v>
      </c>
      <c r="AC220" t="s">
        <v>659</v>
      </c>
      <c r="AD220" t="s">
        <v>659</v>
      </c>
      <c r="AE220" t="s">
        <v>659</v>
      </c>
      <c r="AF220" t="s">
        <v>659</v>
      </c>
      <c r="AG220" t="s">
        <v>659</v>
      </c>
      <c r="AH220" t="s">
        <v>659</v>
      </c>
      <c r="AI220" t="s">
        <v>659</v>
      </c>
      <c r="AJ220" t="s">
        <v>659</v>
      </c>
      <c r="AK220" t="s">
        <v>659</v>
      </c>
      <c r="AL220" t="s">
        <v>659</v>
      </c>
      <c r="AM220" t="s">
        <v>659</v>
      </c>
      <c r="AN220" t="s">
        <v>659</v>
      </c>
      <c r="AO220" t="s">
        <v>659</v>
      </c>
      <c r="AP220" t="s">
        <v>659</v>
      </c>
      <c r="AQ220" s="241">
        <v>0</v>
      </c>
      <c r="AR220" s="241">
        <v>0</v>
      </c>
    </row>
    <row r="221" spans="1:44" ht="18" x14ac:dyDescent="0.2">
      <c r="A221" s="264">
        <v>107986</v>
      </c>
      <c r="B221" t="s">
        <v>59</v>
      </c>
      <c r="C221" t="s">
        <v>659</v>
      </c>
      <c r="D221" t="s">
        <v>659</v>
      </c>
      <c r="E221" t="s">
        <v>659</v>
      </c>
      <c r="F221" t="s">
        <v>659</v>
      </c>
      <c r="G221" t="s">
        <v>659</v>
      </c>
      <c r="H221" t="s">
        <v>659</v>
      </c>
      <c r="I221" t="s">
        <v>659</v>
      </c>
      <c r="J221" t="s">
        <v>659</v>
      </c>
      <c r="K221" t="s">
        <v>659</v>
      </c>
      <c r="L221" t="s">
        <v>659</v>
      </c>
      <c r="M221" t="s">
        <v>659</v>
      </c>
      <c r="N221" t="s">
        <v>659</v>
      </c>
      <c r="O221" t="s">
        <v>659</v>
      </c>
      <c r="P221" t="s">
        <v>659</v>
      </c>
      <c r="Q221" t="s">
        <v>659</v>
      </c>
      <c r="R221" t="s">
        <v>659</v>
      </c>
      <c r="S221" t="s">
        <v>659</v>
      </c>
      <c r="T221" t="s">
        <v>659</v>
      </c>
      <c r="U221" t="s">
        <v>659</v>
      </c>
      <c r="V221" t="s">
        <v>659</v>
      </c>
      <c r="W221" t="s">
        <v>659</v>
      </c>
      <c r="X221" t="s">
        <v>659</v>
      </c>
      <c r="Y221" t="s">
        <v>659</v>
      </c>
      <c r="Z221" t="s">
        <v>659</v>
      </c>
      <c r="AA221" t="s">
        <v>659</v>
      </c>
      <c r="AB221" t="s">
        <v>659</v>
      </c>
      <c r="AC221" t="s">
        <v>659</v>
      </c>
      <c r="AD221" t="s">
        <v>659</v>
      </c>
      <c r="AE221" t="s">
        <v>659</v>
      </c>
      <c r="AF221" t="s">
        <v>659</v>
      </c>
      <c r="AG221" t="s">
        <v>659</v>
      </c>
      <c r="AH221" t="s">
        <v>659</v>
      </c>
      <c r="AI221" t="s">
        <v>659</v>
      </c>
      <c r="AJ221" t="s">
        <v>659</v>
      </c>
      <c r="AK221" t="s">
        <v>659</v>
      </c>
      <c r="AL221" t="s">
        <v>659</v>
      </c>
      <c r="AM221" t="s">
        <v>659</v>
      </c>
      <c r="AN221" t="s">
        <v>659</v>
      </c>
      <c r="AO221" t="s">
        <v>659</v>
      </c>
      <c r="AP221" t="s">
        <v>659</v>
      </c>
      <c r="AQ221" s="241">
        <v>0</v>
      </c>
      <c r="AR221" s="241">
        <v>0</v>
      </c>
    </row>
    <row r="222" spans="1:44" x14ac:dyDescent="0.2">
      <c r="A222" s="241">
        <v>108018</v>
      </c>
      <c r="B222" t="s">
        <v>59</v>
      </c>
      <c r="C222" s="241" t="s">
        <v>659</v>
      </c>
      <c r="D222" s="241" t="s">
        <v>659</v>
      </c>
      <c r="E222" s="241" t="s">
        <v>659</v>
      </c>
      <c r="F222" s="241" t="s">
        <v>659</v>
      </c>
      <c r="G222" s="241" t="s">
        <v>659</v>
      </c>
      <c r="H222" s="241" t="s">
        <v>659</v>
      </c>
      <c r="I222" s="241" t="s">
        <v>659</v>
      </c>
      <c r="J222" s="241" t="s">
        <v>659</v>
      </c>
      <c r="K222" s="241" t="s">
        <v>659</v>
      </c>
      <c r="L222" s="241" t="s">
        <v>659</v>
      </c>
      <c r="M222" s="241" t="s">
        <v>659</v>
      </c>
      <c r="N222" s="241" t="s">
        <v>659</v>
      </c>
      <c r="O222" s="241" t="s">
        <v>659</v>
      </c>
      <c r="P222" s="241" t="s">
        <v>659</v>
      </c>
      <c r="Q222" s="241" t="s">
        <v>659</v>
      </c>
      <c r="R222" s="241" t="s">
        <v>659</v>
      </c>
      <c r="S222" s="241" t="s">
        <v>659</v>
      </c>
      <c r="T222" s="241" t="s">
        <v>659</v>
      </c>
      <c r="U222" s="241" t="s">
        <v>659</v>
      </c>
      <c r="V222" s="241" t="s">
        <v>659</v>
      </c>
      <c r="W222" s="241" t="s">
        <v>659</v>
      </c>
      <c r="X222" s="241" t="s">
        <v>659</v>
      </c>
      <c r="Y222" s="241" t="s">
        <v>659</v>
      </c>
      <c r="Z222" s="241" t="s">
        <v>659</v>
      </c>
      <c r="AA222" s="241" t="s">
        <v>659</v>
      </c>
      <c r="AB222" s="241" t="s">
        <v>659</v>
      </c>
      <c r="AC222" s="241" t="s">
        <v>659</v>
      </c>
      <c r="AD222" s="241" t="s">
        <v>659</v>
      </c>
      <c r="AE222" s="241" t="s">
        <v>659</v>
      </c>
      <c r="AF222" s="241" t="s">
        <v>659</v>
      </c>
      <c r="AG222" s="241" t="s">
        <v>659</v>
      </c>
      <c r="AH222" s="241" t="s">
        <v>659</v>
      </c>
      <c r="AI222" s="241" t="s">
        <v>659</v>
      </c>
      <c r="AJ222" s="241" t="s">
        <v>659</v>
      </c>
      <c r="AK222" s="241" t="s">
        <v>659</v>
      </c>
      <c r="AL222" s="241" t="s">
        <v>659</v>
      </c>
      <c r="AM222" s="241" t="s">
        <v>659</v>
      </c>
      <c r="AN222" s="241" t="s">
        <v>659</v>
      </c>
      <c r="AO222" s="241" t="s">
        <v>659</v>
      </c>
      <c r="AP222" s="241" t="s">
        <v>659</v>
      </c>
      <c r="AQ222" s="241" t="s">
        <v>1145</v>
      </c>
      <c r="AR222" s="241">
        <v>0</v>
      </c>
    </row>
    <row r="223" spans="1:44" x14ac:dyDescent="0.2">
      <c r="A223">
        <v>108065</v>
      </c>
      <c r="B223" t="s">
        <v>1141</v>
      </c>
      <c r="C223" t="s">
        <v>659</v>
      </c>
      <c r="D223" t="s">
        <v>659</v>
      </c>
      <c r="E223" t="s">
        <v>659</v>
      </c>
      <c r="F223" t="s">
        <v>659</v>
      </c>
      <c r="G223" t="s">
        <v>659</v>
      </c>
      <c r="H223" t="s">
        <v>659</v>
      </c>
      <c r="I223" t="s">
        <v>659</v>
      </c>
      <c r="J223" t="s">
        <v>659</v>
      </c>
      <c r="K223" t="s">
        <v>659</v>
      </c>
      <c r="L223" t="s">
        <v>659</v>
      </c>
      <c r="M223" t="s">
        <v>659</v>
      </c>
      <c r="N223" t="s">
        <v>659</v>
      </c>
      <c r="O223" t="s">
        <v>659</v>
      </c>
      <c r="P223" t="s">
        <v>659</v>
      </c>
      <c r="Q223" t="s">
        <v>659</v>
      </c>
      <c r="R223" t="s">
        <v>659</v>
      </c>
      <c r="S223" t="s">
        <v>659</v>
      </c>
      <c r="T223"/>
      <c r="U223" t="s">
        <v>659</v>
      </c>
      <c r="V223" t="s">
        <v>659</v>
      </c>
      <c r="W223" t="s">
        <v>659</v>
      </c>
      <c r="X223" t="s">
        <v>659</v>
      </c>
      <c r="Y223" t="s">
        <v>659</v>
      </c>
      <c r="Z223" t="s">
        <v>659</v>
      </c>
      <c r="AA223" t="s">
        <v>659</v>
      </c>
      <c r="AB223" t="s">
        <v>659</v>
      </c>
      <c r="AC223" t="s">
        <v>659</v>
      </c>
      <c r="AD223" t="s">
        <v>659</v>
      </c>
      <c r="AE223" t="s">
        <v>659</v>
      </c>
      <c r="AF223" t="s">
        <v>659</v>
      </c>
      <c r="AG223" t="s">
        <v>659</v>
      </c>
      <c r="AH223" t="s">
        <v>659</v>
      </c>
      <c r="AI223" t="s">
        <v>659</v>
      </c>
      <c r="AJ223" t="s">
        <v>659</v>
      </c>
      <c r="AK223" t="s">
        <v>659</v>
      </c>
      <c r="AL223" t="s">
        <v>659</v>
      </c>
      <c r="AM223" t="s">
        <v>659</v>
      </c>
      <c r="AN223" t="s">
        <v>659</v>
      </c>
      <c r="AO223" t="s">
        <v>659</v>
      </c>
      <c r="AP223" t="s">
        <v>659</v>
      </c>
      <c r="AQ223" s="241" t="s">
        <v>1142</v>
      </c>
      <c r="AR223" s="241">
        <v>0</v>
      </c>
    </row>
    <row r="224" spans="1:44" ht="18" x14ac:dyDescent="0.2">
      <c r="A224" s="264">
        <v>108183</v>
      </c>
      <c r="B224" t="s">
        <v>59</v>
      </c>
      <c r="C224" t="s">
        <v>659</v>
      </c>
      <c r="D224" t="s">
        <v>659</v>
      </c>
      <c r="E224" t="s">
        <v>659</v>
      </c>
      <c r="F224" t="s">
        <v>659</v>
      </c>
      <c r="G224" t="s">
        <v>659</v>
      </c>
      <c r="H224" t="s">
        <v>659</v>
      </c>
      <c r="I224" t="s">
        <v>659</v>
      </c>
      <c r="J224" t="s">
        <v>659</v>
      </c>
      <c r="K224" t="s">
        <v>659</v>
      </c>
      <c r="L224" t="s">
        <v>659</v>
      </c>
      <c r="M224" t="s">
        <v>659</v>
      </c>
      <c r="N224" t="s">
        <v>659</v>
      </c>
      <c r="O224" t="s">
        <v>659</v>
      </c>
      <c r="P224" t="s">
        <v>659</v>
      </c>
      <c r="Q224" t="s">
        <v>659</v>
      </c>
      <c r="R224" t="s">
        <v>659</v>
      </c>
      <c r="S224" t="s">
        <v>659</v>
      </c>
      <c r="T224" t="s">
        <v>659</v>
      </c>
      <c r="U224" t="s">
        <v>659</v>
      </c>
      <c r="V224" t="s">
        <v>659</v>
      </c>
      <c r="W224" t="s">
        <v>659</v>
      </c>
      <c r="X224" t="s">
        <v>659</v>
      </c>
      <c r="Y224" t="s">
        <v>659</v>
      </c>
      <c r="Z224" t="s">
        <v>659</v>
      </c>
      <c r="AA224" t="s">
        <v>659</v>
      </c>
      <c r="AB224" t="s">
        <v>659</v>
      </c>
      <c r="AC224" t="s">
        <v>659</v>
      </c>
      <c r="AD224" t="s">
        <v>659</v>
      </c>
      <c r="AE224" t="s">
        <v>659</v>
      </c>
      <c r="AF224" t="s">
        <v>659</v>
      </c>
      <c r="AG224" t="s">
        <v>659</v>
      </c>
      <c r="AH224" t="s">
        <v>659</v>
      </c>
      <c r="AI224" t="s">
        <v>659</v>
      </c>
      <c r="AJ224" t="s">
        <v>659</v>
      </c>
      <c r="AK224" t="s">
        <v>659</v>
      </c>
      <c r="AL224" t="s">
        <v>659</v>
      </c>
      <c r="AM224" t="s">
        <v>659</v>
      </c>
      <c r="AN224" t="s">
        <v>659</v>
      </c>
      <c r="AO224" t="s">
        <v>659</v>
      </c>
      <c r="AP224" t="s">
        <v>659</v>
      </c>
      <c r="AQ224" s="241">
        <v>0</v>
      </c>
      <c r="AR224" s="241">
        <v>0</v>
      </c>
    </row>
    <row r="225" spans="1:44" ht="18" x14ac:dyDescent="0.2">
      <c r="A225" s="264">
        <v>108206</v>
      </c>
      <c r="B225" t="s">
        <v>59</v>
      </c>
      <c r="C225" t="s">
        <v>659</v>
      </c>
      <c r="D225" t="s">
        <v>659</v>
      </c>
      <c r="E225" t="s">
        <v>659</v>
      </c>
      <c r="F225" t="s">
        <v>659</v>
      </c>
      <c r="G225" t="s">
        <v>659</v>
      </c>
      <c r="H225" t="s">
        <v>659</v>
      </c>
      <c r="I225" t="s">
        <v>659</v>
      </c>
      <c r="J225" t="s">
        <v>659</v>
      </c>
      <c r="K225" t="s">
        <v>659</v>
      </c>
      <c r="L225" t="s">
        <v>659</v>
      </c>
      <c r="M225" t="s">
        <v>659</v>
      </c>
      <c r="N225" t="s">
        <v>659</v>
      </c>
      <c r="O225" t="s">
        <v>659</v>
      </c>
      <c r="P225" t="s">
        <v>659</v>
      </c>
      <c r="Q225" t="s">
        <v>659</v>
      </c>
      <c r="R225" t="s">
        <v>659</v>
      </c>
      <c r="S225" t="s">
        <v>659</v>
      </c>
      <c r="T225" t="s">
        <v>659</v>
      </c>
      <c r="U225" t="s">
        <v>659</v>
      </c>
      <c r="V225" t="s">
        <v>659</v>
      </c>
      <c r="W225" t="s">
        <v>659</v>
      </c>
      <c r="X225" t="s">
        <v>659</v>
      </c>
      <c r="Y225" t="s">
        <v>659</v>
      </c>
      <c r="Z225" t="s">
        <v>659</v>
      </c>
      <c r="AA225" t="s">
        <v>659</v>
      </c>
      <c r="AB225" t="s">
        <v>659</v>
      </c>
      <c r="AC225" t="s">
        <v>659</v>
      </c>
      <c r="AD225" t="s">
        <v>659</v>
      </c>
      <c r="AE225" t="s">
        <v>659</v>
      </c>
      <c r="AF225" t="s">
        <v>659</v>
      </c>
      <c r="AG225" t="s">
        <v>659</v>
      </c>
      <c r="AH225" t="s">
        <v>659</v>
      </c>
      <c r="AI225" t="s">
        <v>659</v>
      </c>
      <c r="AJ225" t="s">
        <v>659</v>
      </c>
      <c r="AK225" t="s">
        <v>659</v>
      </c>
      <c r="AL225" t="s">
        <v>659</v>
      </c>
      <c r="AM225" t="s">
        <v>659</v>
      </c>
      <c r="AN225" t="s">
        <v>659</v>
      </c>
      <c r="AO225" t="s">
        <v>659</v>
      </c>
      <c r="AP225" t="s">
        <v>659</v>
      </c>
      <c r="AQ225" s="241">
        <v>0</v>
      </c>
      <c r="AR225" s="241">
        <v>0</v>
      </c>
    </row>
    <row r="226" spans="1:44" ht="18" x14ac:dyDescent="0.2">
      <c r="A226" s="264">
        <v>108274</v>
      </c>
      <c r="B226" t="s">
        <v>59</v>
      </c>
      <c r="C226" t="s">
        <v>659</v>
      </c>
      <c r="D226" t="s">
        <v>659</v>
      </c>
      <c r="E226" t="s">
        <v>659</v>
      </c>
      <c r="F226" t="s">
        <v>659</v>
      </c>
      <c r="G226" t="s">
        <v>659</v>
      </c>
      <c r="H226" t="s">
        <v>659</v>
      </c>
      <c r="I226" t="s">
        <v>659</v>
      </c>
      <c r="J226" t="s">
        <v>659</v>
      </c>
      <c r="K226" t="s">
        <v>659</v>
      </c>
      <c r="L226" t="s">
        <v>659</v>
      </c>
      <c r="M226" t="s">
        <v>659</v>
      </c>
      <c r="N226" t="s">
        <v>659</v>
      </c>
      <c r="O226" t="s">
        <v>659</v>
      </c>
      <c r="P226" t="s">
        <v>659</v>
      </c>
      <c r="Q226" t="s">
        <v>659</v>
      </c>
      <c r="R226" t="s">
        <v>659</v>
      </c>
      <c r="S226" t="s">
        <v>659</v>
      </c>
      <c r="T226" t="s">
        <v>659</v>
      </c>
      <c r="U226" t="s">
        <v>659</v>
      </c>
      <c r="V226" t="s">
        <v>659</v>
      </c>
      <c r="W226" t="s">
        <v>659</v>
      </c>
      <c r="X226" t="s">
        <v>659</v>
      </c>
      <c r="Y226" t="s">
        <v>659</v>
      </c>
      <c r="Z226" t="s">
        <v>659</v>
      </c>
      <c r="AA226" t="s">
        <v>659</v>
      </c>
      <c r="AB226" t="s">
        <v>659</v>
      </c>
      <c r="AC226" t="s">
        <v>659</v>
      </c>
      <c r="AD226" t="s">
        <v>659</v>
      </c>
      <c r="AE226" t="s">
        <v>659</v>
      </c>
      <c r="AF226" t="s">
        <v>659</v>
      </c>
      <c r="AG226" t="s">
        <v>659</v>
      </c>
      <c r="AH226" t="s">
        <v>659</v>
      </c>
      <c r="AI226" t="s">
        <v>659</v>
      </c>
      <c r="AJ226" t="s">
        <v>659</v>
      </c>
      <c r="AK226" t="s">
        <v>659</v>
      </c>
      <c r="AL226" t="s">
        <v>659</v>
      </c>
      <c r="AM226" t="s">
        <v>659</v>
      </c>
      <c r="AN226" t="s">
        <v>659</v>
      </c>
      <c r="AO226" t="s">
        <v>659</v>
      </c>
      <c r="AP226" t="s">
        <v>659</v>
      </c>
      <c r="AQ226" s="241">
        <v>0</v>
      </c>
      <c r="AR226" s="241">
        <v>0</v>
      </c>
    </row>
    <row r="227" spans="1:44" ht="18" x14ac:dyDescent="0.2">
      <c r="A227" s="264">
        <v>108275</v>
      </c>
      <c r="B227" t="s">
        <v>59</v>
      </c>
      <c r="C227" t="s">
        <v>659</v>
      </c>
      <c r="D227" t="s">
        <v>659</v>
      </c>
      <c r="E227" t="s">
        <v>659</v>
      </c>
      <c r="F227" t="s">
        <v>659</v>
      </c>
      <c r="G227" t="s">
        <v>659</v>
      </c>
      <c r="H227" t="s">
        <v>659</v>
      </c>
      <c r="I227" t="s">
        <v>659</v>
      </c>
      <c r="J227" t="s">
        <v>659</v>
      </c>
      <c r="K227" t="s">
        <v>659</v>
      </c>
      <c r="L227" t="s">
        <v>659</v>
      </c>
      <c r="M227" t="s">
        <v>659</v>
      </c>
      <c r="N227" t="s">
        <v>659</v>
      </c>
      <c r="O227" t="s">
        <v>659</v>
      </c>
      <c r="P227" t="s">
        <v>659</v>
      </c>
      <c r="Q227" t="s">
        <v>659</v>
      </c>
      <c r="R227" t="s">
        <v>659</v>
      </c>
      <c r="S227" t="s">
        <v>659</v>
      </c>
      <c r="T227" t="s">
        <v>659</v>
      </c>
      <c r="U227" t="s">
        <v>659</v>
      </c>
      <c r="V227" t="s">
        <v>659</v>
      </c>
      <c r="W227" t="s">
        <v>659</v>
      </c>
      <c r="X227" t="s">
        <v>659</v>
      </c>
      <c r="Y227" t="s">
        <v>659</v>
      </c>
      <c r="Z227" t="s">
        <v>659</v>
      </c>
      <c r="AA227" t="s">
        <v>659</v>
      </c>
      <c r="AB227" t="s">
        <v>659</v>
      </c>
      <c r="AC227" t="s">
        <v>659</v>
      </c>
      <c r="AD227" t="s">
        <v>659</v>
      </c>
      <c r="AE227" t="s">
        <v>659</v>
      </c>
      <c r="AF227" t="s">
        <v>659</v>
      </c>
      <c r="AG227" t="s">
        <v>659</v>
      </c>
      <c r="AH227" t="s">
        <v>659</v>
      </c>
      <c r="AI227" t="s">
        <v>659</v>
      </c>
      <c r="AJ227" t="s">
        <v>659</v>
      </c>
      <c r="AK227" t="s">
        <v>659</v>
      </c>
      <c r="AL227" t="s">
        <v>659</v>
      </c>
      <c r="AM227" t="s">
        <v>659</v>
      </c>
      <c r="AN227" t="s">
        <v>659</v>
      </c>
      <c r="AO227" t="s">
        <v>659</v>
      </c>
      <c r="AP227" t="s">
        <v>659</v>
      </c>
      <c r="AQ227" s="241">
        <v>0</v>
      </c>
      <c r="AR227" s="241">
        <v>0</v>
      </c>
    </row>
    <row r="228" spans="1:44" x14ac:dyDescent="0.2">
      <c r="A228" s="265">
        <v>108323</v>
      </c>
      <c r="B228" t="s">
        <v>59</v>
      </c>
      <c r="C228" s="263" t="s">
        <v>197</v>
      </c>
      <c r="D228" s="263" t="s">
        <v>197</v>
      </c>
      <c r="E228" s="263" t="s">
        <v>197</v>
      </c>
      <c r="F228" s="263" t="s">
        <v>197</v>
      </c>
      <c r="G228" s="263" t="s">
        <v>197</v>
      </c>
      <c r="H228" s="263" t="s">
        <v>197</v>
      </c>
      <c r="I228" s="263" t="s">
        <v>197</v>
      </c>
      <c r="J228" s="263" t="s">
        <v>197</v>
      </c>
      <c r="K228" s="263" t="s">
        <v>197</v>
      </c>
      <c r="L228" s="263" t="s">
        <v>197</v>
      </c>
      <c r="M228" s="263" t="s">
        <v>197</v>
      </c>
      <c r="N228" s="263" t="s">
        <v>197</v>
      </c>
      <c r="O228" s="263" t="s">
        <v>197</v>
      </c>
      <c r="P228" s="263" t="s">
        <v>197</v>
      </c>
      <c r="Q228" s="263" t="s">
        <v>197</v>
      </c>
      <c r="R228" s="263" t="s">
        <v>197</v>
      </c>
      <c r="S228" s="263" t="s">
        <v>197</v>
      </c>
      <c r="T228" s="263" t="s">
        <v>197</v>
      </c>
      <c r="U228" s="263" t="s">
        <v>197</v>
      </c>
      <c r="V228" s="263" t="s">
        <v>197</v>
      </c>
      <c r="W228" s="263" t="s">
        <v>197</v>
      </c>
      <c r="X228" s="263" t="s">
        <v>197</v>
      </c>
      <c r="Y228" s="263" t="s">
        <v>197</v>
      </c>
      <c r="Z228" s="263" t="s">
        <v>197</v>
      </c>
      <c r="AA228" s="263" t="s">
        <v>197</v>
      </c>
      <c r="AB228" s="263" t="s">
        <v>197</v>
      </c>
      <c r="AC228" s="263" t="s">
        <v>197</v>
      </c>
      <c r="AD228" s="263" t="s">
        <v>197</v>
      </c>
      <c r="AE228" s="263" t="s">
        <v>197</v>
      </c>
      <c r="AF228" s="263" t="s">
        <v>197</v>
      </c>
      <c r="AG228" s="263" t="s">
        <v>197</v>
      </c>
      <c r="AH228" s="263" t="s">
        <v>197</v>
      </c>
      <c r="AI228" s="263" t="s">
        <v>197</v>
      </c>
      <c r="AJ228" s="263" t="s">
        <v>197</v>
      </c>
      <c r="AK228" s="263" t="s">
        <v>197</v>
      </c>
      <c r="AL228" s="263" t="s">
        <v>197</v>
      </c>
      <c r="AM228" s="263" t="s">
        <v>197</v>
      </c>
      <c r="AN228" s="263" t="s">
        <v>197</v>
      </c>
      <c r="AO228" s="263" t="s">
        <v>197</v>
      </c>
      <c r="AP228" s="263" t="s">
        <v>197</v>
      </c>
      <c r="AQ228" s="241">
        <v>0</v>
      </c>
      <c r="AR228" s="241" t="s">
        <v>1137</v>
      </c>
    </row>
    <row r="229" spans="1:44" x14ac:dyDescent="0.2">
      <c r="A229" s="241">
        <v>108341</v>
      </c>
      <c r="B229" t="s">
        <v>59</v>
      </c>
      <c r="C229" s="241" t="s">
        <v>659</v>
      </c>
      <c r="D229" s="241" t="s">
        <v>659</v>
      </c>
      <c r="E229" s="241" t="s">
        <v>659</v>
      </c>
      <c r="F229" s="241" t="s">
        <v>659</v>
      </c>
      <c r="G229" s="241" t="s">
        <v>659</v>
      </c>
      <c r="H229" s="241" t="s">
        <v>659</v>
      </c>
      <c r="I229" s="241" t="s">
        <v>659</v>
      </c>
      <c r="J229" s="241" t="s">
        <v>659</v>
      </c>
      <c r="K229" s="241" t="s">
        <v>659</v>
      </c>
      <c r="L229" s="241" t="s">
        <v>659</v>
      </c>
      <c r="M229" s="241" t="s">
        <v>659</v>
      </c>
      <c r="N229" s="241" t="s">
        <v>659</v>
      </c>
      <c r="O229" s="241" t="s">
        <v>659</v>
      </c>
      <c r="P229" s="241" t="s">
        <v>659</v>
      </c>
      <c r="Q229" s="241" t="s">
        <v>659</v>
      </c>
      <c r="R229" s="241" t="s">
        <v>659</v>
      </c>
      <c r="S229" s="241" t="s">
        <v>659</v>
      </c>
      <c r="T229" s="241" t="s">
        <v>659</v>
      </c>
      <c r="U229" s="241" t="s">
        <v>659</v>
      </c>
      <c r="V229" s="241" t="s">
        <v>659</v>
      </c>
      <c r="W229" s="241" t="s">
        <v>659</v>
      </c>
      <c r="X229" s="241" t="s">
        <v>659</v>
      </c>
      <c r="Y229" s="241" t="s">
        <v>659</v>
      </c>
      <c r="Z229" s="241" t="s">
        <v>659</v>
      </c>
      <c r="AA229" s="241" t="s">
        <v>659</v>
      </c>
      <c r="AB229" s="241" t="s">
        <v>659</v>
      </c>
      <c r="AC229" s="241" t="s">
        <v>659</v>
      </c>
      <c r="AD229" s="241" t="s">
        <v>659</v>
      </c>
      <c r="AE229" s="241" t="s">
        <v>659</v>
      </c>
      <c r="AF229" s="241" t="s">
        <v>659</v>
      </c>
      <c r="AG229" s="241" t="s">
        <v>659</v>
      </c>
      <c r="AH229" s="241" t="s">
        <v>659</v>
      </c>
      <c r="AI229" s="241" t="s">
        <v>659</v>
      </c>
      <c r="AJ229" s="241" t="s">
        <v>659</v>
      </c>
      <c r="AK229" s="241" t="s">
        <v>659</v>
      </c>
      <c r="AL229" s="241" t="s">
        <v>659</v>
      </c>
      <c r="AM229" s="241" t="s">
        <v>659</v>
      </c>
      <c r="AN229" s="241" t="s">
        <v>659</v>
      </c>
      <c r="AO229" s="241" t="s">
        <v>659</v>
      </c>
      <c r="AP229" s="241" t="s">
        <v>659</v>
      </c>
      <c r="AQ229" s="241" t="s">
        <v>931</v>
      </c>
      <c r="AR229" s="241">
        <v>0</v>
      </c>
    </row>
    <row r="230" spans="1:44" ht="18" x14ac:dyDescent="0.2">
      <c r="A230" s="264">
        <v>108343</v>
      </c>
      <c r="B230" t="s">
        <v>59</v>
      </c>
      <c r="C230" t="s">
        <v>659</v>
      </c>
      <c r="D230" t="s">
        <v>659</v>
      </c>
      <c r="E230" t="s">
        <v>659</v>
      </c>
      <c r="F230" t="s">
        <v>659</v>
      </c>
      <c r="G230" t="s">
        <v>659</v>
      </c>
      <c r="H230" t="s">
        <v>659</v>
      </c>
      <c r="I230" t="s">
        <v>659</v>
      </c>
      <c r="J230" t="s">
        <v>659</v>
      </c>
      <c r="K230" t="s">
        <v>659</v>
      </c>
      <c r="L230" t="s">
        <v>659</v>
      </c>
      <c r="M230" t="s">
        <v>659</v>
      </c>
      <c r="N230" t="s">
        <v>659</v>
      </c>
      <c r="O230" t="s">
        <v>659</v>
      </c>
      <c r="P230" t="s">
        <v>659</v>
      </c>
      <c r="Q230" t="s">
        <v>659</v>
      </c>
      <c r="R230" t="s">
        <v>659</v>
      </c>
      <c r="S230" t="s">
        <v>659</v>
      </c>
      <c r="T230" t="s">
        <v>659</v>
      </c>
      <c r="U230" t="s">
        <v>659</v>
      </c>
      <c r="V230" t="s">
        <v>659</v>
      </c>
      <c r="W230" t="s">
        <v>659</v>
      </c>
      <c r="X230" t="s">
        <v>659</v>
      </c>
      <c r="Y230" t="s">
        <v>659</v>
      </c>
      <c r="Z230" t="s">
        <v>659</v>
      </c>
      <c r="AA230" t="s">
        <v>659</v>
      </c>
      <c r="AB230" t="s">
        <v>659</v>
      </c>
      <c r="AC230" t="s">
        <v>659</v>
      </c>
      <c r="AD230" t="s">
        <v>659</v>
      </c>
      <c r="AE230" t="s">
        <v>659</v>
      </c>
      <c r="AF230" t="s">
        <v>659</v>
      </c>
      <c r="AG230" t="s">
        <v>659</v>
      </c>
      <c r="AH230" t="s">
        <v>659</v>
      </c>
      <c r="AI230" t="s">
        <v>659</v>
      </c>
      <c r="AJ230" t="s">
        <v>659</v>
      </c>
      <c r="AK230" t="s">
        <v>659</v>
      </c>
      <c r="AL230" t="s">
        <v>659</v>
      </c>
      <c r="AM230" t="s">
        <v>659</v>
      </c>
      <c r="AN230" t="s">
        <v>659</v>
      </c>
      <c r="AO230" t="s">
        <v>659</v>
      </c>
      <c r="AP230" t="s">
        <v>659</v>
      </c>
      <c r="AQ230" s="241">
        <v>0</v>
      </c>
      <c r="AR230" s="241">
        <v>0</v>
      </c>
    </row>
    <row r="231" spans="1:44" ht="18" x14ac:dyDescent="0.2">
      <c r="A231" s="264">
        <v>108350</v>
      </c>
      <c r="B231" t="s">
        <v>59</v>
      </c>
      <c r="C231" t="s">
        <v>659</v>
      </c>
      <c r="D231" t="s">
        <v>659</v>
      </c>
      <c r="E231" t="s">
        <v>659</v>
      </c>
      <c r="F231" t="s">
        <v>659</v>
      </c>
      <c r="G231" t="s">
        <v>659</v>
      </c>
      <c r="H231" t="s">
        <v>659</v>
      </c>
      <c r="I231" t="s">
        <v>659</v>
      </c>
      <c r="J231" t="s">
        <v>659</v>
      </c>
      <c r="K231" t="s">
        <v>659</v>
      </c>
      <c r="L231" t="s">
        <v>659</v>
      </c>
      <c r="M231" t="s">
        <v>659</v>
      </c>
      <c r="N231" t="s">
        <v>659</v>
      </c>
      <c r="O231" t="s">
        <v>659</v>
      </c>
      <c r="P231" t="s">
        <v>659</v>
      </c>
      <c r="Q231" t="s">
        <v>659</v>
      </c>
      <c r="R231" t="s">
        <v>659</v>
      </c>
      <c r="S231" t="s">
        <v>659</v>
      </c>
      <c r="T231" t="s">
        <v>659</v>
      </c>
      <c r="U231" t="s">
        <v>659</v>
      </c>
      <c r="V231" t="s">
        <v>659</v>
      </c>
      <c r="W231" t="s">
        <v>659</v>
      </c>
      <c r="X231" t="s">
        <v>659</v>
      </c>
      <c r="Y231" t="s">
        <v>659</v>
      </c>
      <c r="Z231" t="s">
        <v>659</v>
      </c>
      <c r="AA231" t="s">
        <v>659</v>
      </c>
      <c r="AB231" t="s">
        <v>659</v>
      </c>
      <c r="AC231" t="s">
        <v>659</v>
      </c>
      <c r="AD231" t="s">
        <v>659</v>
      </c>
      <c r="AE231" t="s">
        <v>659</v>
      </c>
      <c r="AF231" t="s">
        <v>659</v>
      </c>
      <c r="AG231" t="s">
        <v>659</v>
      </c>
      <c r="AH231" t="s">
        <v>659</v>
      </c>
      <c r="AI231" t="s">
        <v>659</v>
      </c>
      <c r="AJ231" t="s">
        <v>659</v>
      </c>
      <c r="AK231" t="s">
        <v>659</v>
      </c>
      <c r="AL231" t="s">
        <v>659</v>
      </c>
      <c r="AM231" t="s">
        <v>659</v>
      </c>
      <c r="AN231" t="s">
        <v>659</v>
      </c>
      <c r="AO231" t="s">
        <v>659</v>
      </c>
      <c r="AP231" t="s">
        <v>659</v>
      </c>
      <c r="AQ231" s="241">
        <v>0</v>
      </c>
      <c r="AR231" s="241">
        <v>0</v>
      </c>
    </row>
    <row r="232" spans="1:44" ht="15" x14ac:dyDescent="0.25">
      <c r="A232" s="257">
        <v>108465</v>
      </c>
      <c r="B232" t="s">
        <v>59</v>
      </c>
      <c r="C232" s="245" t="s">
        <v>659</v>
      </c>
      <c r="D232" s="245" t="s">
        <v>659</v>
      </c>
      <c r="E232" s="245" t="s">
        <v>659</v>
      </c>
      <c r="F232" s="245" t="s">
        <v>659</v>
      </c>
      <c r="G232" s="245" t="s">
        <v>659</v>
      </c>
      <c r="H232" s="245" t="s">
        <v>659</v>
      </c>
      <c r="I232" s="245" t="s">
        <v>659</v>
      </c>
      <c r="J232" s="245" t="s">
        <v>659</v>
      </c>
      <c r="K232" s="245" t="s">
        <v>659</v>
      </c>
      <c r="L232" s="245" t="s">
        <v>659</v>
      </c>
      <c r="M232" s="245" t="s">
        <v>659</v>
      </c>
      <c r="N232" s="245" t="s">
        <v>659</v>
      </c>
      <c r="O232" s="245" t="s">
        <v>659</v>
      </c>
      <c r="P232" s="245" t="s">
        <v>659</v>
      </c>
      <c r="Q232" s="245" t="s">
        <v>659</v>
      </c>
      <c r="R232" s="245" t="s">
        <v>659</v>
      </c>
      <c r="S232" s="245" t="s">
        <v>659</v>
      </c>
      <c r="T232" s="245" t="s">
        <v>659</v>
      </c>
      <c r="U232" s="245" t="s">
        <v>659</v>
      </c>
      <c r="V232" s="245" t="s">
        <v>659</v>
      </c>
      <c r="W232" s="245" t="s">
        <v>659</v>
      </c>
      <c r="X232" s="245" t="s">
        <v>659</v>
      </c>
      <c r="Y232" s="245" t="s">
        <v>659</v>
      </c>
      <c r="Z232" s="245" t="s">
        <v>659</v>
      </c>
      <c r="AA232" s="245" t="s">
        <v>659</v>
      </c>
      <c r="AB232" s="245" t="s">
        <v>659</v>
      </c>
      <c r="AC232" s="245" t="s">
        <v>659</v>
      </c>
      <c r="AD232" s="245" t="s">
        <v>659</v>
      </c>
      <c r="AE232" s="245" t="s">
        <v>659</v>
      </c>
      <c r="AF232" s="245" t="s">
        <v>659</v>
      </c>
      <c r="AG232" s="245" t="s">
        <v>659</v>
      </c>
      <c r="AH232" s="245" t="s">
        <v>659</v>
      </c>
      <c r="AI232" s="245" t="s">
        <v>659</v>
      </c>
      <c r="AJ232" s="245" t="s">
        <v>659</v>
      </c>
      <c r="AK232" s="245" t="s">
        <v>659</v>
      </c>
      <c r="AL232" s="245" t="s">
        <v>659</v>
      </c>
      <c r="AM232" s="245" t="s">
        <v>659</v>
      </c>
      <c r="AN232" s="245" t="s">
        <v>659</v>
      </c>
      <c r="AO232" s="245" t="s">
        <v>659</v>
      </c>
      <c r="AP232" s="245" t="s">
        <v>659</v>
      </c>
      <c r="AQ232" s="241" t="s">
        <v>581</v>
      </c>
      <c r="AR232" s="241">
        <v>0</v>
      </c>
    </row>
    <row r="233" spans="1:44" ht="18" x14ac:dyDescent="0.2">
      <c r="A233" s="264">
        <v>108498</v>
      </c>
      <c r="B233" t="s">
        <v>59</v>
      </c>
      <c r="C233" t="s">
        <v>659</v>
      </c>
      <c r="D233" t="s">
        <v>659</v>
      </c>
      <c r="E233" t="s">
        <v>659</v>
      </c>
      <c r="F233" t="s">
        <v>659</v>
      </c>
      <c r="G233" t="s">
        <v>659</v>
      </c>
      <c r="H233" t="s">
        <v>659</v>
      </c>
      <c r="I233" t="s">
        <v>659</v>
      </c>
      <c r="J233" t="s">
        <v>659</v>
      </c>
      <c r="K233" t="s">
        <v>659</v>
      </c>
      <c r="L233" t="s">
        <v>659</v>
      </c>
      <c r="M233" t="s">
        <v>659</v>
      </c>
      <c r="N233" t="s">
        <v>659</v>
      </c>
      <c r="O233" t="s">
        <v>659</v>
      </c>
      <c r="P233" t="s">
        <v>659</v>
      </c>
      <c r="Q233" t="s">
        <v>659</v>
      </c>
      <c r="R233" t="s">
        <v>659</v>
      </c>
      <c r="S233" t="s">
        <v>659</v>
      </c>
      <c r="T233" t="s">
        <v>659</v>
      </c>
      <c r="U233" t="s">
        <v>659</v>
      </c>
      <c r="V233" t="s">
        <v>659</v>
      </c>
      <c r="W233" t="s">
        <v>659</v>
      </c>
      <c r="X233" t="s">
        <v>659</v>
      </c>
      <c r="Y233" t="s">
        <v>659</v>
      </c>
      <c r="Z233" t="s">
        <v>659</v>
      </c>
      <c r="AA233" t="s">
        <v>659</v>
      </c>
      <c r="AB233" t="s">
        <v>659</v>
      </c>
      <c r="AC233" t="s">
        <v>659</v>
      </c>
      <c r="AD233" t="s">
        <v>659</v>
      </c>
      <c r="AE233" t="s">
        <v>659</v>
      </c>
      <c r="AF233" t="s">
        <v>659</v>
      </c>
      <c r="AG233" t="s">
        <v>659</v>
      </c>
      <c r="AH233" t="s">
        <v>659</v>
      </c>
      <c r="AI233" t="s">
        <v>659</v>
      </c>
      <c r="AJ233" t="s">
        <v>659</v>
      </c>
      <c r="AK233" t="s">
        <v>659</v>
      </c>
      <c r="AL233" t="s">
        <v>659</v>
      </c>
      <c r="AM233" t="s">
        <v>659</v>
      </c>
      <c r="AN233" t="s">
        <v>659</v>
      </c>
      <c r="AO233" t="s">
        <v>659</v>
      </c>
      <c r="AP233" t="s">
        <v>659</v>
      </c>
      <c r="AQ233" s="241">
        <v>0</v>
      </c>
      <c r="AR233" s="241">
        <v>0</v>
      </c>
    </row>
    <row r="234" spans="1:44" x14ac:dyDescent="0.2">
      <c r="A234">
        <v>108525</v>
      </c>
      <c r="B234" t="s">
        <v>59</v>
      </c>
      <c r="C234" t="s">
        <v>196</v>
      </c>
      <c r="D234" t="s">
        <v>196</v>
      </c>
      <c r="E234" t="s">
        <v>196</v>
      </c>
      <c r="F234" t="s">
        <v>197</v>
      </c>
      <c r="G234" t="s">
        <v>196</v>
      </c>
      <c r="H234" t="s">
        <v>196</v>
      </c>
      <c r="I234" t="s">
        <v>196</v>
      </c>
      <c r="J234" t="s">
        <v>198</v>
      </c>
      <c r="K234" t="s">
        <v>196</v>
      </c>
      <c r="L234" t="s">
        <v>196</v>
      </c>
      <c r="M234" t="s">
        <v>196</v>
      </c>
      <c r="N234" t="s">
        <v>196</v>
      </c>
      <c r="O234" t="s">
        <v>196</v>
      </c>
      <c r="P234" t="s">
        <v>196</v>
      </c>
      <c r="Q234" t="s">
        <v>196</v>
      </c>
      <c r="R234"/>
      <c r="S234"/>
      <c r="T234" t="s">
        <v>197</v>
      </c>
      <c r="U234" t="s">
        <v>197</v>
      </c>
      <c r="V234" t="s">
        <v>196</v>
      </c>
      <c r="W234" t="s">
        <v>196</v>
      </c>
      <c r="X234" t="s">
        <v>196</v>
      </c>
      <c r="Y234" t="s">
        <v>196</v>
      </c>
      <c r="Z234" t="s">
        <v>198</v>
      </c>
      <c r="AA234" t="s">
        <v>198</v>
      </c>
      <c r="AB234" t="s">
        <v>197</v>
      </c>
      <c r="AC234" t="s">
        <v>196</v>
      </c>
      <c r="AD234" t="s">
        <v>196</v>
      </c>
      <c r="AE234" t="s">
        <v>198</v>
      </c>
      <c r="AF234" t="s">
        <v>196</v>
      </c>
      <c r="AG234" t="s">
        <v>196</v>
      </c>
      <c r="AH234" t="s">
        <v>197</v>
      </c>
      <c r="AI234" t="s">
        <v>197</v>
      </c>
      <c r="AJ234" t="s">
        <v>197</v>
      </c>
      <c r="AK234" t="s">
        <v>197</v>
      </c>
      <c r="AL234" t="s">
        <v>196</v>
      </c>
      <c r="AM234" t="s">
        <v>196</v>
      </c>
      <c r="AN234" t="s">
        <v>196</v>
      </c>
      <c r="AO234" t="s">
        <v>197</v>
      </c>
      <c r="AP234" t="s">
        <v>196</v>
      </c>
      <c r="AQ234" s="241">
        <v>0</v>
      </c>
      <c r="AR234" s="241">
        <v>0</v>
      </c>
    </row>
    <row r="235" spans="1:44" x14ac:dyDescent="0.2">
      <c r="A235" s="265">
        <v>108539</v>
      </c>
      <c r="B235" t="s">
        <v>59</v>
      </c>
      <c r="C235" s="263" t="s">
        <v>197</v>
      </c>
      <c r="D235" s="263" t="s">
        <v>197</v>
      </c>
      <c r="E235" s="263" t="s">
        <v>197</v>
      </c>
      <c r="F235" s="263" t="s">
        <v>197</v>
      </c>
      <c r="G235" s="263" t="s">
        <v>197</v>
      </c>
      <c r="H235" s="263" t="s">
        <v>197</v>
      </c>
      <c r="I235" s="263" t="s">
        <v>197</v>
      </c>
      <c r="J235" s="263" t="s">
        <v>197</v>
      </c>
      <c r="K235" s="263" t="s">
        <v>197</v>
      </c>
      <c r="L235" s="263" t="s">
        <v>197</v>
      </c>
      <c r="M235" s="263" t="s">
        <v>197</v>
      </c>
      <c r="N235" s="263" t="s">
        <v>197</v>
      </c>
      <c r="O235" s="263" t="s">
        <v>197</v>
      </c>
      <c r="P235" s="263" t="s">
        <v>197</v>
      </c>
      <c r="Q235" s="263" t="s">
        <v>197</v>
      </c>
      <c r="R235" s="263" t="s">
        <v>197</v>
      </c>
      <c r="S235" s="263" t="s">
        <v>197</v>
      </c>
      <c r="T235" s="263" t="s">
        <v>197</v>
      </c>
      <c r="U235" s="263" t="s">
        <v>197</v>
      </c>
      <c r="V235" s="263" t="s">
        <v>197</v>
      </c>
      <c r="W235" s="263" t="s">
        <v>197</v>
      </c>
      <c r="X235" s="263" t="s">
        <v>197</v>
      </c>
      <c r="Y235" s="263" t="s">
        <v>197</v>
      </c>
      <c r="Z235" s="263" t="s">
        <v>197</v>
      </c>
      <c r="AA235" s="263" t="s">
        <v>197</v>
      </c>
      <c r="AB235" s="263" t="s">
        <v>197</v>
      </c>
      <c r="AC235" s="263" t="s">
        <v>197</v>
      </c>
      <c r="AD235" s="263" t="s">
        <v>197</v>
      </c>
      <c r="AE235" s="263" t="s">
        <v>197</v>
      </c>
      <c r="AF235" s="263" t="s">
        <v>197</v>
      </c>
      <c r="AG235" s="263" t="s">
        <v>197</v>
      </c>
      <c r="AH235" s="263" t="s">
        <v>197</v>
      </c>
      <c r="AI235" s="263" t="s">
        <v>197</v>
      </c>
      <c r="AJ235" s="263" t="s">
        <v>197</v>
      </c>
      <c r="AK235" s="263" t="s">
        <v>197</v>
      </c>
      <c r="AL235" s="263" t="s">
        <v>197</v>
      </c>
      <c r="AM235" s="263" t="s">
        <v>197</v>
      </c>
      <c r="AN235" s="263" t="s">
        <v>197</v>
      </c>
      <c r="AO235" s="263" t="s">
        <v>197</v>
      </c>
      <c r="AP235" s="263" t="s">
        <v>197</v>
      </c>
      <c r="AQ235" s="241">
        <v>0</v>
      </c>
      <c r="AR235" s="241" t="s">
        <v>1137</v>
      </c>
    </row>
    <row r="236" spans="1:44" x14ac:dyDescent="0.2">
      <c r="A236" s="265">
        <v>108694</v>
      </c>
      <c r="B236" t="s">
        <v>59</v>
      </c>
      <c r="C236" s="263" t="s">
        <v>197</v>
      </c>
      <c r="D236" s="263" t="s">
        <v>197</v>
      </c>
      <c r="E236" s="263" t="s">
        <v>197</v>
      </c>
      <c r="F236" s="263" t="s">
        <v>197</v>
      </c>
      <c r="G236" s="263" t="s">
        <v>197</v>
      </c>
      <c r="H236" s="263" t="s">
        <v>197</v>
      </c>
      <c r="I236" s="263" t="s">
        <v>197</v>
      </c>
      <c r="J236" s="263" t="s">
        <v>197</v>
      </c>
      <c r="K236" s="263" t="s">
        <v>197</v>
      </c>
      <c r="L236" s="263" t="s">
        <v>197</v>
      </c>
      <c r="M236" s="263" t="s">
        <v>197</v>
      </c>
      <c r="N236" s="263" t="s">
        <v>197</v>
      </c>
      <c r="O236" s="263" t="s">
        <v>197</v>
      </c>
      <c r="P236" s="263" t="s">
        <v>197</v>
      </c>
      <c r="Q236" s="263" t="s">
        <v>197</v>
      </c>
      <c r="R236" s="263" t="s">
        <v>197</v>
      </c>
      <c r="S236" s="263" t="s">
        <v>197</v>
      </c>
      <c r="T236" s="263" t="s">
        <v>197</v>
      </c>
      <c r="U236" s="263" t="s">
        <v>197</v>
      </c>
      <c r="V236" s="263" t="s">
        <v>197</v>
      </c>
      <c r="W236" s="263" t="s">
        <v>197</v>
      </c>
      <c r="X236" s="263" t="s">
        <v>197</v>
      </c>
      <c r="Y236" s="263" t="s">
        <v>197</v>
      </c>
      <c r="Z236" s="263" t="s">
        <v>197</v>
      </c>
      <c r="AA236" s="263" t="s">
        <v>197</v>
      </c>
      <c r="AB236" s="263" t="s">
        <v>197</v>
      </c>
      <c r="AC236" s="263" t="s">
        <v>197</v>
      </c>
      <c r="AD236" s="263" t="s">
        <v>197</v>
      </c>
      <c r="AE236" s="263" t="s">
        <v>197</v>
      </c>
      <c r="AF236" s="263" t="s">
        <v>197</v>
      </c>
      <c r="AG236" s="263" t="s">
        <v>197</v>
      </c>
      <c r="AH236" s="263" t="s">
        <v>197</v>
      </c>
      <c r="AI236" s="263" t="s">
        <v>197</v>
      </c>
      <c r="AJ236" s="263" t="s">
        <v>197</v>
      </c>
      <c r="AK236" s="263" t="s">
        <v>197</v>
      </c>
      <c r="AL236" s="263" t="s">
        <v>197</v>
      </c>
      <c r="AM236" s="263" t="s">
        <v>197</v>
      </c>
      <c r="AN236" s="263" t="s">
        <v>197</v>
      </c>
      <c r="AO236" s="263" t="s">
        <v>197</v>
      </c>
      <c r="AP236" s="263" t="s">
        <v>197</v>
      </c>
      <c r="AQ236" s="241">
        <v>0</v>
      </c>
      <c r="AR236" s="241" t="s">
        <v>1137</v>
      </c>
    </row>
    <row r="237" spans="1:44" ht="18" x14ac:dyDescent="0.2">
      <c r="A237" s="264">
        <v>108711</v>
      </c>
      <c r="B237" t="s">
        <v>59</v>
      </c>
      <c r="C237" t="s">
        <v>659</v>
      </c>
      <c r="D237" t="s">
        <v>659</v>
      </c>
      <c r="E237" t="s">
        <v>659</v>
      </c>
      <c r="F237" t="s">
        <v>659</v>
      </c>
      <c r="G237" t="s">
        <v>659</v>
      </c>
      <c r="H237" t="s">
        <v>659</v>
      </c>
      <c r="I237" t="s">
        <v>659</v>
      </c>
      <c r="J237" t="s">
        <v>659</v>
      </c>
      <c r="K237" t="s">
        <v>659</v>
      </c>
      <c r="L237" t="s">
        <v>659</v>
      </c>
      <c r="M237" t="s">
        <v>659</v>
      </c>
      <c r="N237" t="s">
        <v>659</v>
      </c>
      <c r="O237" t="s">
        <v>659</v>
      </c>
      <c r="P237" t="s">
        <v>659</v>
      </c>
      <c r="Q237" t="s">
        <v>659</v>
      </c>
      <c r="R237" t="s">
        <v>659</v>
      </c>
      <c r="S237" t="s">
        <v>659</v>
      </c>
      <c r="T237" t="s">
        <v>659</v>
      </c>
      <c r="U237" t="s">
        <v>659</v>
      </c>
      <c r="V237" t="s">
        <v>659</v>
      </c>
      <c r="W237" t="s">
        <v>659</v>
      </c>
      <c r="X237" t="s">
        <v>659</v>
      </c>
      <c r="Y237" t="s">
        <v>659</v>
      </c>
      <c r="Z237" t="s">
        <v>659</v>
      </c>
      <c r="AA237" t="s">
        <v>659</v>
      </c>
      <c r="AB237" t="s">
        <v>659</v>
      </c>
      <c r="AC237" t="s">
        <v>659</v>
      </c>
      <c r="AD237" t="s">
        <v>659</v>
      </c>
      <c r="AE237" t="s">
        <v>659</v>
      </c>
      <c r="AF237" t="s">
        <v>659</v>
      </c>
      <c r="AG237" t="s">
        <v>659</v>
      </c>
      <c r="AH237" t="s">
        <v>659</v>
      </c>
      <c r="AI237" t="s">
        <v>659</v>
      </c>
      <c r="AJ237" t="s">
        <v>659</v>
      </c>
      <c r="AK237" t="s">
        <v>659</v>
      </c>
      <c r="AL237" t="s">
        <v>659</v>
      </c>
      <c r="AM237" t="s">
        <v>659</v>
      </c>
      <c r="AN237" t="s">
        <v>659</v>
      </c>
      <c r="AO237" t="s">
        <v>659</v>
      </c>
      <c r="AP237" t="s">
        <v>659</v>
      </c>
      <c r="AQ237" s="241">
        <v>0</v>
      </c>
      <c r="AR237" s="241">
        <v>0</v>
      </c>
    </row>
    <row r="238" spans="1:44" ht="18" x14ac:dyDescent="0.2">
      <c r="A238" s="264">
        <v>108735</v>
      </c>
      <c r="B238" t="s">
        <v>59</v>
      </c>
      <c r="C238" t="s">
        <v>659</v>
      </c>
      <c r="D238" t="s">
        <v>659</v>
      </c>
      <c r="E238" t="s">
        <v>659</v>
      </c>
      <c r="F238" t="s">
        <v>659</v>
      </c>
      <c r="G238" t="s">
        <v>659</v>
      </c>
      <c r="H238" t="s">
        <v>659</v>
      </c>
      <c r="I238" t="s">
        <v>659</v>
      </c>
      <c r="J238" t="s">
        <v>659</v>
      </c>
      <c r="K238" t="s">
        <v>659</v>
      </c>
      <c r="L238" t="s">
        <v>659</v>
      </c>
      <c r="M238" t="s">
        <v>659</v>
      </c>
      <c r="N238" t="s">
        <v>659</v>
      </c>
      <c r="O238" t="s">
        <v>659</v>
      </c>
      <c r="P238" t="s">
        <v>659</v>
      </c>
      <c r="Q238" t="s">
        <v>659</v>
      </c>
      <c r="R238" t="s">
        <v>659</v>
      </c>
      <c r="S238" t="s">
        <v>659</v>
      </c>
      <c r="T238" t="s">
        <v>659</v>
      </c>
      <c r="U238" t="s">
        <v>659</v>
      </c>
      <c r="V238" t="s">
        <v>659</v>
      </c>
      <c r="W238" t="s">
        <v>659</v>
      </c>
      <c r="X238" t="s">
        <v>659</v>
      </c>
      <c r="Y238" t="s">
        <v>659</v>
      </c>
      <c r="Z238" t="s">
        <v>659</v>
      </c>
      <c r="AA238" t="s">
        <v>659</v>
      </c>
      <c r="AB238" t="s">
        <v>659</v>
      </c>
      <c r="AC238" t="s">
        <v>659</v>
      </c>
      <c r="AD238" t="s">
        <v>659</v>
      </c>
      <c r="AE238" t="s">
        <v>659</v>
      </c>
      <c r="AF238" t="s">
        <v>659</v>
      </c>
      <c r="AG238" t="s">
        <v>659</v>
      </c>
      <c r="AH238" t="s">
        <v>659</v>
      </c>
      <c r="AI238" t="s">
        <v>659</v>
      </c>
      <c r="AJ238" t="s">
        <v>659</v>
      </c>
      <c r="AK238" t="s">
        <v>659</v>
      </c>
      <c r="AL238" t="s">
        <v>659</v>
      </c>
      <c r="AM238" t="s">
        <v>659</v>
      </c>
      <c r="AN238" t="s">
        <v>659</v>
      </c>
      <c r="AO238" t="s">
        <v>659</v>
      </c>
      <c r="AP238" t="s">
        <v>659</v>
      </c>
      <c r="AQ238" s="241">
        <v>0</v>
      </c>
      <c r="AR238" s="241">
        <v>0</v>
      </c>
    </row>
    <row r="239" spans="1:44" x14ac:dyDescent="0.2">
      <c r="A239" s="241">
        <v>108745</v>
      </c>
      <c r="B239" t="s">
        <v>59</v>
      </c>
      <c r="C239" s="241" t="s">
        <v>659</v>
      </c>
      <c r="D239" s="241" t="s">
        <v>659</v>
      </c>
      <c r="E239" s="241" t="s">
        <v>659</v>
      </c>
      <c r="F239" s="241" t="s">
        <v>659</v>
      </c>
      <c r="G239" s="241" t="s">
        <v>659</v>
      </c>
      <c r="H239" s="241" t="s">
        <v>659</v>
      </c>
      <c r="I239" s="241" t="s">
        <v>659</v>
      </c>
      <c r="J239" s="241" t="s">
        <v>659</v>
      </c>
      <c r="K239" s="241" t="s">
        <v>659</v>
      </c>
      <c r="L239" s="241" t="s">
        <v>659</v>
      </c>
      <c r="M239" s="241" t="s">
        <v>659</v>
      </c>
      <c r="N239" s="241" t="s">
        <v>659</v>
      </c>
      <c r="O239" s="241" t="s">
        <v>659</v>
      </c>
      <c r="P239" s="241" t="s">
        <v>659</v>
      </c>
      <c r="Q239" s="241" t="s">
        <v>659</v>
      </c>
      <c r="R239" s="241" t="s">
        <v>659</v>
      </c>
      <c r="S239" s="241" t="s">
        <v>659</v>
      </c>
      <c r="T239" s="241" t="s">
        <v>659</v>
      </c>
      <c r="U239" s="241" t="s">
        <v>659</v>
      </c>
      <c r="V239" s="241" t="s">
        <v>659</v>
      </c>
      <c r="W239" s="241" t="s">
        <v>659</v>
      </c>
      <c r="X239" s="241" t="s">
        <v>659</v>
      </c>
      <c r="Y239" s="241" t="s">
        <v>659</v>
      </c>
      <c r="Z239" s="241" t="s">
        <v>659</v>
      </c>
      <c r="AA239" s="241" t="s">
        <v>659</v>
      </c>
      <c r="AB239" s="241" t="s">
        <v>659</v>
      </c>
      <c r="AC239" s="241" t="s">
        <v>659</v>
      </c>
      <c r="AD239" s="241" t="s">
        <v>659</v>
      </c>
      <c r="AE239" s="241" t="s">
        <v>659</v>
      </c>
      <c r="AF239" s="241" t="s">
        <v>659</v>
      </c>
      <c r="AG239" s="241" t="s">
        <v>659</v>
      </c>
      <c r="AH239" s="241" t="s">
        <v>659</v>
      </c>
      <c r="AI239" s="241" t="s">
        <v>659</v>
      </c>
      <c r="AJ239" s="241" t="s">
        <v>659</v>
      </c>
      <c r="AK239" s="241" t="s">
        <v>659</v>
      </c>
      <c r="AL239" s="241" t="s">
        <v>659</v>
      </c>
      <c r="AM239" s="241" t="s">
        <v>659</v>
      </c>
      <c r="AN239" s="241" t="s">
        <v>659</v>
      </c>
      <c r="AO239" s="241" t="s">
        <v>659</v>
      </c>
      <c r="AP239" s="241" t="s">
        <v>659</v>
      </c>
      <c r="AQ239" s="241" t="s">
        <v>932</v>
      </c>
      <c r="AR239" s="241">
        <v>0</v>
      </c>
    </row>
    <row r="240" spans="1:44" ht="18" x14ac:dyDescent="0.2">
      <c r="A240" s="264">
        <v>108767</v>
      </c>
      <c r="B240" t="s">
        <v>59</v>
      </c>
      <c r="C240" t="s">
        <v>659</v>
      </c>
      <c r="D240" t="s">
        <v>659</v>
      </c>
      <c r="E240" t="s">
        <v>659</v>
      </c>
      <c r="F240" t="s">
        <v>659</v>
      </c>
      <c r="G240" t="s">
        <v>659</v>
      </c>
      <c r="H240" t="s">
        <v>659</v>
      </c>
      <c r="I240" t="s">
        <v>659</v>
      </c>
      <c r="J240" t="s">
        <v>659</v>
      </c>
      <c r="K240" t="s">
        <v>659</v>
      </c>
      <c r="L240" t="s">
        <v>659</v>
      </c>
      <c r="M240" t="s">
        <v>659</v>
      </c>
      <c r="N240" t="s">
        <v>659</v>
      </c>
      <c r="O240" t="s">
        <v>659</v>
      </c>
      <c r="P240" t="s">
        <v>659</v>
      </c>
      <c r="Q240" t="s">
        <v>659</v>
      </c>
      <c r="R240" t="s">
        <v>659</v>
      </c>
      <c r="S240" t="s">
        <v>659</v>
      </c>
      <c r="T240" t="s">
        <v>659</v>
      </c>
      <c r="U240" t="s">
        <v>659</v>
      </c>
      <c r="V240" t="s">
        <v>659</v>
      </c>
      <c r="W240" t="s">
        <v>659</v>
      </c>
      <c r="X240" t="s">
        <v>659</v>
      </c>
      <c r="Y240" t="s">
        <v>659</v>
      </c>
      <c r="Z240" t="s">
        <v>659</v>
      </c>
      <c r="AA240" t="s">
        <v>659</v>
      </c>
      <c r="AB240" t="s">
        <v>659</v>
      </c>
      <c r="AC240" t="s">
        <v>659</v>
      </c>
      <c r="AD240" t="s">
        <v>659</v>
      </c>
      <c r="AE240" t="s">
        <v>659</v>
      </c>
      <c r="AF240" t="s">
        <v>659</v>
      </c>
      <c r="AG240" t="s">
        <v>659</v>
      </c>
      <c r="AH240" t="s">
        <v>659</v>
      </c>
      <c r="AI240" t="s">
        <v>659</v>
      </c>
      <c r="AJ240" t="s">
        <v>659</v>
      </c>
      <c r="AK240" t="s">
        <v>659</v>
      </c>
      <c r="AL240" t="s">
        <v>659</v>
      </c>
      <c r="AM240" t="s">
        <v>659</v>
      </c>
      <c r="AN240" t="s">
        <v>659</v>
      </c>
      <c r="AO240" t="s">
        <v>659</v>
      </c>
      <c r="AP240" t="s">
        <v>659</v>
      </c>
      <c r="AQ240" s="241">
        <v>0</v>
      </c>
      <c r="AR240" s="241">
        <v>0</v>
      </c>
    </row>
    <row r="241" spans="1:44" ht="18" x14ac:dyDescent="0.2">
      <c r="A241" s="264">
        <v>108814</v>
      </c>
      <c r="B241" t="s">
        <v>59</v>
      </c>
      <c r="C241" t="s">
        <v>659</v>
      </c>
      <c r="D241" t="s">
        <v>659</v>
      </c>
      <c r="E241" t="s">
        <v>659</v>
      </c>
      <c r="F241" t="s">
        <v>659</v>
      </c>
      <c r="G241" t="s">
        <v>659</v>
      </c>
      <c r="H241" t="s">
        <v>659</v>
      </c>
      <c r="I241" t="s">
        <v>659</v>
      </c>
      <c r="J241" t="s">
        <v>659</v>
      </c>
      <c r="K241" t="s">
        <v>659</v>
      </c>
      <c r="L241" t="s">
        <v>659</v>
      </c>
      <c r="M241" t="s">
        <v>659</v>
      </c>
      <c r="N241" t="s">
        <v>659</v>
      </c>
      <c r="O241" t="s">
        <v>659</v>
      </c>
      <c r="P241" t="s">
        <v>659</v>
      </c>
      <c r="Q241" t="s">
        <v>659</v>
      </c>
      <c r="R241" t="s">
        <v>659</v>
      </c>
      <c r="S241" t="s">
        <v>659</v>
      </c>
      <c r="T241" t="s">
        <v>659</v>
      </c>
      <c r="U241" t="s">
        <v>659</v>
      </c>
      <c r="V241" t="s">
        <v>659</v>
      </c>
      <c r="W241" t="s">
        <v>659</v>
      </c>
      <c r="X241" t="s">
        <v>659</v>
      </c>
      <c r="Y241" t="s">
        <v>659</v>
      </c>
      <c r="Z241" t="s">
        <v>659</v>
      </c>
      <c r="AA241" t="s">
        <v>659</v>
      </c>
      <c r="AB241" t="s">
        <v>659</v>
      </c>
      <c r="AC241" t="s">
        <v>659</v>
      </c>
      <c r="AD241" t="s">
        <v>659</v>
      </c>
      <c r="AE241" t="s">
        <v>659</v>
      </c>
      <c r="AF241" t="s">
        <v>659</v>
      </c>
      <c r="AG241" t="s">
        <v>659</v>
      </c>
      <c r="AH241" t="s">
        <v>659</v>
      </c>
      <c r="AI241" t="s">
        <v>659</v>
      </c>
      <c r="AJ241" t="s">
        <v>659</v>
      </c>
      <c r="AK241" t="s">
        <v>659</v>
      </c>
      <c r="AL241" t="s">
        <v>659</v>
      </c>
      <c r="AM241" t="s">
        <v>659</v>
      </c>
      <c r="AN241" t="s">
        <v>659</v>
      </c>
      <c r="AO241" t="s">
        <v>659</v>
      </c>
      <c r="AP241" t="s">
        <v>659</v>
      </c>
      <c r="AQ241" s="241">
        <v>0</v>
      </c>
      <c r="AR241" s="241">
        <v>0</v>
      </c>
    </row>
    <row r="242" spans="1:44" x14ac:dyDescent="0.2">
      <c r="A242" s="241">
        <v>108907</v>
      </c>
      <c r="B242" t="s">
        <v>59</v>
      </c>
      <c r="C242" s="241" t="s">
        <v>659</v>
      </c>
      <c r="D242" s="241" t="s">
        <v>659</v>
      </c>
      <c r="E242" s="241" t="s">
        <v>659</v>
      </c>
      <c r="F242" s="241" t="s">
        <v>659</v>
      </c>
      <c r="G242" s="241" t="s">
        <v>659</v>
      </c>
      <c r="H242" s="241" t="s">
        <v>659</v>
      </c>
      <c r="I242" s="241" t="s">
        <v>659</v>
      </c>
      <c r="J242" s="241" t="s">
        <v>659</v>
      </c>
      <c r="K242" s="241" t="s">
        <v>659</v>
      </c>
      <c r="L242" s="241" t="s">
        <v>659</v>
      </c>
      <c r="M242" s="241" t="s">
        <v>659</v>
      </c>
      <c r="N242" s="241" t="s">
        <v>659</v>
      </c>
      <c r="O242" s="241" t="s">
        <v>659</v>
      </c>
      <c r="P242" s="241" t="s">
        <v>659</v>
      </c>
      <c r="Q242" s="241" t="s">
        <v>659</v>
      </c>
      <c r="R242" s="241" t="s">
        <v>659</v>
      </c>
      <c r="S242" s="241" t="s">
        <v>659</v>
      </c>
      <c r="T242" s="241" t="s">
        <v>659</v>
      </c>
      <c r="U242" s="241" t="s">
        <v>659</v>
      </c>
      <c r="V242" s="241" t="s">
        <v>659</v>
      </c>
      <c r="W242" s="241" t="s">
        <v>659</v>
      </c>
      <c r="X242" s="241" t="s">
        <v>659</v>
      </c>
      <c r="Y242" s="241" t="s">
        <v>659</v>
      </c>
      <c r="Z242" s="241" t="s">
        <v>659</v>
      </c>
      <c r="AA242" s="241" t="s">
        <v>659</v>
      </c>
      <c r="AB242" s="241" t="s">
        <v>659</v>
      </c>
      <c r="AC242" s="241" t="s">
        <v>659</v>
      </c>
      <c r="AD242" s="241" t="s">
        <v>659</v>
      </c>
      <c r="AE242" s="241" t="s">
        <v>659</v>
      </c>
      <c r="AF242" s="241" t="s">
        <v>659</v>
      </c>
      <c r="AG242" s="241" t="s">
        <v>659</v>
      </c>
      <c r="AH242" s="241" t="s">
        <v>659</v>
      </c>
      <c r="AI242" s="241" t="s">
        <v>659</v>
      </c>
      <c r="AJ242" s="241" t="s">
        <v>659</v>
      </c>
      <c r="AK242" s="241" t="s">
        <v>659</v>
      </c>
      <c r="AL242" s="241" t="s">
        <v>659</v>
      </c>
      <c r="AM242" s="241" t="s">
        <v>659</v>
      </c>
      <c r="AN242" s="241" t="s">
        <v>659</v>
      </c>
      <c r="AO242" s="241" t="s">
        <v>659</v>
      </c>
      <c r="AP242" s="241" t="s">
        <v>659</v>
      </c>
      <c r="AQ242" s="241" t="s">
        <v>932</v>
      </c>
      <c r="AR242" s="241">
        <v>0</v>
      </c>
    </row>
    <row r="243" spans="1:44" ht="18" x14ac:dyDescent="0.2">
      <c r="A243" s="264">
        <v>108924</v>
      </c>
      <c r="B243" t="s">
        <v>59</v>
      </c>
      <c r="C243" t="s">
        <v>659</v>
      </c>
      <c r="D243" t="s">
        <v>659</v>
      </c>
      <c r="E243" t="s">
        <v>659</v>
      </c>
      <c r="F243" t="s">
        <v>659</v>
      </c>
      <c r="G243" t="s">
        <v>659</v>
      </c>
      <c r="H243" t="s">
        <v>659</v>
      </c>
      <c r="I243" t="s">
        <v>659</v>
      </c>
      <c r="J243" t="s">
        <v>659</v>
      </c>
      <c r="K243" t="s">
        <v>659</v>
      </c>
      <c r="L243" t="s">
        <v>659</v>
      </c>
      <c r="M243" t="s">
        <v>659</v>
      </c>
      <c r="N243" t="s">
        <v>659</v>
      </c>
      <c r="O243" t="s">
        <v>659</v>
      </c>
      <c r="P243" t="s">
        <v>659</v>
      </c>
      <c r="Q243" t="s">
        <v>659</v>
      </c>
      <c r="R243" t="s">
        <v>659</v>
      </c>
      <c r="S243" t="s">
        <v>659</v>
      </c>
      <c r="T243" t="s">
        <v>659</v>
      </c>
      <c r="U243" t="s">
        <v>659</v>
      </c>
      <c r="V243" t="s">
        <v>659</v>
      </c>
      <c r="W243" t="s">
        <v>659</v>
      </c>
      <c r="X243" t="s">
        <v>659</v>
      </c>
      <c r="Y243" t="s">
        <v>659</v>
      </c>
      <c r="Z243" t="s">
        <v>659</v>
      </c>
      <c r="AA243" t="s">
        <v>659</v>
      </c>
      <c r="AB243" t="s">
        <v>659</v>
      </c>
      <c r="AC243" t="s">
        <v>659</v>
      </c>
      <c r="AD243" t="s">
        <v>659</v>
      </c>
      <c r="AE243" t="s">
        <v>659</v>
      </c>
      <c r="AF243" t="s">
        <v>659</v>
      </c>
      <c r="AG243" t="s">
        <v>659</v>
      </c>
      <c r="AH243" t="s">
        <v>659</v>
      </c>
      <c r="AI243" t="s">
        <v>659</v>
      </c>
      <c r="AJ243" t="s">
        <v>659</v>
      </c>
      <c r="AK243" t="s">
        <v>659</v>
      </c>
      <c r="AL243" t="s">
        <v>659</v>
      </c>
      <c r="AM243" t="s">
        <v>659</v>
      </c>
      <c r="AN243" t="s">
        <v>659</v>
      </c>
      <c r="AO243" t="s">
        <v>659</v>
      </c>
      <c r="AP243" t="s">
        <v>659</v>
      </c>
      <c r="AQ243" s="241">
        <v>0</v>
      </c>
      <c r="AR243" s="241">
        <v>0</v>
      </c>
    </row>
    <row r="244" spans="1:44" ht="18" x14ac:dyDescent="0.2">
      <c r="A244" s="264">
        <v>108926</v>
      </c>
      <c r="B244" t="s">
        <v>59</v>
      </c>
      <c r="C244" t="s">
        <v>659</v>
      </c>
      <c r="D244" t="s">
        <v>659</v>
      </c>
      <c r="E244" t="s">
        <v>659</v>
      </c>
      <c r="F244" t="s">
        <v>659</v>
      </c>
      <c r="G244" t="s">
        <v>659</v>
      </c>
      <c r="H244" t="s">
        <v>659</v>
      </c>
      <c r="I244" t="s">
        <v>659</v>
      </c>
      <c r="J244" t="s">
        <v>659</v>
      </c>
      <c r="K244" t="s">
        <v>659</v>
      </c>
      <c r="L244" t="s">
        <v>659</v>
      </c>
      <c r="M244" t="s">
        <v>659</v>
      </c>
      <c r="N244" t="s">
        <v>659</v>
      </c>
      <c r="O244" t="s">
        <v>659</v>
      </c>
      <c r="P244" t="s">
        <v>659</v>
      </c>
      <c r="Q244" t="s">
        <v>659</v>
      </c>
      <c r="R244" t="s">
        <v>659</v>
      </c>
      <c r="S244" t="s">
        <v>659</v>
      </c>
      <c r="T244" t="s">
        <v>659</v>
      </c>
      <c r="U244" t="s">
        <v>659</v>
      </c>
      <c r="V244" t="s">
        <v>659</v>
      </c>
      <c r="W244" t="s">
        <v>659</v>
      </c>
      <c r="X244" t="s">
        <v>659</v>
      </c>
      <c r="Y244" t="s">
        <v>659</v>
      </c>
      <c r="Z244" t="s">
        <v>659</v>
      </c>
      <c r="AA244" t="s">
        <v>659</v>
      </c>
      <c r="AB244" t="s">
        <v>659</v>
      </c>
      <c r="AC244" t="s">
        <v>659</v>
      </c>
      <c r="AD244" t="s">
        <v>659</v>
      </c>
      <c r="AE244" t="s">
        <v>659</v>
      </c>
      <c r="AF244" t="s">
        <v>659</v>
      </c>
      <c r="AG244" t="s">
        <v>659</v>
      </c>
      <c r="AH244" t="s">
        <v>659</v>
      </c>
      <c r="AI244" t="s">
        <v>659</v>
      </c>
      <c r="AJ244" t="s">
        <v>659</v>
      </c>
      <c r="AK244" t="s">
        <v>659</v>
      </c>
      <c r="AL244" t="s">
        <v>659</v>
      </c>
      <c r="AM244" t="s">
        <v>659</v>
      </c>
      <c r="AN244" t="s">
        <v>659</v>
      </c>
      <c r="AO244" t="s">
        <v>659</v>
      </c>
      <c r="AP244" t="s">
        <v>659</v>
      </c>
      <c r="AQ244" s="241">
        <v>0</v>
      </c>
      <c r="AR244" s="241">
        <v>0</v>
      </c>
    </row>
    <row r="245" spans="1:44" ht="18" x14ac:dyDescent="0.2">
      <c r="A245" s="264">
        <v>108940</v>
      </c>
      <c r="B245" t="s">
        <v>59</v>
      </c>
      <c r="C245" t="s">
        <v>659</v>
      </c>
      <c r="D245" t="s">
        <v>659</v>
      </c>
      <c r="E245" t="s">
        <v>659</v>
      </c>
      <c r="F245" t="s">
        <v>659</v>
      </c>
      <c r="G245" t="s">
        <v>659</v>
      </c>
      <c r="H245" t="s">
        <v>659</v>
      </c>
      <c r="I245" t="s">
        <v>659</v>
      </c>
      <c r="J245" t="s">
        <v>659</v>
      </c>
      <c r="K245" t="s">
        <v>659</v>
      </c>
      <c r="L245" t="s">
        <v>659</v>
      </c>
      <c r="M245" t="s">
        <v>659</v>
      </c>
      <c r="N245" t="s">
        <v>659</v>
      </c>
      <c r="O245" t="s">
        <v>659</v>
      </c>
      <c r="P245" t="s">
        <v>659</v>
      </c>
      <c r="Q245" t="s">
        <v>659</v>
      </c>
      <c r="R245" t="s">
        <v>659</v>
      </c>
      <c r="S245" t="s">
        <v>659</v>
      </c>
      <c r="T245" t="s">
        <v>659</v>
      </c>
      <c r="U245" t="s">
        <v>659</v>
      </c>
      <c r="V245" t="s">
        <v>659</v>
      </c>
      <c r="W245" t="s">
        <v>659</v>
      </c>
      <c r="X245" t="s">
        <v>659</v>
      </c>
      <c r="Y245" t="s">
        <v>659</v>
      </c>
      <c r="Z245" t="s">
        <v>659</v>
      </c>
      <c r="AA245" t="s">
        <v>659</v>
      </c>
      <c r="AB245" t="s">
        <v>659</v>
      </c>
      <c r="AC245" t="s">
        <v>659</v>
      </c>
      <c r="AD245" t="s">
        <v>659</v>
      </c>
      <c r="AE245" t="s">
        <v>659</v>
      </c>
      <c r="AF245" t="s">
        <v>659</v>
      </c>
      <c r="AG245" t="s">
        <v>659</v>
      </c>
      <c r="AH245" t="s">
        <v>659</v>
      </c>
      <c r="AI245" t="s">
        <v>659</v>
      </c>
      <c r="AJ245" t="s">
        <v>659</v>
      </c>
      <c r="AK245" t="s">
        <v>659</v>
      </c>
      <c r="AL245" t="s">
        <v>659</v>
      </c>
      <c r="AM245" t="s">
        <v>659</v>
      </c>
      <c r="AN245" t="s">
        <v>659</v>
      </c>
      <c r="AO245" t="s">
        <v>659</v>
      </c>
      <c r="AP245" t="s">
        <v>659</v>
      </c>
      <c r="AQ245" s="241">
        <v>0</v>
      </c>
      <c r="AR245" s="241">
        <v>0</v>
      </c>
    </row>
    <row r="246" spans="1:44" ht="18" x14ac:dyDescent="0.2">
      <c r="A246" s="264">
        <v>108948</v>
      </c>
      <c r="B246" t="s">
        <v>59</v>
      </c>
      <c r="C246" t="s">
        <v>659</v>
      </c>
      <c r="D246" t="s">
        <v>659</v>
      </c>
      <c r="E246" t="s">
        <v>659</v>
      </c>
      <c r="F246" t="s">
        <v>659</v>
      </c>
      <c r="G246" t="s">
        <v>659</v>
      </c>
      <c r="H246" t="s">
        <v>659</v>
      </c>
      <c r="I246" t="s">
        <v>659</v>
      </c>
      <c r="J246" t="s">
        <v>659</v>
      </c>
      <c r="K246" t="s">
        <v>659</v>
      </c>
      <c r="L246" t="s">
        <v>659</v>
      </c>
      <c r="M246" t="s">
        <v>659</v>
      </c>
      <c r="N246" t="s">
        <v>659</v>
      </c>
      <c r="O246" t="s">
        <v>659</v>
      </c>
      <c r="P246" t="s">
        <v>659</v>
      </c>
      <c r="Q246" t="s">
        <v>659</v>
      </c>
      <c r="R246" t="s">
        <v>659</v>
      </c>
      <c r="S246" t="s">
        <v>659</v>
      </c>
      <c r="T246" t="s">
        <v>659</v>
      </c>
      <c r="U246" t="s">
        <v>659</v>
      </c>
      <c r="V246" t="s">
        <v>659</v>
      </c>
      <c r="W246" t="s">
        <v>659</v>
      </c>
      <c r="X246" t="s">
        <v>659</v>
      </c>
      <c r="Y246" t="s">
        <v>659</v>
      </c>
      <c r="Z246" t="s">
        <v>659</v>
      </c>
      <c r="AA246" t="s">
        <v>659</v>
      </c>
      <c r="AB246" t="s">
        <v>659</v>
      </c>
      <c r="AC246" t="s">
        <v>659</v>
      </c>
      <c r="AD246" t="s">
        <v>659</v>
      </c>
      <c r="AE246" t="s">
        <v>659</v>
      </c>
      <c r="AF246" t="s">
        <v>659</v>
      </c>
      <c r="AG246" t="s">
        <v>659</v>
      </c>
      <c r="AH246" t="s">
        <v>659</v>
      </c>
      <c r="AI246" t="s">
        <v>659</v>
      </c>
      <c r="AJ246" t="s">
        <v>659</v>
      </c>
      <c r="AK246" t="s">
        <v>659</v>
      </c>
      <c r="AL246" t="s">
        <v>659</v>
      </c>
      <c r="AM246" t="s">
        <v>659</v>
      </c>
      <c r="AN246" t="s">
        <v>659</v>
      </c>
      <c r="AO246" t="s">
        <v>659</v>
      </c>
      <c r="AP246" t="s">
        <v>659</v>
      </c>
      <c r="AQ246" s="241">
        <v>0</v>
      </c>
      <c r="AR246" s="241">
        <v>0</v>
      </c>
    </row>
    <row r="247" spans="1:44" ht="18" x14ac:dyDescent="0.2">
      <c r="A247" s="264">
        <v>108963</v>
      </c>
      <c r="B247" t="s">
        <v>59</v>
      </c>
      <c r="C247" t="s">
        <v>659</v>
      </c>
      <c r="D247" t="s">
        <v>659</v>
      </c>
      <c r="E247" t="s">
        <v>659</v>
      </c>
      <c r="F247" t="s">
        <v>659</v>
      </c>
      <c r="G247" t="s">
        <v>659</v>
      </c>
      <c r="H247" t="s">
        <v>659</v>
      </c>
      <c r="I247" t="s">
        <v>659</v>
      </c>
      <c r="J247" t="s">
        <v>659</v>
      </c>
      <c r="K247" t="s">
        <v>659</v>
      </c>
      <c r="L247" t="s">
        <v>659</v>
      </c>
      <c r="M247" t="s">
        <v>659</v>
      </c>
      <c r="N247" t="s">
        <v>659</v>
      </c>
      <c r="O247" t="s">
        <v>659</v>
      </c>
      <c r="P247" t="s">
        <v>659</v>
      </c>
      <c r="Q247" t="s">
        <v>659</v>
      </c>
      <c r="R247" t="s">
        <v>659</v>
      </c>
      <c r="S247" t="s">
        <v>659</v>
      </c>
      <c r="T247" t="s">
        <v>659</v>
      </c>
      <c r="U247" t="s">
        <v>659</v>
      </c>
      <c r="V247" t="s">
        <v>659</v>
      </c>
      <c r="W247" t="s">
        <v>659</v>
      </c>
      <c r="X247" t="s">
        <v>659</v>
      </c>
      <c r="Y247" t="s">
        <v>659</v>
      </c>
      <c r="Z247" t="s">
        <v>659</v>
      </c>
      <c r="AA247" t="s">
        <v>659</v>
      </c>
      <c r="AB247" t="s">
        <v>659</v>
      </c>
      <c r="AC247" t="s">
        <v>659</v>
      </c>
      <c r="AD247" t="s">
        <v>659</v>
      </c>
      <c r="AE247" t="s">
        <v>659</v>
      </c>
      <c r="AF247" t="s">
        <v>659</v>
      </c>
      <c r="AG247" t="s">
        <v>659</v>
      </c>
      <c r="AH247" t="s">
        <v>659</v>
      </c>
      <c r="AI247" t="s">
        <v>659</v>
      </c>
      <c r="AJ247" t="s">
        <v>659</v>
      </c>
      <c r="AK247" t="s">
        <v>659</v>
      </c>
      <c r="AL247" t="s">
        <v>659</v>
      </c>
      <c r="AM247" t="s">
        <v>659</v>
      </c>
      <c r="AN247" t="s">
        <v>659</v>
      </c>
      <c r="AO247" t="s">
        <v>659</v>
      </c>
      <c r="AP247" t="s">
        <v>659</v>
      </c>
      <c r="AQ247" s="241">
        <v>0</v>
      </c>
      <c r="AR247" s="241">
        <v>0</v>
      </c>
    </row>
    <row r="248" spans="1:44" ht="18" x14ac:dyDescent="0.2">
      <c r="A248" s="264">
        <v>108972</v>
      </c>
      <c r="B248" t="s">
        <v>59</v>
      </c>
      <c r="C248" t="s">
        <v>659</v>
      </c>
      <c r="D248" t="s">
        <v>659</v>
      </c>
      <c r="E248" t="s">
        <v>659</v>
      </c>
      <c r="F248" t="s">
        <v>659</v>
      </c>
      <c r="G248" t="s">
        <v>659</v>
      </c>
      <c r="H248" t="s">
        <v>659</v>
      </c>
      <c r="I248" t="s">
        <v>659</v>
      </c>
      <c r="J248" t="s">
        <v>659</v>
      </c>
      <c r="K248" t="s">
        <v>659</v>
      </c>
      <c r="L248" t="s">
        <v>659</v>
      </c>
      <c r="M248" t="s">
        <v>659</v>
      </c>
      <c r="N248" t="s">
        <v>659</v>
      </c>
      <c r="O248" t="s">
        <v>659</v>
      </c>
      <c r="P248" t="s">
        <v>659</v>
      </c>
      <c r="Q248" t="s">
        <v>659</v>
      </c>
      <c r="R248" t="s">
        <v>659</v>
      </c>
      <c r="S248" t="s">
        <v>659</v>
      </c>
      <c r="T248" t="s">
        <v>659</v>
      </c>
      <c r="U248" t="s">
        <v>659</v>
      </c>
      <c r="V248" t="s">
        <v>659</v>
      </c>
      <c r="W248" t="s">
        <v>659</v>
      </c>
      <c r="X248" t="s">
        <v>659</v>
      </c>
      <c r="Y248" t="s">
        <v>659</v>
      </c>
      <c r="Z248" t="s">
        <v>659</v>
      </c>
      <c r="AA248" t="s">
        <v>659</v>
      </c>
      <c r="AB248" t="s">
        <v>659</v>
      </c>
      <c r="AC248" t="s">
        <v>659</v>
      </c>
      <c r="AD248" t="s">
        <v>659</v>
      </c>
      <c r="AE248" t="s">
        <v>659</v>
      </c>
      <c r="AF248" t="s">
        <v>659</v>
      </c>
      <c r="AG248" t="s">
        <v>659</v>
      </c>
      <c r="AH248" t="s">
        <v>659</v>
      </c>
      <c r="AI248" t="s">
        <v>659</v>
      </c>
      <c r="AJ248" t="s">
        <v>659</v>
      </c>
      <c r="AK248" t="s">
        <v>659</v>
      </c>
      <c r="AL248" t="s">
        <v>659</v>
      </c>
      <c r="AM248" t="s">
        <v>659</v>
      </c>
      <c r="AN248" t="s">
        <v>659</v>
      </c>
      <c r="AO248" t="s">
        <v>659</v>
      </c>
      <c r="AP248" t="s">
        <v>659</v>
      </c>
      <c r="AQ248" s="241">
        <v>0</v>
      </c>
      <c r="AR248" s="241">
        <v>0</v>
      </c>
    </row>
    <row r="249" spans="1:44" ht="18" x14ac:dyDescent="0.2">
      <c r="A249" s="264">
        <v>109024</v>
      </c>
      <c r="B249" t="s">
        <v>59</v>
      </c>
      <c r="C249" t="s">
        <v>659</v>
      </c>
      <c r="D249" t="s">
        <v>659</v>
      </c>
      <c r="E249" t="s">
        <v>659</v>
      </c>
      <c r="F249" t="s">
        <v>659</v>
      </c>
      <c r="G249" t="s">
        <v>659</v>
      </c>
      <c r="H249" t="s">
        <v>659</v>
      </c>
      <c r="I249" t="s">
        <v>659</v>
      </c>
      <c r="J249" t="s">
        <v>659</v>
      </c>
      <c r="K249" t="s">
        <v>659</v>
      </c>
      <c r="L249" t="s">
        <v>659</v>
      </c>
      <c r="M249" t="s">
        <v>659</v>
      </c>
      <c r="N249" t="s">
        <v>659</v>
      </c>
      <c r="O249" t="s">
        <v>659</v>
      </c>
      <c r="P249" t="s">
        <v>659</v>
      </c>
      <c r="Q249" t="s">
        <v>659</v>
      </c>
      <c r="R249" t="s">
        <v>659</v>
      </c>
      <c r="S249" t="s">
        <v>659</v>
      </c>
      <c r="T249" t="s">
        <v>659</v>
      </c>
      <c r="U249" t="s">
        <v>659</v>
      </c>
      <c r="V249" t="s">
        <v>659</v>
      </c>
      <c r="W249" t="s">
        <v>659</v>
      </c>
      <c r="X249" t="s">
        <v>659</v>
      </c>
      <c r="Y249" t="s">
        <v>659</v>
      </c>
      <c r="Z249" t="s">
        <v>659</v>
      </c>
      <c r="AA249" t="s">
        <v>659</v>
      </c>
      <c r="AB249" t="s">
        <v>659</v>
      </c>
      <c r="AC249" t="s">
        <v>659</v>
      </c>
      <c r="AD249" t="s">
        <v>659</v>
      </c>
      <c r="AE249" t="s">
        <v>659</v>
      </c>
      <c r="AF249" t="s">
        <v>659</v>
      </c>
      <c r="AG249" t="s">
        <v>659</v>
      </c>
      <c r="AH249" t="s">
        <v>659</v>
      </c>
      <c r="AI249" t="s">
        <v>659</v>
      </c>
      <c r="AJ249" t="s">
        <v>659</v>
      </c>
      <c r="AK249" t="s">
        <v>659</v>
      </c>
      <c r="AL249" t="s">
        <v>659</v>
      </c>
      <c r="AM249" t="s">
        <v>659</v>
      </c>
      <c r="AN249" t="s">
        <v>659</v>
      </c>
      <c r="AO249" t="s">
        <v>659</v>
      </c>
      <c r="AP249" t="s">
        <v>659</v>
      </c>
      <c r="AQ249" s="241">
        <v>0</v>
      </c>
      <c r="AR249" s="241">
        <v>0</v>
      </c>
    </row>
    <row r="250" spans="1:44" ht="18" x14ac:dyDescent="0.2">
      <c r="A250" s="264">
        <v>109125</v>
      </c>
      <c r="B250" t="s">
        <v>59</v>
      </c>
      <c r="C250" t="s">
        <v>659</v>
      </c>
      <c r="D250" t="s">
        <v>659</v>
      </c>
      <c r="E250" t="s">
        <v>659</v>
      </c>
      <c r="F250" t="s">
        <v>659</v>
      </c>
      <c r="G250" t="s">
        <v>659</v>
      </c>
      <c r="H250" t="s">
        <v>659</v>
      </c>
      <c r="I250" t="s">
        <v>659</v>
      </c>
      <c r="J250" t="s">
        <v>659</v>
      </c>
      <c r="K250" t="s">
        <v>659</v>
      </c>
      <c r="L250" t="s">
        <v>659</v>
      </c>
      <c r="M250" t="s">
        <v>659</v>
      </c>
      <c r="N250" t="s">
        <v>659</v>
      </c>
      <c r="O250" t="s">
        <v>659</v>
      </c>
      <c r="P250" t="s">
        <v>659</v>
      </c>
      <c r="Q250" t="s">
        <v>659</v>
      </c>
      <c r="R250" t="s">
        <v>659</v>
      </c>
      <c r="S250" t="s">
        <v>659</v>
      </c>
      <c r="T250" t="s">
        <v>659</v>
      </c>
      <c r="U250" t="s">
        <v>659</v>
      </c>
      <c r="V250" t="s">
        <v>659</v>
      </c>
      <c r="W250" t="s">
        <v>659</v>
      </c>
      <c r="X250" t="s">
        <v>659</v>
      </c>
      <c r="Y250" t="s">
        <v>659</v>
      </c>
      <c r="Z250" t="s">
        <v>659</v>
      </c>
      <c r="AA250" t="s">
        <v>659</v>
      </c>
      <c r="AB250" t="s">
        <v>659</v>
      </c>
      <c r="AC250" t="s">
        <v>659</v>
      </c>
      <c r="AD250" t="s">
        <v>659</v>
      </c>
      <c r="AE250" t="s">
        <v>659</v>
      </c>
      <c r="AF250" t="s">
        <v>659</v>
      </c>
      <c r="AG250" t="s">
        <v>659</v>
      </c>
      <c r="AH250" t="s">
        <v>659</v>
      </c>
      <c r="AI250" t="s">
        <v>659</v>
      </c>
      <c r="AJ250" t="s">
        <v>659</v>
      </c>
      <c r="AK250" t="s">
        <v>659</v>
      </c>
      <c r="AL250" t="s">
        <v>659</v>
      </c>
      <c r="AM250" t="s">
        <v>659</v>
      </c>
      <c r="AN250" t="s">
        <v>659</v>
      </c>
      <c r="AO250" t="s">
        <v>659</v>
      </c>
      <c r="AP250" t="s">
        <v>659</v>
      </c>
      <c r="AQ250" s="241">
        <v>0</v>
      </c>
      <c r="AR250" s="241">
        <v>0</v>
      </c>
    </row>
    <row r="251" spans="1:44" x14ac:dyDescent="0.2">
      <c r="A251" s="265">
        <v>109192</v>
      </c>
      <c r="B251" t="s">
        <v>59</v>
      </c>
      <c r="C251" s="263" t="s">
        <v>197</v>
      </c>
      <c r="D251" s="263" t="s">
        <v>197</v>
      </c>
      <c r="E251" s="263" t="s">
        <v>197</v>
      </c>
      <c r="F251" s="263" t="s">
        <v>197</v>
      </c>
      <c r="G251" s="263" t="s">
        <v>197</v>
      </c>
      <c r="H251" s="263" t="s">
        <v>197</v>
      </c>
      <c r="I251" s="263" t="s">
        <v>197</v>
      </c>
      <c r="J251" s="263" t="s">
        <v>197</v>
      </c>
      <c r="K251" s="263" t="s">
        <v>197</v>
      </c>
      <c r="L251" s="263" t="s">
        <v>197</v>
      </c>
      <c r="M251" s="263" t="s">
        <v>197</v>
      </c>
      <c r="N251" s="263" t="s">
        <v>197</v>
      </c>
      <c r="O251" s="263" t="s">
        <v>197</v>
      </c>
      <c r="P251" s="263" t="s">
        <v>197</v>
      </c>
      <c r="Q251" s="263" t="s">
        <v>197</v>
      </c>
      <c r="R251" s="263" t="s">
        <v>197</v>
      </c>
      <c r="S251" s="263" t="s">
        <v>197</v>
      </c>
      <c r="T251" s="263" t="s">
        <v>197</v>
      </c>
      <c r="U251" s="263" t="s">
        <v>197</v>
      </c>
      <c r="V251" s="263" t="s">
        <v>197</v>
      </c>
      <c r="W251" s="263" t="s">
        <v>197</v>
      </c>
      <c r="X251" s="263" t="s">
        <v>197</v>
      </c>
      <c r="Y251" s="263" t="s">
        <v>197</v>
      </c>
      <c r="Z251" s="263" t="s">
        <v>197</v>
      </c>
      <c r="AA251" s="263" t="s">
        <v>197</v>
      </c>
      <c r="AB251" s="263" t="s">
        <v>197</v>
      </c>
      <c r="AC251" s="263" t="s">
        <v>197</v>
      </c>
      <c r="AD251" s="263" t="s">
        <v>197</v>
      </c>
      <c r="AE251" s="263" t="s">
        <v>197</v>
      </c>
      <c r="AF251" s="263" t="s">
        <v>197</v>
      </c>
      <c r="AG251" s="263" t="s">
        <v>197</v>
      </c>
      <c r="AH251" s="263" t="s">
        <v>197</v>
      </c>
      <c r="AI251" s="263" t="s">
        <v>197</v>
      </c>
      <c r="AJ251" s="263" t="s">
        <v>197</v>
      </c>
      <c r="AK251" s="263" t="s">
        <v>197</v>
      </c>
      <c r="AL251" s="263" t="s">
        <v>197</v>
      </c>
      <c r="AM251" s="263" t="s">
        <v>197</v>
      </c>
      <c r="AN251" s="263" t="s">
        <v>197</v>
      </c>
      <c r="AO251" s="263" t="s">
        <v>197</v>
      </c>
      <c r="AP251" s="263" t="s">
        <v>197</v>
      </c>
      <c r="AQ251" s="241">
        <v>0</v>
      </c>
      <c r="AR251" s="241" t="s">
        <v>1137</v>
      </c>
    </row>
    <row r="252" spans="1:44" x14ac:dyDescent="0.2">
      <c r="A252" s="265">
        <v>109197</v>
      </c>
      <c r="B252" t="s">
        <v>59</v>
      </c>
      <c r="C252" s="263" t="s">
        <v>197</v>
      </c>
      <c r="D252" s="263" t="s">
        <v>197</v>
      </c>
      <c r="E252" s="263" t="s">
        <v>197</v>
      </c>
      <c r="F252" s="263" t="s">
        <v>197</v>
      </c>
      <c r="G252" s="263" t="s">
        <v>197</v>
      </c>
      <c r="H252" s="263" t="s">
        <v>197</v>
      </c>
      <c r="I252" s="263" t="s">
        <v>197</v>
      </c>
      <c r="J252" s="263" t="s">
        <v>197</v>
      </c>
      <c r="K252" s="263" t="s">
        <v>197</v>
      </c>
      <c r="L252" s="263" t="s">
        <v>197</v>
      </c>
      <c r="M252" s="263" t="s">
        <v>197</v>
      </c>
      <c r="N252" s="263" t="s">
        <v>197</v>
      </c>
      <c r="O252" s="263" t="s">
        <v>197</v>
      </c>
      <c r="P252" s="263" t="s">
        <v>197</v>
      </c>
      <c r="Q252" s="263" t="s">
        <v>197</v>
      </c>
      <c r="R252" s="263" t="s">
        <v>197</v>
      </c>
      <c r="S252" s="263" t="s">
        <v>197</v>
      </c>
      <c r="T252" s="263" t="s">
        <v>197</v>
      </c>
      <c r="U252" s="263" t="s">
        <v>197</v>
      </c>
      <c r="V252" s="263" t="s">
        <v>197</v>
      </c>
      <c r="W252" s="263" t="s">
        <v>197</v>
      </c>
      <c r="X252" s="263" t="s">
        <v>197</v>
      </c>
      <c r="Y252" s="263" t="s">
        <v>197</v>
      </c>
      <c r="Z252" s="263" t="s">
        <v>197</v>
      </c>
      <c r="AA252" s="263" t="s">
        <v>197</v>
      </c>
      <c r="AB252" s="263" t="s">
        <v>197</v>
      </c>
      <c r="AC252" s="263" t="s">
        <v>197</v>
      </c>
      <c r="AD252" s="263" t="s">
        <v>197</v>
      </c>
      <c r="AE252" s="263" t="s">
        <v>197</v>
      </c>
      <c r="AF252" s="263" t="s">
        <v>197</v>
      </c>
      <c r="AG252" s="263" t="s">
        <v>197</v>
      </c>
      <c r="AH252" s="263" t="s">
        <v>197</v>
      </c>
      <c r="AI252" s="263" t="s">
        <v>197</v>
      </c>
      <c r="AJ252" s="263" t="s">
        <v>197</v>
      </c>
      <c r="AK252" s="263" t="s">
        <v>197</v>
      </c>
      <c r="AL252" s="263" t="s">
        <v>197</v>
      </c>
      <c r="AM252" s="263" t="s">
        <v>197</v>
      </c>
      <c r="AN252" s="263" t="s">
        <v>197</v>
      </c>
      <c r="AO252" s="263" t="s">
        <v>197</v>
      </c>
      <c r="AP252" s="263" t="s">
        <v>197</v>
      </c>
      <c r="AQ252" s="241">
        <v>0</v>
      </c>
      <c r="AR252" s="241" t="s">
        <v>1137</v>
      </c>
    </row>
    <row r="253" spans="1:44" ht="15" x14ac:dyDescent="0.25">
      <c r="A253" s="258">
        <v>109249</v>
      </c>
      <c r="B253" t="s">
        <v>59</v>
      </c>
      <c r="C253" s="245" t="s">
        <v>197</v>
      </c>
      <c r="D253" s="245" t="s">
        <v>197</v>
      </c>
      <c r="E253" s="245" t="s">
        <v>197</v>
      </c>
      <c r="F253" s="245" t="s">
        <v>197</v>
      </c>
      <c r="G253" s="245" t="s">
        <v>197</v>
      </c>
      <c r="H253" s="245" t="s">
        <v>197</v>
      </c>
      <c r="I253" s="245" t="s">
        <v>197</v>
      </c>
      <c r="J253" s="245" t="s">
        <v>197</v>
      </c>
      <c r="K253" s="245" t="s">
        <v>197</v>
      </c>
      <c r="L253" s="245" t="s">
        <v>197</v>
      </c>
      <c r="M253" s="245" t="s">
        <v>197</v>
      </c>
      <c r="N253" s="245" t="s">
        <v>197</v>
      </c>
      <c r="O253" s="245" t="s">
        <v>197</v>
      </c>
      <c r="P253" s="245" t="s">
        <v>197</v>
      </c>
      <c r="Q253" s="245" t="s">
        <v>197</v>
      </c>
      <c r="R253" s="245" t="s">
        <v>197</v>
      </c>
      <c r="S253" s="245" t="s">
        <v>197</v>
      </c>
      <c r="T253" s="245" t="s">
        <v>197</v>
      </c>
      <c r="U253" s="245" t="s">
        <v>197</v>
      </c>
      <c r="V253" s="245" t="s">
        <v>197</v>
      </c>
      <c r="W253" s="245" t="s">
        <v>197</v>
      </c>
      <c r="X253" s="245" t="s">
        <v>197</v>
      </c>
      <c r="Y253" s="245" t="s">
        <v>197</v>
      </c>
      <c r="Z253" s="245" t="s">
        <v>197</v>
      </c>
      <c r="AA253" s="245" t="s">
        <v>197</v>
      </c>
      <c r="AB253" s="245" t="s">
        <v>197</v>
      </c>
      <c r="AC253" s="245" t="s">
        <v>197</v>
      </c>
      <c r="AD253" s="245" t="s">
        <v>197</v>
      </c>
      <c r="AE253" s="245" t="s">
        <v>197</v>
      </c>
      <c r="AF253" s="245" t="s">
        <v>197</v>
      </c>
      <c r="AG253" s="245" t="s">
        <v>197</v>
      </c>
      <c r="AH253" s="245" t="s">
        <v>197</v>
      </c>
      <c r="AI253" s="245" t="s">
        <v>197</v>
      </c>
      <c r="AJ253" s="245" t="s">
        <v>197</v>
      </c>
      <c r="AK253" s="245" t="s">
        <v>197</v>
      </c>
      <c r="AL253" s="245" t="s">
        <v>197</v>
      </c>
      <c r="AM253" s="245" t="s">
        <v>197</v>
      </c>
      <c r="AN253" s="245" t="s">
        <v>197</v>
      </c>
      <c r="AO253" s="245" t="s">
        <v>197</v>
      </c>
      <c r="AP253" s="245" t="s">
        <v>197</v>
      </c>
      <c r="AQ253" s="241">
        <v>0</v>
      </c>
      <c r="AR253" s="241">
        <v>0</v>
      </c>
    </row>
    <row r="254" spans="1:44" ht="18" x14ac:dyDescent="0.2">
      <c r="A254" s="264">
        <v>109294</v>
      </c>
      <c r="B254" t="s">
        <v>59</v>
      </c>
      <c r="C254" t="s">
        <v>659</v>
      </c>
      <c r="D254" t="s">
        <v>659</v>
      </c>
      <c r="E254" t="s">
        <v>659</v>
      </c>
      <c r="F254" t="s">
        <v>659</v>
      </c>
      <c r="G254" t="s">
        <v>659</v>
      </c>
      <c r="H254" t="s">
        <v>659</v>
      </c>
      <c r="I254" t="s">
        <v>659</v>
      </c>
      <c r="J254" t="s">
        <v>659</v>
      </c>
      <c r="K254" t="s">
        <v>659</v>
      </c>
      <c r="L254" t="s">
        <v>659</v>
      </c>
      <c r="M254" t="s">
        <v>659</v>
      </c>
      <c r="N254" t="s">
        <v>659</v>
      </c>
      <c r="O254" t="s">
        <v>659</v>
      </c>
      <c r="P254" t="s">
        <v>659</v>
      </c>
      <c r="Q254" t="s">
        <v>659</v>
      </c>
      <c r="R254" t="s">
        <v>659</v>
      </c>
      <c r="S254" t="s">
        <v>659</v>
      </c>
      <c r="T254" t="s">
        <v>659</v>
      </c>
      <c r="U254" t="s">
        <v>659</v>
      </c>
      <c r="V254" t="s">
        <v>659</v>
      </c>
      <c r="W254" t="s">
        <v>659</v>
      </c>
      <c r="X254" t="s">
        <v>659</v>
      </c>
      <c r="Y254" t="s">
        <v>659</v>
      </c>
      <c r="Z254" t="s">
        <v>659</v>
      </c>
      <c r="AA254" t="s">
        <v>659</v>
      </c>
      <c r="AB254" t="s">
        <v>659</v>
      </c>
      <c r="AC254" t="s">
        <v>659</v>
      </c>
      <c r="AD254" t="s">
        <v>659</v>
      </c>
      <c r="AE254" t="s">
        <v>659</v>
      </c>
      <c r="AF254" t="s">
        <v>659</v>
      </c>
      <c r="AG254" t="s">
        <v>659</v>
      </c>
      <c r="AH254" t="s">
        <v>659</v>
      </c>
      <c r="AI254" t="s">
        <v>659</v>
      </c>
      <c r="AJ254" t="s">
        <v>659</v>
      </c>
      <c r="AK254" t="s">
        <v>659</v>
      </c>
      <c r="AL254" t="s">
        <v>659</v>
      </c>
      <c r="AM254" t="s">
        <v>659</v>
      </c>
      <c r="AN254" t="s">
        <v>659</v>
      </c>
      <c r="AO254" t="s">
        <v>659</v>
      </c>
      <c r="AP254" t="s">
        <v>659</v>
      </c>
      <c r="AQ254" s="241">
        <v>0</v>
      </c>
      <c r="AR254" s="241">
        <v>0</v>
      </c>
    </row>
    <row r="255" spans="1:44" x14ac:dyDescent="0.2">
      <c r="A255" s="241">
        <v>109302</v>
      </c>
      <c r="B255" t="s">
        <v>59</v>
      </c>
      <c r="C255" s="241" t="s">
        <v>659</v>
      </c>
      <c r="D255" s="241" t="s">
        <v>659</v>
      </c>
      <c r="E255" s="241" t="s">
        <v>659</v>
      </c>
      <c r="F255" s="241" t="s">
        <v>659</v>
      </c>
      <c r="G255" s="241" t="s">
        <v>659</v>
      </c>
      <c r="H255" s="241" t="s">
        <v>659</v>
      </c>
      <c r="I255" s="241" t="s">
        <v>659</v>
      </c>
      <c r="J255" s="241" t="s">
        <v>659</v>
      </c>
      <c r="K255" s="241" t="s">
        <v>659</v>
      </c>
      <c r="L255" s="241" t="s">
        <v>659</v>
      </c>
      <c r="M255" s="241" t="s">
        <v>659</v>
      </c>
      <c r="N255" s="241" t="s">
        <v>659</v>
      </c>
      <c r="O255" s="241" t="s">
        <v>659</v>
      </c>
      <c r="P255" s="241" t="s">
        <v>659</v>
      </c>
      <c r="Q255" s="241" t="s">
        <v>659</v>
      </c>
      <c r="R255" s="241" t="s">
        <v>659</v>
      </c>
      <c r="S255" s="241" t="s">
        <v>659</v>
      </c>
      <c r="T255" s="241" t="s">
        <v>659</v>
      </c>
      <c r="U255" s="241" t="s">
        <v>659</v>
      </c>
      <c r="V255" s="241" t="s">
        <v>659</v>
      </c>
      <c r="W255" s="241" t="s">
        <v>659</v>
      </c>
      <c r="X255" s="241" t="s">
        <v>659</v>
      </c>
      <c r="Y255" s="241" t="s">
        <v>659</v>
      </c>
      <c r="Z255" s="241" t="s">
        <v>659</v>
      </c>
      <c r="AA255" s="241" t="s">
        <v>659</v>
      </c>
      <c r="AB255" s="241" t="s">
        <v>659</v>
      </c>
      <c r="AC255" s="241" t="s">
        <v>659</v>
      </c>
      <c r="AD255" s="241" t="s">
        <v>659</v>
      </c>
      <c r="AE255" s="241" t="s">
        <v>659</v>
      </c>
      <c r="AF255" s="241" t="s">
        <v>659</v>
      </c>
      <c r="AG255" s="241" t="s">
        <v>659</v>
      </c>
      <c r="AH255" s="241" t="s">
        <v>659</v>
      </c>
      <c r="AI255" s="241" t="s">
        <v>659</v>
      </c>
      <c r="AJ255" s="241" t="s">
        <v>659</v>
      </c>
      <c r="AK255" s="241" t="s">
        <v>659</v>
      </c>
      <c r="AL255" s="241" t="s">
        <v>659</v>
      </c>
      <c r="AM255" s="241" t="s">
        <v>659</v>
      </c>
      <c r="AN255" s="241" t="s">
        <v>659</v>
      </c>
      <c r="AO255" s="241" t="s">
        <v>659</v>
      </c>
      <c r="AP255" s="241" t="s">
        <v>659</v>
      </c>
      <c r="AQ255" s="241" t="s">
        <v>931</v>
      </c>
      <c r="AR255" s="241">
        <v>0</v>
      </c>
    </row>
    <row r="256" spans="1:44" ht="18" x14ac:dyDescent="0.2">
      <c r="A256" s="264">
        <v>109345</v>
      </c>
      <c r="B256" t="s">
        <v>59</v>
      </c>
      <c r="C256" t="s">
        <v>659</v>
      </c>
      <c r="D256" t="s">
        <v>659</v>
      </c>
      <c r="E256" t="s">
        <v>659</v>
      </c>
      <c r="F256" t="s">
        <v>659</v>
      </c>
      <c r="G256" t="s">
        <v>659</v>
      </c>
      <c r="H256" t="s">
        <v>659</v>
      </c>
      <c r="I256" t="s">
        <v>659</v>
      </c>
      <c r="J256" t="s">
        <v>659</v>
      </c>
      <c r="K256" t="s">
        <v>659</v>
      </c>
      <c r="L256" t="s">
        <v>659</v>
      </c>
      <c r="M256" t="s">
        <v>659</v>
      </c>
      <c r="N256" t="s">
        <v>659</v>
      </c>
      <c r="O256" t="s">
        <v>659</v>
      </c>
      <c r="P256" t="s">
        <v>659</v>
      </c>
      <c r="Q256" t="s">
        <v>659</v>
      </c>
      <c r="R256" t="s">
        <v>659</v>
      </c>
      <c r="S256" t="s">
        <v>659</v>
      </c>
      <c r="T256" t="s">
        <v>659</v>
      </c>
      <c r="U256" t="s">
        <v>659</v>
      </c>
      <c r="V256" t="s">
        <v>659</v>
      </c>
      <c r="W256" t="s">
        <v>659</v>
      </c>
      <c r="X256" t="s">
        <v>659</v>
      </c>
      <c r="Y256" t="s">
        <v>659</v>
      </c>
      <c r="Z256" t="s">
        <v>659</v>
      </c>
      <c r="AA256" t="s">
        <v>659</v>
      </c>
      <c r="AB256" t="s">
        <v>659</v>
      </c>
      <c r="AC256" t="s">
        <v>659</v>
      </c>
      <c r="AD256" t="s">
        <v>659</v>
      </c>
      <c r="AE256" t="s">
        <v>659</v>
      </c>
      <c r="AF256" t="s">
        <v>659</v>
      </c>
      <c r="AG256" t="s">
        <v>659</v>
      </c>
      <c r="AH256" t="s">
        <v>659</v>
      </c>
      <c r="AI256" t="s">
        <v>659</v>
      </c>
      <c r="AJ256" t="s">
        <v>659</v>
      </c>
      <c r="AK256" t="s">
        <v>659</v>
      </c>
      <c r="AL256" t="s">
        <v>659</v>
      </c>
      <c r="AM256" t="s">
        <v>659</v>
      </c>
      <c r="AN256" t="s">
        <v>659</v>
      </c>
      <c r="AO256" t="s">
        <v>659</v>
      </c>
      <c r="AP256" t="s">
        <v>659</v>
      </c>
      <c r="AQ256" s="241">
        <v>0</v>
      </c>
      <c r="AR256" s="241">
        <v>0</v>
      </c>
    </row>
    <row r="257" spans="1:44" ht="18" x14ac:dyDescent="0.2">
      <c r="A257" s="264">
        <v>109368</v>
      </c>
      <c r="B257" t="s">
        <v>1144</v>
      </c>
      <c r="C257" t="s">
        <v>659</v>
      </c>
      <c r="D257" t="s">
        <v>659</v>
      </c>
      <c r="E257" t="s">
        <v>659</v>
      </c>
      <c r="F257" t="s">
        <v>659</v>
      </c>
      <c r="G257" t="s">
        <v>659</v>
      </c>
      <c r="H257" t="s">
        <v>659</v>
      </c>
      <c r="I257" t="s">
        <v>659</v>
      </c>
      <c r="J257" t="s">
        <v>659</v>
      </c>
      <c r="K257" t="s">
        <v>659</v>
      </c>
      <c r="L257" t="s">
        <v>659</v>
      </c>
      <c r="M257" t="s">
        <v>659</v>
      </c>
      <c r="N257" t="s">
        <v>659</v>
      </c>
      <c r="O257" t="s">
        <v>659</v>
      </c>
      <c r="P257" t="s">
        <v>659</v>
      </c>
      <c r="Q257" t="s">
        <v>659</v>
      </c>
      <c r="R257" t="s">
        <v>659</v>
      </c>
      <c r="S257" t="s">
        <v>659</v>
      </c>
      <c r="T257" t="s">
        <v>659</v>
      </c>
      <c r="U257" t="s">
        <v>659</v>
      </c>
      <c r="V257" t="s">
        <v>659</v>
      </c>
      <c r="W257" t="s">
        <v>659</v>
      </c>
      <c r="X257" t="s">
        <v>659</v>
      </c>
      <c r="Y257" t="s">
        <v>659</v>
      </c>
      <c r="Z257" t="s">
        <v>659</v>
      </c>
      <c r="AA257" t="s">
        <v>659</v>
      </c>
      <c r="AB257" t="s">
        <v>659</v>
      </c>
      <c r="AC257" t="s">
        <v>659</v>
      </c>
      <c r="AD257" t="s">
        <v>659</v>
      </c>
      <c r="AE257" t="s">
        <v>659</v>
      </c>
      <c r="AF257" t="s">
        <v>659</v>
      </c>
      <c r="AG257" t="s">
        <v>659</v>
      </c>
      <c r="AH257" t="s">
        <v>659</v>
      </c>
      <c r="AI257" t="s">
        <v>659</v>
      </c>
      <c r="AJ257" t="s">
        <v>659</v>
      </c>
      <c r="AK257" t="s">
        <v>659</v>
      </c>
      <c r="AL257" t="s">
        <v>659</v>
      </c>
      <c r="AM257" t="s">
        <v>659</v>
      </c>
      <c r="AN257" t="s">
        <v>659</v>
      </c>
      <c r="AO257" t="s">
        <v>659</v>
      </c>
      <c r="AP257" t="s">
        <v>659</v>
      </c>
      <c r="AQ257" s="241">
        <v>0</v>
      </c>
      <c r="AR257" s="241">
        <v>0</v>
      </c>
    </row>
    <row r="258" spans="1:44" ht="18" x14ac:dyDescent="0.2">
      <c r="A258" s="264">
        <v>109400</v>
      </c>
      <c r="B258" t="s">
        <v>59</v>
      </c>
      <c r="C258" t="s">
        <v>659</v>
      </c>
      <c r="D258" t="s">
        <v>659</v>
      </c>
      <c r="E258" t="s">
        <v>659</v>
      </c>
      <c r="F258" t="s">
        <v>659</v>
      </c>
      <c r="G258" t="s">
        <v>659</v>
      </c>
      <c r="H258" t="s">
        <v>659</v>
      </c>
      <c r="I258" t="s">
        <v>659</v>
      </c>
      <c r="J258" t="s">
        <v>659</v>
      </c>
      <c r="K258" t="s">
        <v>659</v>
      </c>
      <c r="L258" t="s">
        <v>659</v>
      </c>
      <c r="M258" t="s">
        <v>659</v>
      </c>
      <c r="N258" t="s">
        <v>659</v>
      </c>
      <c r="O258" t="s">
        <v>659</v>
      </c>
      <c r="P258" t="s">
        <v>659</v>
      </c>
      <c r="Q258" t="s">
        <v>659</v>
      </c>
      <c r="R258" t="s">
        <v>659</v>
      </c>
      <c r="S258" t="s">
        <v>659</v>
      </c>
      <c r="T258" t="s">
        <v>659</v>
      </c>
      <c r="U258" t="s">
        <v>659</v>
      </c>
      <c r="V258" t="s">
        <v>659</v>
      </c>
      <c r="W258" t="s">
        <v>659</v>
      </c>
      <c r="X258" t="s">
        <v>659</v>
      </c>
      <c r="Y258" t="s">
        <v>659</v>
      </c>
      <c r="Z258" t="s">
        <v>659</v>
      </c>
      <c r="AA258" t="s">
        <v>659</v>
      </c>
      <c r="AB258" t="s">
        <v>659</v>
      </c>
      <c r="AC258" t="s">
        <v>659</v>
      </c>
      <c r="AD258" t="s">
        <v>659</v>
      </c>
      <c r="AE258" t="s">
        <v>659</v>
      </c>
      <c r="AF258" t="s">
        <v>659</v>
      </c>
      <c r="AG258" t="s">
        <v>659</v>
      </c>
      <c r="AH258" t="s">
        <v>659</v>
      </c>
      <c r="AI258" t="s">
        <v>659</v>
      </c>
      <c r="AJ258" t="s">
        <v>659</v>
      </c>
      <c r="AK258" t="s">
        <v>659</v>
      </c>
      <c r="AL258" t="s">
        <v>659</v>
      </c>
      <c r="AM258" t="s">
        <v>659</v>
      </c>
      <c r="AN258" t="s">
        <v>659</v>
      </c>
      <c r="AO258" t="s">
        <v>659</v>
      </c>
      <c r="AP258" t="s">
        <v>659</v>
      </c>
      <c r="AQ258" s="241">
        <v>0</v>
      </c>
      <c r="AR258" s="241">
        <v>0</v>
      </c>
    </row>
    <row r="259" spans="1:44" x14ac:dyDescent="0.2">
      <c r="A259" s="241">
        <v>109407</v>
      </c>
      <c r="B259" t="s">
        <v>59</v>
      </c>
      <c r="C259" s="241" t="s">
        <v>659</v>
      </c>
      <c r="D259" s="241" t="s">
        <v>659</v>
      </c>
      <c r="E259" s="241" t="s">
        <v>659</v>
      </c>
      <c r="F259" s="241" t="s">
        <v>659</v>
      </c>
      <c r="G259" s="241" t="s">
        <v>659</v>
      </c>
      <c r="H259" s="241" t="s">
        <v>659</v>
      </c>
      <c r="I259" s="241" t="s">
        <v>659</v>
      </c>
      <c r="J259" s="241" t="s">
        <v>659</v>
      </c>
      <c r="K259" s="241" t="s">
        <v>659</v>
      </c>
      <c r="L259" s="241" t="s">
        <v>659</v>
      </c>
      <c r="M259" s="241" t="s">
        <v>659</v>
      </c>
      <c r="N259" s="241" t="s">
        <v>659</v>
      </c>
      <c r="O259" s="241" t="s">
        <v>659</v>
      </c>
      <c r="P259" s="241" t="s">
        <v>659</v>
      </c>
      <c r="Q259" s="241" t="s">
        <v>659</v>
      </c>
      <c r="R259" s="241" t="s">
        <v>659</v>
      </c>
      <c r="S259" s="241" t="s">
        <v>659</v>
      </c>
      <c r="T259" s="241" t="s">
        <v>659</v>
      </c>
      <c r="U259" s="241" t="s">
        <v>659</v>
      </c>
      <c r="V259" s="241" t="s">
        <v>659</v>
      </c>
      <c r="W259" s="241" t="s">
        <v>659</v>
      </c>
      <c r="X259" s="241" t="s">
        <v>659</v>
      </c>
      <c r="Y259" s="241" t="s">
        <v>659</v>
      </c>
      <c r="Z259" s="241" t="s">
        <v>659</v>
      </c>
      <c r="AA259" s="241" t="s">
        <v>659</v>
      </c>
      <c r="AB259" s="241" t="s">
        <v>659</v>
      </c>
      <c r="AC259" s="241" t="s">
        <v>659</v>
      </c>
      <c r="AD259" s="241" t="s">
        <v>659</v>
      </c>
      <c r="AE259" s="241" t="s">
        <v>659</v>
      </c>
      <c r="AF259" s="241" t="s">
        <v>659</v>
      </c>
      <c r="AG259" s="241" t="s">
        <v>659</v>
      </c>
      <c r="AH259" s="241" t="s">
        <v>659</v>
      </c>
      <c r="AI259" s="241" t="s">
        <v>659</v>
      </c>
      <c r="AJ259" s="241" t="s">
        <v>659</v>
      </c>
      <c r="AK259" s="241" t="s">
        <v>659</v>
      </c>
      <c r="AL259" s="241" t="s">
        <v>659</v>
      </c>
      <c r="AM259" s="241" t="s">
        <v>659</v>
      </c>
      <c r="AN259" s="241" t="s">
        <v>659</v>
      </c>
      <c r="AO259" s="241" t="s">
        <v>659</v>
      </c>
      <c r="AP259" s="241" t="s">
        <v>659</v>
      </c>
      <c r="AQ259" s="241" t="s">
        <v>932</v>
      </c>
      <c r="AR259" s="241">
        <v>0</v>
      </c>
    </row>
    <row r="260" spans="1:44" x14ac:dyDescent="0.2">
      <c r="A260" s="241">
        <v>109417</v>
      </c>
      <c r="B260" t="s">
        <v>59</v>
      </c>
      <c r="C260" s="241" t="s">
        <v>659</v>
      </c>
      <c r="D260" s="241" t="s">
        <v>659</v>
      </c>
      <c r="E260" s="241" t="s">
        <v>659</v>
      </c>
      <c r="F260" s="241" t="s">
        <v>659</v>
      </c>
      <c r="G260" s="241" t="s">
        <v>659</v>
      </c>
      <c r="H260" s="241" t="s">
        <v>659</v>
      </c>
      <c r="I260" s="241" t="s">
        <v>659</v>
      </c>
      <c r="J260" s="241" t="s">
        <v>659</v>
      </c>
      <c r="K260" s="241" t="s">
        <v>659</v>
      </c>
      <c r="L260" s="241" t="s">
        <v>659</v>
      </c>
      <c r="M260" s="241" t="s">
        <v>659</v>
      </c>
      <c r="N260" s="241" t="s">
        <v>659</v>
      </c>
      <c r="O260" s="241" t="s">
        <v>659</v>
      </c>
      <c r="P260" s="241" t="s">
        <v>659</v>
      </c>
      <c r="Q260" s="241" t="s">
        <v>659</v>
      </c>
      <c r="R260" s="241" t="s">
        <v>659</v>
      </c>
      <c r="S260" s="241" t="s">
        <v>659</v>
      </c>
      <c r="T260" s="241" t="s">
        <v>659</v>
      </c>
      <c r="U260" s="241" t="s">
        <v>659</v>
      </c>
      <c r="V260" s="241" t="s">
        <v>659</v>
      </c>
      <c r="W260" s="241" t="s">
        <v>659</v>
      </c>
      <c r="X260" s="241" t="s">
        <v>659</v>
      </c>
      <c r="Y260" s="241" t="s">
        <v>659</v>
      </c>
      <c r="Z260" s="241" t="s">
        <v>659</v>
      </c>
      <c r="AA260" s="241" t="s">
        <v>659</v>
      </c>
      <c r="AB260" s="241" t="s">
        <v>659</v>
      </c>
      <c r="AC260" s="241" t="s">
        <v>659</v>
      </c>
      <c r="AD260" s="241" t="s">
        <v>659</v>
      </c>
      <c r="AE260" s="241" t="s">
        <v>659</v>
      </c>
      <c r="AF260" s="241" t="s">
        <v>659</v>
      </c>
      <c r="AG260" s="241" t="s">
        <v>659</v>
      </c>
      <c r="AH260" s="241" t="s">
        <v>659</v>
      </c>
      <c r="AI260" s="241" t="s">
        <v>659</v>
      </c>
      <c r="AJ260" s="241" t="s">
        <v>659</v>
      </c>
      <c r="AK260" s="241" t="s">
        <v>659</v>
      </c>
      <c r="AL260" s="241" t="s">
        <v>659</v>
      </c>
      <c r="AM260" s="241" t="s">
        <v>659</v>
      </c>
      <c r="AN260" s="241" t="s">
        <v>659</v>
      </c>
      <c r="AO260" s="241" t="s">
        <v>659</v>
      </c>
      <c r="AP260" s="241" t="s">
        <v>659</v>
      </c>
      <c r="AQ260" s="241" t="s">
        <v>931</v>
      </c>
      <c r="AR260" s="241">
        <v>0</v>
      </c>
    </row>
    <row r="261" spans="1:44" ht="15" x14ac:dyDescent="0.25">
      <c r="A261" s="258">
        <v>109497</v>
      </c>
      <c r="B261" t="s">
        <v>59</v>
      </c>
      <c r="C261" s="245" t="s">
        <v>197</v>
      </c>
      <c r="D261" s="245" t="s">
        <v>197</v>
      </c>
      <c r="E261" s="245" t="s">
        <v>197</v>
      </c>
      <c r="F261" s="245" t="s">
        <v>197</v>
      </c>
      <c r="G261" s="245" t="s">
        <v>197</v>
      </c>
      <c r="H261" s="245" t="s">
        <v>197</v>
      </c>
      <c r="I261" s="245" t="s">
        <v>197</v>
      </c>
      <c r="J261" s="245" t="s">
        <v>197</v>
      </c>
      <c r="K261" s="245" t="s">
        <v>197</v>
      </c>
      <c r="L261" s="245" t="s">
        <v>197</v>
      </c>
      <c r="M261" s="245" t="s">
        <v>197</v>
      </c>
      <c r="N261" s="245" t="s">
        <v>197</v>
      </c>
      <c r="O261" s="245" t="s">
        <v>197</v>
      </c>
      <c r="P261" s="245" t="s">
        <v>197</v>
      </c>
      <c r="Q261" s="245" t="s">
        <v>197</v>
      </c>
      <c r="R261" s="245" t="s">
        <v>197</v>
      </c>
      <c r="S261" s="245" t="s">
        <v>197</v>
      </c>
      <c r="T261" s="245" t="s">
        <v>197</v>
      </c>
      <c r="U261" s="245" t="s">
        <v>197</v>
      </c>
      <c r="V261" s="245" t="s">
        <v>197</v>
      </c>
      <c r="W261" s="245" t="s">
        <v>197</v>
      </c>
      <c r="X261" s="245" t="s">
        <v>197</v>
      </c>
      <c r="Y261" s="245" t="s">
        <v>197</v>
      </c>
      <c r="Z261" s="245" t="s">
        <v>197</v>
      </c>
      <c r="AA261" s="245" t="s">
        <v>197</v>
      </c>
      <c r="AB261" s="245" t="s">
        <v>197</v>
      </c>
      <c r="AC261" s="245" t="s">
        <v>197</v>
      </c>
      <c r="AD261" s="245" t="s">
        <v>197</v>
      </c>
      <c r="AE261" s="245" t="s">
        <v>197</v>
      </c>
      <c r="AF261" s="245" t="s">
        <v>197</v>
      </c>
      <c r="AG261" s="245" t="s">
        <v>197</v>
      </c>
      <c r="AH261" s="245" t="s">
        <v>197</v>
      </c>
      <c r="AI261" s="245" t="s">
        <v>197</v>
      </c>
      <c r="AJ261" s="245" t="s">
        <v>197</v>
      </c>
      <c r="AK261" s="245" t="s">
        <v>197</v>
      </c>
      <c r="AL261" s="245" t="s">
        <v>197</v>
      </c>
      <c r="AM261" s="245" t="s">
        <v>197</v>
      </c>
      <c r="AN261" s="245" t="s">
        <v>197</v>
      </c>
      <c r="AO261" s="245" t="s">
        <v>197</v>
      </c>
      <c r="AP261" s="245" t="s">
        <v>197</v>
      </c>
      <c r="AQ261" s="241">
        <v>0</v>
      </c>
      <c r="AR261" s="241">
        <v>0</v>
      </c>
    </row>
    <row r="262" spans="1:44" ht="18" x14ac:dyDescent="0.2">
      <c r="A262" s="264">
        <v>109639</v>
      </c>
      <c r="B262" t="s">
        <v>59</v>
      </c>
      <c r="C262" t="s">
        <v>659</v>
      </c>
      <c r="D262" t="s">
        <v>659</v>
      </c>
      <c r="E262" t="s">
        <v>659</v>
      </c>
      <c r="F262" t="s">
        <v>659</v>
      </c>
      <c r="G262" t="s">
        <v>659</v>
      </c>
      <c r="H262" t="s">
        <v>659</v>
      </c>
      <c r="I262" t="s">
        <v>659</v>
      </c>
      <c r="J262" t="s">
        <v>659</v>
      </c>
      <c r="K262" t="s">
        <v>659</v>
      </c>
      <c r="L262" t="s">
        <v>659</v>
      </c>
      <c r="M262" t="s">
        <v>659</v>
      </c>
      <c r="N262" t="s">
        <v>659</v>
      </c>
      <c r="O262" t="s">
        <v>659</v>
      </c>
      <c r="P262" t="s">
        <v>659</v>
      </c>
      <c r="Q262" t="s">
        <v>659</v>
      </c>
      <c r="R262" t="s">
        <v>659</v>
      </c>
      <c r="S262" t="s">
        <v>659</v>
      </c>
      <c r="T262" t="s">
        <v>659</v>
      </c>
      <c r="U262" t="s">
        <v>659</v>
      </c>
      <c r="V262" t="s">
        <v>659</v>
      </c>
      <c r="W262" t="s">
        <v>659</v>
      </c>
      <c r="X262" t="s">
        <v>659</v>
      </c>
      <c r="Y262" t="s">
        <v>659</v>
      </c>
      <c r="Z262" t="s">
        <v>659</v>
      </c>
      <c r="AA262" t="s">
        <v>659</v>
      </c>
      <c r="AB262" t="s">
        <v>659</v>
      </c>
      <c r="AC262" t="s">
        <v>659</v>
      </c>
      <c r="AD262" t="s">
        <v>659</v>
      </c>
      <c r="AE262" t="s">
        <v>659</v>
      </c>
      <c r="AF262" t="s">
        <v>659</v>
      </c>
      <c r="AG262" t="s">
        <v>659</v>
      </c>
      <c r="AH262" t="s">
        <v>659</v>
      </c>
      <c r="AI262" t="s">
        <v>659</v>
      </c>
      <c r="AJ262" t="s">
        <v>659</v>
      </c>
      <c r="AK262" t="s">
        <v>659</v>
      </c>
      <c r="AL262" t="s">
        <v>659</v>
      </c>
      <c r="AM262" t="s">
        <v>659</v>
      </c>
      <c r="AN262" t="s">
        <v>659</v>
      </c>
      <c r="AO262" t="s">
        <v>659</v>
      </c>
      <c r="AP262" t="s">
        <v>659</v>
      </c>
      <c r="AQ262" s="241">
        <v>0</v>
      </c>
      <c r="AR262" s="241">
        <v>0</v>
      </c>
    </row>
    <row r="263" spans="1:44" ht="18" x14ac:dyDescent="0.2">
      <c r="A263" s="264">
        <v>109669</v>
      </c>
      <c r="B263" t="s">
        <v>59</v>
      </c>
      <c r="C263" t="s">
        <v>659</v>
      </c>
      <c r="D263" t="s">
        <v>659</v>
      </c>
      <c r="E263" t="s">
        <v>659</v>
      </c>
      <c r="F263" t="s">
        <v>659</v>
      </c>
      <c r="G263" t="s">
        <v>659</v>
      </c>
      <c r="H263" t="s">
        <v>659</v>
      </c>
      <c r="I263" t="s">
        <v>659</v>
      </c>
      <c r="J263" t="s">
        <v>659</v>
      </c>
      <c r="K263" t="s">
        <v>659</v>
      </c>
      <c r="L263" t="s">
        <v>659</v>
      </c>
      <c r="M263" t="s">
        <v>659</v>
      </c>
      <c r="N263" t="s">
        <v>659</v>
      </c>
      <c r="O263" t="s">
        <v>659</v>
      </c>
      <c r="P263" t="s">
        <v>659</v>
      </c>
      <c r="Q263" t="s">
        <v>659</v>
      </c>
      <c r="R263" t="s">
        <v>659</v>
      </c>
      <c r="S263" t="s">
        <v>659</v>
      </c>
      <c r="T263" t="s">
        <v>659</v>
      </c>
      <c r="U263" t="s">
        <v>659</v>
      </c>
      <c r="V263" t="s">
        <v>659</v>
      </c>
      <c r="W263" t="s">
        <v>659</v>
      </c>
      <c r="X263" t="s">
        <v>659</v>
      </c>
      <c r="Y263" t="s">
        <v>659</v>
      </c>
      <c r="Z263" t="s">
        <v>659</v>
      </c>
      <c r="AA263" t="s">
        <v>659</v>
      </c>
      <c r="AB263" t="s">
        <v>659</v>
      </c>
      <c r="AC263" t="s">
        <v>659</v>
      </c>
      <c r="AD263" t="s">
        <v>659</v>
      </c>
      <c r="AE263" t="s">
        <v>659</v>
      </c>
      <c r="AF263" t="s">
        <v>659</v>
      </c>
      <c r="AG263" t="s">
        <v>659</v>
      </c>
      <c r="AH263" t="s">
        <v>659</v>
      </c>
      <c r="AI263" t="s">
        <v>659</v>
      </c>
      <c r="AJ263" t="s">
        <v>659</v>
      </c>
      <c r="AK263" t="s">
        <v>659</v>
      </c>
      <c r="AL263" t="s">
        <v>659</v>
      </c>
      <c r="AM263" t="s">
        <v>659</v>
      </c>
      <c r="AN263" t="s">
        <v>659</v>
      </c>
      <c r="AO263" t="s">
        <v>659</v>
      </c>
      <c r="AP263" t="s">
        <v>659</v>
      </c>
      <c r="AQ263" s="241">
        <v>0</v>
      </c>
      <c r="AR263" s="241">
        <v>0</v>
      </c>
    </row>
    <row r="264" spans="1:44" x14ac:dyDescent="0.2">
      <c r="A264">
        <v>109686</v>
      </c>
      <c r="B264" t="s">
        <v>1141</v>
      </c>
      <c r="C264" t="s">
        <v>659</v>
      </c>
      <c r="D264" t="s">
        <v>659</v>
      </c>
      <c r="E264" t="s">
        <v>659</v>
      </c>
      <c r="F264" t="s">
        <v>659</v>
      </c>
      <c r="G264" t="s">
        <v>659</v>
      </c>
      <c r="H264" t="s">
        <v>659</v>
      </c>
      <c r="I264" t="s">
        <v>659</v>
      </c>
      <c r="J264" t="s">
        <v>659</v>
      </c>
      <c r="K264" t="s">
        <v>659</v>
      </c>
      <c r="L264" t="s">
        <v>659</v>
      </c>
      <c r="M264" t="s">
        <v>659</v>
      </c>
      <c r="N264" t="s">
        <v>659</v>
      </c>
      <c r="O264" t="s">
        <v>659</v>
      </c>
      <c r="P264" t="s">
        <v>659</v>
      </c>
      <c r="Q264" t="s">
        <v>659</v>
      </c>
      <c r="R264" t="s">
        <v>659</v>
      </c>
      <c r="S264" t="s">
        <v>659</v>
      </c>
      <c r="T264" t="s">
        <v>659</v>
      </c>
      <c r="U264" t="s">
        <v>659</v>
      </c>
      <c r="V264" t="s">
        <v>659</v>
      </c>
      <c r="W264" t="s">
        <v>659</v>
      </c>
      <c r="X264" t="s">
        <v>659</v>
      </c>
      <c r="Y264" t="s">
        <v>659</v>
      </c>
      <c r="Z264" t="s">
        <v>659</v>
      </c>
      <c r="AA264" t="s">
        <v>659</v>
      </c>
      <c r="AB264" t="s">
        <v>659</v>
      </c>
      <c r="AC264" t="s">
        <v>659</v>
      </c>
      <c r="AD264" t="s">
        <v>659</v>
      </c>
      <c r="AE264" t="s">
        <v>659</v>
      </c>
      <c r="AF264" t="s">
        <v>659</v>
      </c>
      <c r="AG264" t="s">
        <v>659</v>
      </c>
      <c r="AH264" t="s">
        <v>659</v>
      </c>
      <c r="AI264" t="s">
        <v>659</v>
      </c>
      <c r="AJ264" t="s">
        <v>659</v>
      </c>
      <c r="AK264" t="s">
        <v>659</v>
      </c>
      <c r="AL264" t="s">
        <v>659</v>
      </c>
      <c r="AM264" t="s">
        <v>659</v>
      </c>
      <c r="AN264" t="s">
        <v>659</v>
      </c>
      <c r="AO264" t="s">
        <v>659</v>
      </c>
      <c r="AP264" t="s">
        <v>659</v>
      </c>
      <c r="AQ264" s="241" t="s">
        <v>1142</v>
      </c>
      <c r="AR264" s="241">
        <v>0</v>
      </c>
    </row>
    <row r="265" spans="1:44" ht="21.75" x14ac:dyDescent="0.5">
      <c r="A265" s="259">
        <v>109765</v>
      </c>
      <c r="B265" t="s">
        <v>59</v>
      </c>
      <c r="C265" s="241" t="s">
        <v>659</v>
      </c>
      <c r="D265" s="241" t="s">
        <v>659</v>
      </c>
      <c r="E265" s="241" t="s">
        <v>659</v>
      </c>
      <c r="F265" s="241" t="s">
        <v>659</v>
      </c>
      <c r="G265" s="241" t="s">
        <v>659</v>
      </c>
      <c r="H265" s="241" t="s">
        <v>659</v>
      </c>
      <c r="I265" s="241" t="s">
        <v>659</v>
      </c>
      <c r="J265" s="241" t="s">
        <v>659</v>
      </c>
      <c r="K265" s="241" t="s">
        <v>659</v>
      </c>
      <c r="L265" s="241" t="s">
        <v>659</v>
      </c>
      <c r="M265" s="241" t="s">
        <v>659</v>
      </c>
      <c r="N265" s="241" t="s">
        <v>659</v>
      </c>
      <c r="O265" s="241" t="s">
        <v>659</v>
      </c>
      <c r="P265" s="241" t="s">
        <v>659</v>
      </c>
      <c r="Q265" s="241" t="s">
        <v>659</v>
      </c>
      <c r="R265" s="241" t="s">
        <v>659</v>
      </c>
      <c r="S265" s="241" t="s">
        <v>659</v>
      </c>
      <c r="T265" s="241" t="s">
        <v>659</v>
      </c>
      <c r="U265" s="241" t="s">
        <v>659</v>
      </c>
      <c r="V265" s="241" t="s">
        <v>659</v>
      </c>
      <c r="W265" s="241" t="s">
        <v>659</v>
      </c>
      <c r="X265" s="241" t="s">
        <v>659</v>
      </c>
      <c r="Y265" s="241" t="s">
        <v>659</v>
      </c>
      <c r="Z265" s="241" t="s">
        <v>659</v>
      </c>
      <c r="AA265" s="241" t="s">
        <v>659</v>
      </c>
      <c r="AB265" s="241" t="s">
        <v>659</v>
      </c>
      <c r="AC265" s="241" t="s">
        <v>659</v>
      </c>
      <c r="AD265" s="241" t="s">
        <v>659</v>
      </c>
      <c r="AE265" s="241" t="s">
        <v>659</v>
      </c>
      <c r="AF265" s="241" t="s">
        <v>659</v>
      </c>
      <c r="AG265" s="241" t="s">
        <v>659</v>
      </c>
      <c r="AH265" s="241" t="s">
        <v>659</v>
      </c>
      <c r="AI265" s="241" t="s">
        <v>659</v>
      </c>
      <c r="AJ265" s="241" t="s">
        <v>659</v>
      </c>
      <c r="AK265" s="241" t="s">
        <v>659</v>
      </c>
      <c r="AL265" s="241" t="s">
        <v>659</v>
      </c>
      <c r="AM265" s="241" t="s">
        <v>659</v>
      </c>
      <c r="AN265" s="241" t="s">
        <v>659</v>
      </c>
      <c r="AO265" s="241" t="s">
        <v>659</v>
      </c>
      <c r="AP265" s="241" t="s">
        <v>659</v>
      </c>
      <c r="AQ265" s="241" t="s">
        <v>932</v>
      </c>
      <c r="AR265" s="241">
        <v>0</v>
      </c>
    </row>
    <row r="266" spans="1:44" x14ac:dyDescent="0.2">
      <c r="A266" s="241">
        <v>109767</v>
      </c>
      <c r="B266" t="s">
        <v>59</v>
      </c>
      <c r="C266" s="241" t="s">
        <v>659</v>
      </c>
      <c r="D266" s="241" t="s">
        <v>659</v>
      </c>
      <c r="E266" s="241" t="s">
        <v>659</v>
      </c>
      <c r="F266" s="241" t="s">
        <v>659</v>
      </c>
      <c r="G266" s="241" t="s">
        <v>659</v>
      </c>
      <c r="H266" s="241" t="s">
        <v>659</v>
      </c>
      <c r="I266" s="241" t="s">
        <v>659</v>
      </c>
      <c r="J266" s="241" t="s">
        <v>659</v>
      </c>
      <c r="K266" s="241" t="s">
        <v>659</v>
      </c>
      <c r="L266" s="241" t="s">
        <v>659</v>
      </c>
      <c r="M266" s="241" t="s">
        <v>659</v>
      </c>
      <c r="N266" s="241" t="s">
        <v>659</v>
      </c>
      <c r="O266" s="241" t="s">
        <v>659</v>
      </c>
      <c r="P266" s="241" t="s">
        <v>659</v>
      </c>
      <c r="Q266" s="241" t="s">
        <v>659</v>
      </c>
      <c r="R266" s="241" t="s">
        <v>659</v>
      </c>
      <c r="S266" s="241" t="s">
        <v>659</v>
      </c>
      <c r="T266" s="241" t="s">
        <v>659</v>
      </c>
      <c r="U266" s="241" t="s">
        <v>659</v>
      </c>
      <c r="V266" s="241" t="s">
        <v>659</v>
      </c>
      <c r="W266" s="241" t="s">
        <v>659</v>
      </c>
      <c r="X266" s="241" t="s">
        <v>659</v>
      </c>
      <c r="Y266" s="241" t="s">
        <v>659</v>
      </c>
      <c r="Z266" s="241" t="s">
        <v>659</v>
      </c>
      <c r="AA266" s="241" t="s">
        <v>659</v>
      </c>
      <c r="AB266" s="241" t="s">
        <v>659</v>
      </c>
      <c r="AC266" s="241" t="s">
        <v>659</v>
      </c>
      <c r="AD266" s="241" t="s">
        <v>659</v>
      </c>
      <c r="AE266" s="241" t="s">
        <v>659</v>
      </c>
      <c r="AF266" s="241" t="s">
        <v>659</v>
      </c>
      <c r="AG266" s="241" t="s">
        <v>659</v>
      </c>
      <c r="AH266" s="241" t="s">
        <v>659</v>
      </c>
      <c r="AI266" s="241" t="s">
        <v>659</v>
      </c>
      <c r="AJ266" s="241" t="s">
        <v>659</v>
      </c>
      <c r="AK266" s="241" t="s">
        <v>659</v>
      </c>
      <c r="AL266" s="241" t="s">
        <v>659</v>
      </c>
      <c r="AM266" s="241" t="s">
        <v>659</v>
      </c>
      <c r="AN266" s="241" t="s">
        <v>659</v>
      </c>
      <c r="AO266" s="241" t="s">
        <v>659</v>
      </c>
      <c r="AP266" s="241" t="s">
        <v>659</v>
      </c>
      <c r="AQ266" s="241" t="s">
        <v>932</v>
      </c>
      <c r="AR266" s="241">
        <v>0</v>
      </c>
    </row>
    <row r="267" spans="1:44" x14ac:dyDescent="0.2">
      <c r="A267" s="265">
        <v>109790</v>
      </c>
      <c r="B267" t="s">
        <v>59</v>
      </c>
      <c r="C267" s="263" t="s">
        <v>197</v>
      </c>
      <c r="D267" s="263" t="s">
        <v>197</v>
      </c>
      <c r="E267" s="263" t="s">
        <v>197</v>
      </c>
      <c r="F267" s="263" t="s">
        <v>197</v>
      </c>
      <c r="G267" s="263" t="s">
        <v>197</v>
      </c>
      <c r="H267" s="263" t="s">
        <v>197</v>
      </c>
      <c r="I267" s="263" t="s">
        <v>197</v>
      </c>
      <c r="J267" s="263" t="s">
        <v>197</v>
      </c>
      <c r="K267" s="263" t="s">
        <v>197</v>
      </c>
      <c r="L267" s="263" t="s">
        <v>197</v>
      </c>
      <c r="M267" s="263" t="s">
        <v>197</v>
      </c>
      <c r="N267" s="263" t="s">
        <v>197</v>
      </c>
      <c r="O267" s="263" t="s">
        <v>197</v>
      </c>
      <c r="P267" s="263" t="s">
        <v>197</v>
      </c>
      <c r="Q267" s="263" t="s">
        <v>197</v>
      </c>
      <c r="R267" s="263" t="s">
        <v>197</v>
      </c>
      <c r="S267" s="263" t="s">
        <v>197</v>
      </c>
      <c r="T267" s="263" t="s">
        <v>197</v>
      </c>
      <c r="U267" s="263" t="s">
        <v>197</v>
      </c>
      <c r="V267" s="263" t="s">
        <v>197</v>
      </c>
      <c r="W267" s="263" t="s">
        <v>197</v>
      </c>
      <c r="X267" s="263" t="s">
        <v>197</v>
      </c>
      <c r="Y267" s="263" t="s">
        <v>197</v>
      </c>
      <c r="Z267" s="263" t="s">
        <v>197</v>
      </c>
      <c r="AA267" s="263" t="s">
        <v>197</v>
      </c>
      <c r="AB267" s="263" t="s">
        <v>197</v>
      </c>
      <c r="AC267" s="263" t="s">
        <v>197</v>
      </c>
      <c r="AD267" s="263" t="s">
        <v>197</v>
      </c>
      <c r="AE267" s="263" t="s">
        <v>197</v>
      </c>
      <c r="AF267" s="263" t="s">
        <v>197</v>
      </c>
      <c r="AG267" s="263" t="s">
        <v>197</v>
      </c>
      <c r="AH267" s="263" t="s">
        <v>197</v>
      </c>
      <c r="AI267" s="263" t="s">
        <v>197</v>
      </c>
      <c r="AJ267" s="263" t="s">
        <v>197</v>
      </c>
      <c r="AK267" s="263" t="s">
        <v>197</v>
      </c>
      <c r="AL267" s="263" t="s">
        <v>197</v>
      </c>
      <c r="AM267" s="263" t="s">
        <v>197</v>
      </c>
      <c r="AN267" s="263" t="s">
        <v>197</v>
      </c>
      <c r="AO267" s="263" t="s">
        <v>197</v>
      </c>
      <c r="AP267" s="263" t="s">
        <v>197</v>
      </c>
      <c r="AQ267" s="241">
        <v>0</v>
      </c>
      <c r="AR267" s="241" t="s">
        <v>1137</v>
      </c>
    </row>
    <row r="268" spans="1:44" ht="18" x14ac:dyDescent="0.2">
      <c r="A268" s="264">
        <v>109827</v>
      </c>
      <c r="B268" t="s">
        <v>59</v>
      </c>
      <c r="C268" t="s">
        <v>659</v>
      </c>
      <c r="D268" t="s">
        <v>659</v>
      </c>
      <c r="E268" t="s">
        <v>659</v>
      </c>
      <c r="F268" t="s">
        <v>659</v>
      </c>
      <c r="G268" t="s">
        <v>659</v>
      </c>
      <c r="H268" t="s">
        <v>659</v>
      </c>
      <c r="I268" t="s">
        <v>659</v>
      </c>
      <c r="J268" t="s">
        <v>659</v>
      </c>
      <c r="K268" t="s">
        <v>659</v>
      </c>
      <c r="L268" t="s">
        <v>659</v>
      </c>
      <c r="M268" t="s">
        <v>659</v>
      </c>
      <c r="N268" t="s">
        <v>659</v>
      </c>
      <c r="O268" t="s">
        <v>659</v>
      </c>
      <c r="P268" t="s">
        <v>659</v>
      </c>
      <c r="Q268" t="s">
        <v>659</v>
      </c>
      <c r="R268" t="s">
        <v>659</v>
      </c>
      <c r="S268" t="s">
        <v>659</v>
      </c>
      <c r="T268" t="s">
        <v>659</v>
      </c>
      <c r="U268" t="s">
        <v>659</v>
      </c>
      <c r="V268" t="s">
        <v>659</v>
      </c>
      <c r="W268" t="s">
        <v>659</v>
      </c>
      <c r="X268" t="s">
        <v>659</v>
      </c>
      <c r="Y268" t="s">
        <v>659</v>
      </c>
      <c r="Z268" t="s">
        <v>659</v>
      </c>
      <c r="AA268" t="s">
        <v>659</v>
      </c>
      <c r="AB268" t="s">
        <v>659</v>
      </c>
      <c r="AC268" t="s">
        <v>659</v>
      </c>
      <c r="AD268" t="s">
        <v>659</v>
      </c>
      <c r="AE268" t="s">
        <v>659</v>
      </c>
      <c r="AF268" t="s">
        <v>659</v>
      </c>
      <c r="AG268" t="s">
        <v>659</v>
      </c>
      <c r="AH268" t="s">
        <v>659</v>
      </c>
      <c r="AI268" t="s">
        <v>659</v>
      </c>
      <c r="AJ268" t="s">
        <v>659</v>
      </c>
      <c r="AK268" t="s">
        <v>659</v>
      </c>
      <c r="AL268" t="s">
        <v>659</v>
      </c>
      <c r="AM268" t="s">
        <v>659</v>
      </c>
      <c r="AN268" t="s">
        <v>659</v>
      </c>
      <c r="AO268" t="s">
        <v>659</v>
      </c>
      <c r="AP268" t="s">
        <v>659</v>
      </c>
      <c r="AQ268" s="241">
        <v>0</v>
      </c>
      <c r="AR268" s="241">
        <v>0</v>
      </c>
    </row>
    <row r="269" spans="1:44" ht="18" x14ac:dyDescent="0.2">
      <c r="A269" s="264">
        <v>109909</v>
      </c>
      <c r="B269" t="s">
        <v>59</v>
      </c>
      <c r="C269" t="s">
        <v>659</v>
      </c>
      <c r="D269" t="s">
        <v>659</v>
      </c>
      <c r="E269" t="s">
        <v>659</v>
      </c>
      <c r="F269" t="s">
        <v>659</v>
      </c>
      <c r="G269" t="s">
        <v>659</v>
      </c>
      <c r="H269" t="s">
        <v>659</v>
      </c>
      <c r="I269" t="s">
        <v>659</v>
      </c>
      <c r="J269" t="s">
        <v>659</v>
      </c>
      <c r="K269" t="s">
        <v>659</v>
      </c>
      <c r="L269" t="s">
        <v>659</v>
      </c>
      <c r="M269" t="s">
        <v>659</v>
      </c>
      <c r="N269" t="s">
        <v>659</v>
      </c>
      <c r="O269" t="s">
        <v>659</v>
      </c>
      <c r="P269" t="s">
        <v>659</v>
      </c>
      <c r="Q269" t="s">
        <v>659</v>
      </c>
      <c r="R269" t="s">
        <v>659</v>
      </c>
      <c r="S269" t="s">
        <v>659</v>
      </c>
      <c r="T269" t="s">
        <v>659</v>
      </c>
      <c r="U269" t="s">
        <v>659</v>
      </c>
      <c r="V269" t="s">
        <v>659</v>
      </c>
      <c r="W269" t="s">
        <v>659</v>
      </c>
      <c r="X269" t="s">
        <v>659</v>
      </c>
      <c r="Y269" t="s">
        <v>659</v>
      </c>
      <c r="Z269" t="s">
        <v>659</v>
      </c>
      <c r="AA269" t="s">
        <v>659</v>
      </c>
      <c r="AB269" t="s">
        <v>659</v>
      </c>
      <c r="AC269" t="s">
        <v>659</v>
      </c>
      <c r="AD269" t="s">
        <v>659</v>
      </c>
      <c r="AE269" t="s">
        <v>659</v>
      </c>
      <c r="AF269" t="s">
        <v>659</v>
      </c>
      <c r="AG269" t="s">
        <v>659</v>
      </c>
      <c r="AH269" t="s">
        <v>659</v>
      </c>
      <c r="AI269" t="s">
        <v>659</v>
      </c>
      <c r="AJ269" t="s">
        <v>659</v>
      </c>
      <c r="AK269" t="s">
        <v>659</v>
      </c>
      <c r="AL269" t="s">
        <v>659</v>
      </c>
      <c r="AM269" t="s">
        <v>659</v>
      </c>
      <c r="AN269" t="s">
        <v>659</v>
      </c>
      <c r="AO269" t="s">
        <v>659</v>
      </c>
      <c r="AP269" t="s">
        <v>659</v>
      </c>
      <c r="AQ269" s="241">
        <v>0</v>
      </c>
      <c r="AR269" s="241">
        <v>0</v>
      </c>
    </row>
    <row r="270" spans="1:44" ht="18" x14ac:dyDescent="0.2">
      <c r="A270" s="264">
        <v>109946</v>
      </c>
      <c r="B270" t="s">
        <v>59</v>
      </c>
      <c r="C270" t="s">
        <v>659</v>
      </c>
      <c r="D270" t="s">
        <v>659</v>
      </c>
      <c r="E270" t="s">
        <v>659</v>
      </c>
      <c r="F270" t="s">
        <v>659</v>
      </c>
      <c r="G270" t="s">
        <v>659</v>
      </c>
      <c r="H270" t="s">
        <v>659</v>
      </c>
      <c r="I270" t="s">
        <v>659</v>
      </c>
      <c r="J270" t="s">
        <v>659</v>
      </c>
      <c r="K270" t="s">
        <v>659</v>
      </c>
      <c r="L270" t="s">
        <v>659</v>
      </c>
      <c r="M270" t="s">
        <v>659</v>
      </c>
      <c r="N270" t="s">
        <v>659</v>
      </c>
      <c r="O270" t="s">
        <v>659</v>
      </c>
      <c r="P270" t="s">
        <v>659</v>
      </c>
      <c r="Q270" t="s">
        <v>659</v>
      </c>
      <c r="R270" t="s">
        <v>659</v>
      </c>
      <c r="S270" t="s">
        <v>659</v>
      </c>
      <c r="T270" t="s">
        <v>659</v>
      </c>
      <c r="U270" t="s">
        <v>659</v>
      </c>
      <c r="V270" t="s">
        <v>659</v>
      </c>
      <c r="W270" t="s">
        <v>659</v>
      </c>
      <c r="X270" t="s">
        <v>659</v>
      </c>
      <c r="Y270" t="s">
        <v>659</v>
      </c>
      <c r="Z270" t="s">
        <v>659</v>
      </c>
      <c r="AA270" t="s">
        <v>659</v>
      </c>
      <c r="AB270" t="s">
        <v>659</v>
      </c>
      <c r="AC270" t="s">
        <v>659</v>
      </c>
      <c r="AD270" t="s">
        <v>659</v>
      </c>
      <c r="AE270" t="s">
        <v>659</v>
      </c>
      <c r="AF270" t="s">
        <v>659</v>
      </c>
      <c r="AG270" t="s">
        <v>659</v>
      </c>
      <c r="AH270" t="s">
        <v>659</v>
      </c>
      <c r="AI270" t="s">
        <v>659</v>
      </c>
      <c r="AJ270" t="s">
        <v>659</v>
      </c>
      <c r="AK270" t="s">
        <v>659</v>
      </c>
      <c r="AL270" t="s">
        <v>659</v>
      </c>
      <c r="AM270" t="s">
        <v>659</v>
      </c>
      <c r="AN270" t="s">
        <v>659</v>
      </c>
      <c r="AO270" t="s">
        <v>659</v>
      </c>
      <c r="AP270" t="s">
        <v>659</v>
      </c>
      <c r="AQ270" s="241">
        <v>0</v>
      </c>
      <c r="AR270" s="241">
        <v>0</v>
      </c>
    </row>
    <row r="271" spans="1:44" x14ac:dyDescent="0.2">
      <c r="A271">
        <v>109975</v>
      </c>
      <c r="B271" t="s">
        <v>1141</v>
      </c>
      <c r="C271" t="s">
        <v>659</v>
      </c>
      <c r="D271" t="s">
        <v>659</v>
      </c>
      <c r="E271" t="s">
        <v>659</v>
      </c>
      <c r="F271" t="s">
        <v>659</v>
      </c>
      <c r="G271" t="s">
        <v>659</v>
      </c>
      <c r="H271" t="s">
        <v>659</v>
      </c>
      <c r="I271" t="s">
        <v>659</v>
      </c>
      <c r="J271" t="s">
        <v>659</v>
      </c>
      <c r="K271" t="s">
        <v>659</v>
      </c>
      <c r="L271" t="s">
        <v>659</v>
      </c>
      <c r="M271" t="s">
        <v>659</v>
      </c>
      <c r="N271" t="s">
        <v>659</v>
      </c>
      <c r="O271" t="s">
        <v>659</v>
      </c>
      <c r="P271" t="s">
        <v>659</v>
      </c>
      <c r="Q271" t="s">
        <v>659</v>
      </c>
      <c r="R271" t="s">
        <v>659</v>
      </c>
      <c r="S271" t="s">
        <v>659</v>
      </c>
      <c r="T271" t="s">
        <v>659</v>
      </c>
      <c r="U271" t="s">
        <v>659</v>
      </c>
      <c r="V271" t="s">
        <v>659</v>
      </c>
      <c r="W271" t="s">
        <v>659</v>
      </c>
      <c r="X271" t="s">
        <v>659</v>
      </c>
      <c r="Y271" t="s">
        <v>659</v>
      </c>
      <c r="Z271" t="s">
        <v>659</v>
      </c>
      <c r="AA271" t="s">
        <v>659</v>
      </c>
      <c r="AB271" t="s">
        <v>659</v>
      </c>
      <c r="AC271" t="s">
        <v>659</v>
      </c>
      <c r="AD271" t="s">
        <v>659</v>
      </c>
      <c r="AE271" t="s">
        <v>659</v>
      </c>
      <c r="AF271" t="s">
        <v>659</v>
      </c>
      <c r="AG271" t="s">
        <v>659</v>
      </c>
      <c r="AH271" t="s">
        <v>659</v>
      </c>
      <c r="AI271" t="s">
        <v>659</v>
      </c>
      <c r="AJ271" t="s">
        <v>659</v>
      </c>
      <c r="AK271" t="s">
        <v>659</v>
      </c>
      <c r="AL271" t="s">
        <v>659</v>
      </c>
      <c r="AM271" t="s">
        <v>659</v>
      </c>
      <c r="AN271" t="s">
        <v>659</v>
      </c>
      <c r="AO271" t="s">
        <v>659</v>
      </c>
      <c r="AP271" t="s">
        <v>659</v>
      </c>
      <c r="AQ271" s="241" t="s">
        <v>934</v>
      </c>
      <c r="AR271" s="241">
        <v>0</v>
      </c>
    </row>
    <row r="272" spans="1:44" x14ac:dyDescent="0.2">
      <c r="A272" s="241">
        <v>110014</v>
      </c>
      <c r="B272" t="s">
        <v>59</v>
      </c>
      <c r="C272" s="241" t="s">
        <v>659</v>
      </c>
      <c r="D272" s="241" t="s">
        <v>659</v>
      </c>
      <c r="E272" s="241" t="s">
        <v>659</v>
      </c>
      <c r="F272" s="241" t="s">
        <v>659</v>
      </c>
      <c r="G272" s="241" t="s">
        <v>659</v>
      </c>
      <c r="H272" s="241" t="s">
        <v>659</v>
      </c>
      <c r="I272" s="241" t="s">
        <v>659</v>
      </c>
      <c r="J272" s="241" t="s">
        <v>659</v>
      </c>
      <c r="K272" s="241" t="s">
        <v>659</v>
      </c>
      <c r="L272" s="241" t="s">
        <v>659</v>
      </c>
      <c r="M272" s="241" t="s">
        <v>659</v>
      </c>
      <c r="N272" s="241" t="s">
        <v>659</v>
      </c>
      <c r="O272" s="241" t="s">
        <v>659</v>
      </c>
      <c r="P272" s="241" t="s">
        <v>659</v>
      </c>
      <c r="Q272" s="241" t="s">
        <v>659</v>
      </c>
      <c r="R272" s="241" t="s">
        <v>659</v>
      </c>
      <c r="S272" s="241" t="s">
        <v>659</v>
      </c>
      <c r="T272" s="241" t="s">
        <v>659</v>
      </c>
      <c r="U272" s="241" t="s">
        <v>659</v>
      </c>
      <c r="V272" s="241" t="s">
        <v>659</v>
      </c>
      <c r="W272" s="241" t="s">
        <v>659</v>
      </c>
      <c r="X272" s="241" t="s">
        <v>659</v>
      </c>
      <c r="Y272" s="241" t="s">
        <v>659</v>
      </c>
      <c r="Z272" s="241" t="s">
        <v>659</v>
      </c>
      <c r="AA272" s="241" t="s">
        <v>659</v>
      </c>
      <c r="AB272" s="241" t="s">
        <v>659</v>
      </c>
      <c r="AC272" s="241" t="s">
        <v>659</v>
      </c>
      <c r="AD272" s="241" t="s">
        <v>659</v>
      </c>
      <c r="AE272" s="241" t="s">
        <v>659</v>
      </c>
      <c r="AF272" s="241" t="s">
        <v>659</v>
      </c>
      <c r="AG272" s="241" t="s">
        <v>659</v>
      </c>
      <c r="AH272" s="241" t="s">
        <v>659</v>
      </c>
      <c r="AI272" s="241" t="s">
        <v>659</v>
      </c>
      <c r="AJ272" s="241" t="s">
        <v>659</v>
      </c>
      <c r="AK272" s="241" t="s">
        <v>659</v>
      </c>
      <c r="AL272" s="241" t="s">
        <v>659</v>
      </c>
      <c r="AM272" s="241" t="s">
        <v>659</v>
      </c>
      <c r="AN272" s="241" t="s">
        <v>659</v>
      </c>
      <c r="AO272" s="241" t="s">
        <v>659</v>
      </c>
      <c r="AP272" s="241" t="s">
        <v>659</v>
      </c>
      <c r="AQ272" s="241" t="s">
        <v>932</v>
      </c>
      <c r="AR272" s="241">
        <v>0</v>
      </c>
    </row>
    <row r="273" spans="1:44" ht="18" x14ac:dyDescent="0.2">
      <c r="A273" s="264">
        <v>110094</v>
      </c>
      <c r="B273" t="s">
        <v>59</v>
      </c>
      <c r="C273" t="s">
        <v>659</v>
      </c>
      <c r="D273" t="s">
        <v>659</v>
      </c>
      <c r="E273" t="s">
        <v>659</v>
      </c>
      <c r="F273" t="s">
        <v>659</v>
      </c>
      <c r="G273" t="s">
        <v>659</v>
      </c>
      <c r="H273" t="s">
        <v>659</v>
      </c>
      <c r="I273" t="s">
        <v>659</v>
      </c>
      <c r="J273" t="s">
        <v>659</v>
      </c>
      <c r="K273" t="s">
        <v>659</v>
      </c>
      <c r="L273" t="s">
        <v>659</v>
      </c>
      <c r="M273" t="s">
        <v>659</v>
      </c>
      <c r="N273" t="s">
        <v>659</v>
      </c>
      <c r="O273" t="s">
        <v>659</v>
      </c>
      <c r="P273" t="s">
        <v>659</v>
      </c>
      <c r="Q273" t="s">
        <v>659</v>
      </c>
      <c r="R273" t="s">
        <v>659</v>
      </c>
      <c r="S273" t="s">
        <v>659</v>
      </c>
      <c r="T273" t="s">
        <v>659</v>
      </c>
      <c r="U273" t="s">
        <v>659</v>
      </c>
      <c r="V273" t="s">
        <v>659</v>
      </c>
      <c r="W273" t="s">
        <v>659</v>
      </c>
      <c r="X273" t="s">
        <v>659</v>
      </c>
      <c r="Y273" t="s">
        <v>659</v>
      </c>
      <c r="Z273" t="s">
        <v>659</v>
      </c>
      <c r="AA273" t="s">
        <v>659</v>
      </c>
      <c r="AB273" t="s">
        <v>659</v>
      </c>
      <c r="AC273" t="s">
        <v>659</v>
      </c>
      <c r="AD273" t="s">
        <v>659</v>
      </c>
      <c r="AE273" t="s">
        <v>659</v>
      </c>
      <c r="AF273" t="s">
        <v>659</v>
      </c>
      <c r="AG273" t="s">
        <v>659</v>
      </c>
      <c r="AH273" t="s">
        <v>659</v>
      </c>
      <c r="AI273" t="s">
        <v>659</v>
      </c>
      <c r="AJ273" t="s">
        <v>659</v>
      </c>
      <c r="AK273" t="s">
        <v>659</v>
      </c>
      <c r="AL273" t="s">
        <v>659</v>
      </c>
      <c r="AM273" t="s">
        <v>659</v>
      </c>
      <c r="AN273" t="s">
        <v>659</v>
      </c>
      <c r="AO273" t="s">
        <v>659</v>
      </c>
      <c r="AP273" t="s">
        <v>659</v>
      </c>
      <c r="AQ273" s="241">
        <v>0</v>
      </c>
      <c r="AR273" s="241">
        <v>0</v>
      </c>
    </row>
    <row r="274" spans="1:44" ht="18" x14ac:dyDescent="0.2">
      <c r="A274" s="264">
        <v>110097</v>
      </c>
      <c r="B274" t="s">
        <v>59</v>
      </c>
      <c r="C274" t="s">
        <v>659</v>
      </c>
      <c r="D274" t="s">
        <v>659</v>
      </c>
      <c r="E274" t="s">
        <v>659</v>
      </c>
      <c r="F274" t="s">
        <v>659</v>
      </c>
      <c r="G274" t="s">
        <v>659</v>
      </c>
      <c r="H274" t="s">
        <v>659</v>
      </c>
      <c r="I274" t="s">
        <v>659</v>
      </c>
      <c r="J274" t="s">
        <v>659</v>
      </c>
      <c r="K274" t="s">
        <v>659</v>
      </c>
      <c r="L274" t="s">
        <v>659</v>
      </c>
      <c r="M274" t="s">
        <v>659</v>
      </c>
      <c r="N274" t="s">
        <v>659</v>
      </c>
      <c r="O274" t="s">
        <v>659</v>
      </c>
      <c r="P274" t="s">
        <v>659</v>
      </c>
      <c r="Q274" t="s">
        <v>659</v>
      </c>
      <c r="R274" t="s">
        <v>659</v>
      </c>
      <c r="S274" t="s">
        <v>659</v>
      </c>
      <c r="T274" t="s">
        <v>659</v>
      </c>
      <c r="U274" t="s">
        <v>659</v>
      </c>
      <c r="V274" t="s">
        <v>659</v>
      </c>
      <c r="W274" t="s">
        <v>659</v>
      </c>
      <c r="X274" t="s">
        <v>659</v>
      </c>
      <c r="Y274" t="s">
        <v>659</v>
      </c>
      <c r="Z274" t="s">
        <v>659</v>
      </c>
      <c r="AA274" t="s">
        <v>659</v>
      </c>
      <c r="AB274" t="s">
        <v>659</v>
      </c>
      <c r="AC274" t="s">
        <v>659</v>
      </c>
      <c r="AD274" t="s">
        <v>659</v>
      </c>
      <c r="AE274" t="s">
        <v>659</v>
      </c>
      <c r="AF274" t="s">
        <v>659</v>
      </c>
      <c r="AG274" t="s">
        <v>659</v>
      </c>
      <c r="AH274" t="s">
        <v>659</v>
      </c>
      <c r="AI274" t="s">
        <v>659</v>
      </c>
      <c r="AJ274" t="s">
        <v>659</v>
      </c>
      <c r="AK274" t="s">
        <v>659</v>
      </c>
      <c r="AL274" t="s">
        <v>659</v>
      </c>
      <c r="AM274" t="s">
        <v>659</v>
      </c>
      <c r="AN274" t="s">
        <v>659</v>
      </c>
      <c r="AO274" t="s">
        <v>659</v>
      </c>
      <c r="AP274" t="s">
        <v>659</v>
      </c>
      <c r="AQ274" s="241">
        <v>0</v>
      </c>
      <c r="AR274" s="241">
        <v>0</v>
      </c>
    </row>
    <row r="275" spans="1:44" ht="18" x14ac:dyDescent="0.2">
      <c r="A275" s="264">
        <v>110133</v>
      </c>
      <c r="B275" t="s">
        <v>59</v>
      </c>
      <c r="C275" t="s">
        <v>659</v>
      </c>
      <c r="D275" t="s">
        <v>659</v>
      </c>
      <c r="E275" t="s">
        <v>659</v>
      </c>
      <c r="F275" t="s">
        <v>659</v>
      </c>
      <c r="G275" t="s">
        <v>659</v>
      </c>
      <c r="H275" t="s">
        <v>659</v>
      </c>
      <c r="I275" t="s">
        <v>659</v>
      </c>
      <c r="J275" t="s">
        <v>659</v>
      </c>
      <c r="K275" t="s">
        <v>659</v>
      </c>
      <c r="L275" t="s">
        <v>659</v>
      </c>
      <c r="M275" t="s">
        <v>659</v>
      </c>
      <c r="N275" t="s">
        <v>659</v>
      </c>
      <c r="O275" t="s">
        <v>659</v>
      </c>
      <c r="P275" t="s">
        <v>659</v>
      </c>
      <c r="Q275" t="s">
        <v>659</v>
      </c>
      <c r="R275" t="s">
        <v>659</v>
      </c>
      <c r="S275" t="s">
        <v>659</v>
      </c>
      <c r="T275" t="s">
        <v>659</v>
      </c>
      <c r="U275" t="s">
        <v>659</v>
      </c>
      <c r="V275" t="s">
        <v>659</v>
      </c>
      <c r="W275" t="s">
        <v>659</v>
      </c>
      <c r="X275" t="s">
        <v>659</v>
      </c>
      <c r="Y275" t="s">
        <v>659</v>
      </c>
      <c r="Z275" t="s">
        <v>659</v>
      </c>
      <c r="AA275" t="s">
        <v>659</v>
      </c>
      <c r="AB275" t="s">
        <v>659</v>
      </c>
      <c r="AC275" t="s">
        <v>659</v>
      </c>
      <c r="AD275" t="s">
        <v>659</v>
      </c>
      <c r="AE275" t="s">
        <v>659</v>
      </c>
      <c r="AF275" t="s">
        <v>659</v>
      </c>
      <c r="AG275" t="s">
        <v>659</v>
      </c>
      <c r="AH275" t="s">
        <v>659</v>
      </c>
      <c r="AI275" t="s">
        <v>659</v>
      </c>
      <c r="AJ275" t="s">
        <v>659</v>
      </c>
      <c r="AK275" t="s">
        <v>659</v>
      </c>
      <c r="AL275" t="s">
        <v>659</v>
      </c>
      <c r="AM275" t="s">
        <v>659</v>
      </c>
      <c r="AN275" t="s">
        <v>659</v>
      </c>
      <c r="AO275" t="s">
        <v>659</v>
      </c>
      <c r="AP275" t="s">
        <v>659</v>
      </c>
      <c r="AQ275" s="241">
        <v>0</v>
      </c>
      <c r="AR275" s="241">
        <v>0</v>
      </c>
    </row>
    <row r="276" spans="1:44" ht="18" x14ac:dyDescent="0.2">
      <c r="A276" s="264">
        <v>110140</v>
      </c>
      <c r="B276" t="s">
        <v>59</v>
      </c>
      <c r="C276" t="s">
        <v>659</v>
      </c>
      <c r="D276" t="s">
        <v>659</v>
      </c>
      <c r="E276" t="s">
        <v>659</v>
      </c>
      <c r="F276" t="s">
        <v>659</v>
      </c>
      <c r="G276" t="s">
        <v>659</v>
      </c>
      <c r="H276" t="s">
        <v>659</v>
      </c>
      <c r="I276" t="s">
        <v>659</v>
      </c>
      <c r="J276" t="s">
        <v>659</v>
      </c>
      <c r="K276" t="s">
        <v>659</v>
      </c>
      <c r="L276" t="s">
        <v>659</v>
      </c>
      <c r="M276" t="s">
        <v>659</v>
      </c>
      <c r="N276" t="s">
        <v>659</v>
      </c>
      <c r="O276" t="s">
        <v>659</v>
      </c>
      <c r="P276" t="s">
        <v>659</v>
      </c>
      <c r="Q276" t="s">
        <v>659</v>
      </c>
      <c r="R276" t="s">
        <v>659</v>
      </c>
      <c r="S276" t="s">
        <v>659</v>
      </c>
      <c r="T276" t="s">
        <v>659</v>
      </c>
      <c r="U276" t="s">
        <v>659</v>
      </c>
      <c r="V276" t="s">
        <v>659</v>
      </c>
      <c r="W276" t="s">
        <v>659</v>
      </c>
      <c r="X276" t="s">
        <v>659</v>
      </c>
      <c r="Y276" t="s">
        <v>659</v>
      </c>
      <c r="Z276" t="s">
        <v>659</v>
      </c>
      <c r="AA276" t="s">
        <v>659</v>
      </c>
      <c r="AB276" t="s">
        <v>659</v>
      </c>
      <c r="AC276" t="s">
        <v>659</v>
      </c>
      <c r="AD276" t="s">
        <v>659</v>
      </c>
      <c r="AE276" t="s">
        <v>659</v>
      </c>
      <c r="AF276" t="s">
        <v>659</v>
      </c>
      <c r="AG276" t="s">
        <v>659</v>
      </c>
      <c r="AH276" t="s">
        <v>659</v>
      </c>
      <c r="AI276" t="s">
        <v>659</v>
      </c>
      <c r="AJ276" t="s">
        <v>659</v>
      </c>
      <c r="AK276" t="s">
        <v>659</v>
      </c>
      <c r="AL276" t="s">
        <v>659</v>
      </c>
      <c r="AM276" t="s">
        <v>659</v>
      </c>
      <c r="AN276" t="s">
        <v>659</v>
      </c>
      <c r="AO276" t="s">
        <v>659</v>
      </c>
      <c r="AP276" t="s">
        <v>659</v>
      </c>
      <c r="AQ276" s="241">
        <v>0</v>
      </c>
      <c r="AR276" s="241">
        <v>0</v>
      </c>
    </row>
    <row r="277" spans="1:44" ht="18" x14ac:dyDescent="0.2">
      <c r="A277" s="264">
        <v>110162</v>
      </c>
      <c r="B277" t="s">
        <v>59</v>
      </c>
      <c r="C277" t="s">
        <v>659</v>
      </c>
      <c r="D277" t="s">
        <v>659</v>
      </c>
      <c r="E277" t="s">
        <v>659</v>
      </c>
      <c r="F277" t="s">
        <v>659</v>
      </c>
      <c r="G277" t="s">
        <v>659</v>
      </c>
      <c r="H277" t="s">
        <v>659</v>
      </c>
      <c r="I277" t="s">
        <v>659</v>
      </c>
      <c r="J277" t="s">
        <v>659</v>
      </c>
      <c r="K277" t="s">
        <v>659</v>
      </c>
      <c r="L277" t="s">
        <v>659</v>
      </c>
      <c r="M277" t="s">
        <v>659</v>
      </c>
      <c r="N277" t="s">
        <v>659</v>
      </c>
      <c r="O277" t="s">
        <v>659</v>
      </c>
      <c r="P277" t="s">
        <v>659</v>
      </c>
      <c r="Q277" t="s">
        <v>659</v>
      </c>
      <c r="R277" t="s">
        <v>659</v>
      </c>
      <c r="S277" t="s">
        <v>659</v>
      </c>
      <c r="T277" t="s">
        <v>659</v>
      </c>
      <c r="U277" t="s">
        <v>659</v>
      </c>
      <c r="V277" t="s">
        <v>659</v>
      </c>
      <c r="W277" t="s">
        <v>659</v>
      </c>
      <c r="X277" t="s">
        <v>659</v>
      </c>
      <c r="Y277" t="s">
        <v>659</v>
      </c>
      <c r="Z277" t="s">
        <v>659</v>
      </c>
      <c r="AA277" t="s">
        <v>659</v>
      </c>
      <c r="AB277" t="s">
        <v>659</v>
      </c>
      <c r="AC277" t="s">
        <v>659</v>
      </c>
      <c r="AD277" t="s">
        <v>659</v>
      </c>
      <c r="AE277" t="s">
        <v>659</v>
      </c>
      <c r="AF277" t="s">
        <v>659</v>
      </c>
      <c r="AG277" t="s">
        <v>659</v>
      </c>
      <c r="AH277" t="s">
        <v>659</v>
      </c>
      <c r="AI277" t="s">
        <v>659</v>
      </c>
      <c r="AJ277" t="s">
        <v>659</v>
      </c>
      <c r="AK277" t="s">
        <v>659</v>
      </c>
      <c r="AL277" t="s">
        <v>659</v>
      </c>
      <c r="AM277" t="s">
        <v>659</v>
      </c>
      <c r="AN277" t="s">
        <v>659</v>
      </c>
      <c r="AO277" t="s">
        <v>659</v>
      </c>
      <c r="AP277" t="s">
        <v>659</v>
      </c>
      <c r="AQ277" s="241">
        <v>0</v>
      </c>
      <c r="AR277" s="241">
        <v>0</v>
      </c>
    </row>
    <row r="278" spans="1:44" ht="18" x14ac:dyDescent="0.2">
      <c r="A278" s="264">
        <v>110183</v>
      </c>
      <c r="B278" t="s">
        <v>59</v>
      </c>
      <c r="C278" t="s">
        <v>659</v>
      </c>
      <c r="D278" t="s">
        <v>659</v>
      </c>
      <c r="E278" t="s">
        <v>659</v>
      </c>
      <c r="F278" t="s">
        <v>659</v>
      </c>
      <c r="G278" t="s">
        <v>659</v>
      </c>
      <c r="H278" t="s">
        <v>659</v>
      </c>
      <c r="I278" t="s">
        <v>659</v>
      </c>
      <c r="J278" t="s">
        <v>659</v>
      </c>
      <c r="K278" t="s">
        <v>659</v>
      </c>
      <c r="L278" t="s">
        <v>659</v>
      </c>
      <c r="M278" t="s">
        <v>659</v>
      </c>
      <c r="N278" t="s">
        <v>659</v>
      </c>
      <c r="O278" t="s">
        <v>659</v>
      </c>
      <c r="P278" t="s">
        <v>659</v>
      </c>
      <c r="Q278" t="s">
        <v>659</v>
      </c>
      <c r="R278" t="s">
        <v>659</v>
      </c>
      <c r="S278" t="s">
        <v>659</v>
      </c>
      <c r="T278" t="s">
        <v>659</v>
      </c>
      <c r="U278" t="s">
        <v>659</v>
      </c>
      <c r="V278" t="s">
        <v>659</v>
      </c>
      <c r="W278" t="s">
        <v>659</v>
      </c>
      <c r="X278" t="s">
        <v>659</v>
      </c>
      <c r="Y278" t="s">
        <v>659</v>
      </c>
      <c r="Z278" t="s">
        <v>659</v>
      </c>
      <c r="AA278" t="s">
        <v>659</v>
      </c>
      <c r="AB278" t="s">
        <v>659</v>
      </c>
      <c r="AC278" t="s">
        <v>659</v>
      </c>
      <c r="AD278" t="s">
        <v>659</v>
      </c>
      <c r="AE278" t="s">
        <v>659</v>
      </c>
      <c r="AF278" t="s">
        <v>659</v>
      </c>
      <c r="AG278" t="s">
        <v>659</v>
      </c>
      <c r="AH278" t="s">
        <v>659</v>
      </c>
      <c r="AI278" t="s">
        <v>659</v>
      </c>
      <c r="AJ278" t="s">
        <v>659</v>
      </c>
      <c r="AK278" t="s">
        <v>659</v>
      </c>
      <c r="AL278" t="s">
        <v>659</v>
      </c>
      <c r="AM278" t="s">
        <v>659</v>
      </c>
      <c r="AN278" t="s">
        <v>659</v>
      </c>
      <c r="AO278" t="s">
        <v>659</v>
      </c>
      <c r="AP278" t="s">
        <v>659</v>
      </c>
      <c r="AQ278" s="241">
        <v>0</v>
      </c>
      <c r="AR278" s="241">
        <v>0</v>
      </c>
    </row>
    <row r="279" spans="1:44" ht="18" x14ac:dyDescent="0.2">
      <c r="A279" s="264">
        <v>110210</v>
      </c>
      <c r="B279" t="s">
        <v>59</v>
      </c>
      <c r="C279" t="s">
        <v>659</v>
      </c>
      <c r="D279" t="s">
        <v>659</v>
      </c>
      <c r="E279" t="s">
        <v>659</v>
      </c>
      <c r="F279" t="s">
        <v>659</v>
      </c>
      <c r="G279" t="s">
        <v>659</v>
      </c>
      <c r="H279" t="s">
        <v>659</v>
      </c>
      <c r="I279" t="s">
        <v>659</v>
      </c>
      <c r="J279" t="s">
        <v>659</v>
      </c>
      <c r="K279" t="s">
        <v>659</v>
      </c>
      <c r="L279" t="s">
        <v>659</v>
      </c>
      <c r="M279" t="s">
        <v>659</v>
      </c>
      <c r="N279" t="s">
        <v>659</v>
      </c>
      <c r="O279" t="s">
        <v>659</v>
      </c>
      <c r="P279" t="s">
        <v>659</v>
      </c>
      <c r="Q279" t="s">
        <v>659</v>
      </c>
      <c r="R279" t="s">
        <v>659</v>
      </c>
      <c r="S279" t="s">
        <v>659</v>
      </c>
      <c r="T279" t="s">
        <v>659</v>
      </c>
      <c r="U279" t="s">
        <v>659</v>
      </c>
      <c r="V279" t="s">
        <v>659</v>
      </c>
      <c r="W279" t="s">
        <v>659</v>
      </c>
      <c r="X279" t="s">
        <v>659</v>
      </c>
      <c r="Y279" t="s">
        <v>659</v>
      </c>
      <c r="Z279" t="s">
        <v>659</v>
      </c>
      <c r="AA279" t="s">
        <v>659</v>
      </c>
      <c r="AB279" t="s">
        <v>659</v>
      </c>
      <c r="AC279" t="s">
        <v>659</v>
      </c>
      <c r="AD279" t="s">
        <v>659</v>
      </c>
      <c r="AE279" t="s">
        <v>659</v>
      </c>
      <c r="AF279" t="s">
        <v>659</v>
      </c>
      <c r="AG279" t="s">
        <v>659</v>
      </c>
      <c r="AH279" t="s">
        <v>659</v>
      </c>
      <c r="AI279" t="s">
        <v>659</v>
      </c>
      <c r="AJ279" t="s">
        <v>659</v>
      </c>
      <c r="AK279" t="s">
        <v>659</v>
      </c>
      <c r="AL279" t="s">
        <v>659</v>
      </c>
      <c r="AM279" t="s">
        <v>659</v>
      </c>
      <c r="AN279" t="s">
        <v>659</v>
      </c>
      <c r="AO279" t="s">
        <v>659</v>
      </c>
      <c r="AP279" t="s">
        <v>659</v>
      </c>
      <c r="AQ279" s="241">
        <v>0</v>
      </c>
      <c r="AR279" s="241">
        <v>0</v>
      </c>
    </row>
    <row r="280" spans="1:44" ht="18" x14ac:dyDescent="0.2">
      <c r="A280" s="264">
        <v>110262</v>
      </c>
      <c r="B280" t="s">
        <v>59</v>
      </c>
      <c r="C280" t="s">
        <v>659</v>
      </c>
      <c r="D280" t="s">
        <v>659</v>
      </c>
      <c r="E280" t="s">
        <v>659</v>
      </c>
      <c r="F280" t="s">
        <v>659</v>
      </c>
      <c r="G280" t="s">
        <v>659</v>
      </c>
      <c r="H280" t="s">
        <v>659</v>
      </c>
      <c r="I280" t="s">
        <v>659</v>
      </c>
      <c r="J280" t="s">
        <v>659</v>
      </c>
      <c r="K280" t="s">
        <v>659</v>
      </c>
      <c r="L280" t="s">
        <v>659</v>
      </c>
      <c r="M280" t="s">
        <v>659</v>
      </c>
      <c r="N280" t="s">
        <v>659</v>
      </c>
      <c r="O280" t="s">
        <v>659</v>
      </c>
      <c r="P280" t="s">
        <v>659</v>
      </c>
      <c r="Q280" t="s">
        <v>659</v>
      </c>
      <c r="R280" t="s">
        <v>659</v>
      </c>
      <c r="S280" t="s">
        <v>659</v>
      </c>
      <c r="T280" t="s">
        <v>659</v>
      </c>
      <c r="U280" t="s">
        <v>659</v>
      </c>
      <c r="V280" t="s">
        <v>659</v>
      </c>
      <c r="W280" t="s">
        <v>659</v>
      </c>
      <c r="X280" t="s">
        <v>659</v>
      </c>
      <c r="Y280" t="s">
        <v>659</v>
      </c>
      <c r="Z280" t="s">
        <v>659</v>
      </c>
      <c r="AA280" t="s">
        <v>659</v>
      </c>
      <c r="AB280" t="s">
        <v>659</v>
      </c>
      <c r="AC280" t="s">
        <v>659</v>
      </c>
      <c r="AD280" t="s">
        <v>659</v>
      </c>
      <c r="AE280" t="s">
        <v>659</v>
      </c>
      <c r="AF280" t="s">
        <v>659</v>
      </c>
      <c r="AG280" t="s">
        <v>659</v>
      </c>
      <c r="AH280" t="s">
        <v>659</v>
      </c>
      <c r="AI280" t="s">
        <v>659</v>
      </c>
      <c r="AJ280" t="s">
        <v>659</v>
      </c>
      <c r="AK280" t="s">
        <v>659</v>
      </c>
      <c r="AL280" t="s">
        <v>659</v>
      </c>
      <c r="AM280" t="s">
        <v>659</v>
      </c>
      <c r="AN280" t="s">
        <v>659</v>
      </c>
      <c r="AO280" t="s">
        <v>659</v>
      </c>
      <c r="AP280" t="s">
        <v>659</v>
      </c>
      <c r="AQ280" s="241">
        <v>0</v>
      </c>
      <c r="AR280" s="241">
        <v>0</v>
      </c>
    </row>
    <row r="281" spans="1:44" x14ac:dyDescent="0.2">
      <c r="A281" s="241">
        <v>110385</v>
      </c>
      <c r="B281" t="s">
        <v>59</v>
      </c>
      <c r="C281" s="241" t="s">
        <v>659</v>
      </c>
      <c r="D281" s="241" t="s">
        <v>659</v>
      </c>
      <c r="E281" s="241" t="s">
        <v>659</v>
      </c>
      <c r="F281" s="241" t="s">
        <v>659</v>
      </c>
      <c r="G281" s="241" t="s">
        <v>659</v>
      </c>
      <c r="H281" s="241" t="s">
        <v>659</v>
      </c>
      <c r="I281" s="241" t="s">
        <v>659</v>
      </c>
      <c r="J281" s="241" t="s">
        <v>659</v>
      </c>
      <c r="K281" s="241" t="s">
        <v>659</v>
      </c>
      <c r="L281" s="241" t="s">
        <v>659</v>
      </c>
      <c r="M281" s="241" t="s">
        <v>659</v>
      </c>
      <c r="N281" s="241" t="s">
        <v>659</v>
      </c>
      <c r="O281" s="241" t="s">
        <v>659</v>
      </c>
      <c r="P281" s="241" t="s">
        <v>659</v>
      </c>
      <c r="Q281" s="241" t="s">
        <v>659</v>
      </c>
      <c r="R281" s="241" t="s">
        <v>659</v>
      </c>
      <c r="S281" s="241" t="s">
        <v>659</v>
      </c>
      <c r="T281" s="241" t="s">
        <v>659</v>
      </c>
      <c r="U281" s="241" t="s">
        <v>659</v>
      </c>
      <c r="V281" s="241" t="s">
        <v>659</v>
      </c>
      <c r="W281" s="241" t="s">
        <v>659</v>
      </c>
      <c r="X281" s="241" t="s">
        <v>659</v>
      </c>
      <c r="Y281" s="241" t="s">
        <v>659</v>
      </c>
      <c r="Z281" s="241" t="s">
        <v>659</v>
      </c>
      <c r="AA281" s="241" t="s">
        <v>659</v>
      </c>
      <c r="AB281" s="241" t="s">
        <v>659</v>
      </c>
      <c r="AC281" s="241" t="s">
        <v>659</v>
      </c>
      <c r="AD281" s="241" t="s">
        <v>659</v>
      </c>
      <c r="AE281" s="241" t="s">
        <v>659</v>
      </c>
      <c r="AF281" s="241" t="s">
        <v>659</v>
      </c>
      <c r="AG281" s="241" t="s">
        <v>659</v>
      </c>
      <c r="AH281" s="241" t="s">
        <v>659</v>
      </c>
      <c r="AI281" s="241" t="s">
        <v>659</v>
      </c>
      <c r="AJ281" s="241" t="s">
        <v>659</v>
      </c>
      <c r="AK281" s="241" t="s">
        <v>659</v>
      </c>
      <c r="AL281" s="241" t="s">
        <v>659</v>
      </c>
      <c r="AM281" s="241" t="s">
        <v>659</v>
      </c>
      <c r="AN281" s="241" t="s">
        <v>659</v>
      </c>
      <c r="AO281" s="241" t="s">
        <v>659</v>
      </c>
      <c r="AP281" s="241" t="s">
        <v>659</v>
      </c>
      <c r="AQ281" s="241" t="s">
        <v>1146</v>
      </c>
      <c r="AR281" s="241">
        <v>0</v>
      </c>
    </row>
    <row r="282" spans="1:44" ht="18" x14ac:dyDescent="0.2">
      <c r="A282" s="264">
        <v>110389</v>
      </c>
      <c r="B282" t="s">
        <v>59</v>
      </c>
      <c r="C282" t="s">
        <v>659</v>
      </c>
      <c r="D282" t="s">
        <v>659</v>
      </c>
      <c r="E282" t="s">
        <v>659</v>
      </c>
      <c r="F282" t="s">
        <v>659</v>
      </c>
      <c r="G282" t="s">
        <v>659</v>
      </c>
      <c r="H282" t="s">
        <v>659</v>
      </c>
      <c r="I282" t="s">
        <v>659</v>
      </c>
      <c r="J282" t="s">
        <v>659</v>
      </c>
      <c r="K282" t="s">
        <v>659</v>
      </c>
      <c r="L282" t="s">
        <v>659</v>
      </c>
      <c r="M282" t="s">
        <v>659</v>
      </c>
      <c r="N282" t="s">
        <v>659</v>
      </c>
      <c r="O282" t="s">
        <v>659</v>
      </c>
      <c r="P282" t="s">
        <v>659</v>
      </c>
      <c r="Q282" t="s">
        <v>659</v>
      </c>
      <c r="R282" t="s">
        <v>659</v>
      </c>
      <c r="S282" t="s">
        <v>659</v>
      </c>
      <c r="T282" t="s">
        <v>659</v>
      </c>
      <c r="U282" t="s">
        <v>659</v>
      </c>
      <c r="V282" t="s">
        <v>659</v>
      </c>
      <c r="W282" t="s">
        <v>659</v>
      </c>
      <c r="X282" t="s">
        <v>659</v>
      </c>
      <c r="Y282" t="s">
        <v>659</v>
      </c>
      <c r="Z282" t="s">
        <v>659</v>
      </c>
      <c r="AA282" t="s">
        <v>659</v>
      </c>
      <c r="AB282" t="s">
        <v>659</v>
      </c>
      <c r="AC282" t="s">
        <v>659</v>
      </c>
      <c r="AD282" t="s">
        <v>659</v>
      </c>
      <c r="AE282" t="s">
        <v>659</v>
      </c>
      <c r="AF282" t="s">
        <v>659</v>
      </c>
      <c r="AG282" t="s">
        <v>659</v>
      </c>
      <c r="AH282" t="s">
        <v>659</v>
      </c>
      <c r="AI282" t="s">
        <v>659</v>
      </c>
      <c r="AJ282" t="s">
        <v>659</v>
      </c>
      <c r="AK282" t="s">
        <v>659</v>
      </c>
      <c r="AL282" t="s">
        <v>659</v>
      </c>
      <c r="AM282" t="s">
        <v>659</v>
      </c>
      <c r="AN282" t="s">
        <v>659</v>
      </c>
      <c r="AO282" t="s">
        <v>659</v>
      </c>
      <c r="AP282" t="s">
        <v>659</v>
      </c>
      <c r="AQ282" s="241">
        <v>0</v>
      </c>
      <c r="AR282" s="241">
        <v>0</v>
      </c>
    </row>
    <row r="283" spans="1:44" ht="18" x14ac:dyDescent="0.2">
      <c r="A283" s="264">
        <v>110501</v>
      </c>
      <c r="B283" t="s">
        <v>59</v>
      </c>
      <c r="C283" t="s">
        <v>659</v>
      </c>
      <c r="D283" t="s">
        <v>659</v>
      </c>
      <c r="E283" t="s">
        <v>659</v>
      </c>
      <c r="F283" t="s">
        <v>659</v>
      </c>
      <c r="G283" t="s">
        <v>659</v>
      </c>
      <c r="H283" t="s">
        <v>659</v>
      </c>
      <c r="I283" t="s">
        <v>659</v>
      </c>
      <c r="J283" t="s">
        <v>659</v>
      </c>
      <c r="K283" t="s">
        <v>659</v>
      </c>
      <c r="L283" t="s">
        <v>659</v>
      </c>
      <c r="M283" t="s">
        <v>659</v>
      </c>
      <c r="N283" t="s">
        <v>659</v>
      </c>
      <c r="O283" t="s">
        <v>659</v>
      </c>
      <c r="P283" t="s">
        <v>659</v>
      </c>
      <c r="Q283" t="s">
        <v>659</v>
      </c>
      <c r="R283" t="s">
        <v>659</v>
      </c>
      <c r="S283" t="s">
        <v>659</v>
      </c>
      <c r="T283" t="s">
        <v>659</v>
      </c>
      <c r="U283" t="s">
        <v>659</v>
      </c>
      <c r="V283" t="s">
        <v>659</v>
      </c>
      <c r="W283" t="s">
        <v>659</v>
      </c>
      <c r="X283" t="s">
        <v>659</v>
      </c>
      <c r="Y283" t="s">
        <v>659</v>
      </c>
      <c r="Z283" t="s">
        <v>659</v>
      </c>
      <c r="AA283" t="s">
        <v>659</v>
      </c>
      <c r="AB283" t="s">
        <v>659</v>
      </c>
      <c r="AC283" t="s">
        <v>659</v>
      </c>
      <c r="AD283" t="s">
        <v>659</v>
      </c>
      <c r="AE283" t="s">
        <v>659</v>
      </c>
      <c r="AF283" t="s">
        <v>659</v>
      </c>
      <c r="AG283" t="s">
        <v>659</v>
      </c>
      <c r="AH283" t="s">
        <v>659</v>
      </c>
      <c r="AI283" t="s">
        <v>659</v>
      </c>
      <c r="AJ283" t="s">
        <v>659</v>
      </c>
      <c r="AK283" t="s">
        <v>659</v>
      </c>
      <c r="AL283" t="s">
        <v>659</v>
      </c>
      <c r="AM283" t="s">
        <v>659</v>
      </c>
      <c r="AN283" t="s">
        <v>659</v>
      </c>
      <c r="AO283" t="s">
        <v>659</v>
      </c>
      <c r="AP283" t="s">
        <v>659</v>
      </c>
      <c r="AQ283" s="241">
        <v>0</v>
      </c>
      <c r="AR283" s="241">
        <v>0</v>
      </c>
    </row>
    <row r="284" spans="1:44" x14ac:dyDescent="0.2">
      <c r="A284" s="265">
        <v>110528</v>
      </c>
      <c r="B284" t="s">
        <v>59</v>
      </c>
      <c r="C284" s="263" t="s">
        <v>197</v>
      </c>
      <c r="D284" s="263" t="s">
        <v>197</v>
      </c>
      <c r="E284" s="263" t="s">
        <v>197</v>
      </c>
      <c r="F284" s="263" t="s">
        <v>197</v>
      </c>
      <c r="G284" s="263" t="s">
        <v>197</v>
      </c>
      <c r="H284" s="263" t="s">
        <v>197</v>
      </c>
      <c r="I284" s="263" t="s">
        <v>197</v>
      </c>
      <c r="J284" s="263" t="s">
        <v>197</v>
      </c>
      <c r="K284" s="263" t="s">
        <v>197</v>
      </c>
      <c r="L284" s="263" t="s">
        <v>197</v>
      </c>
      <c r="M284" s="263" t="s">
        <v>197</v>
      </c>
      <c r="N284" s="263" t="s">
        <v>197</v>
      </c>
      <c r="O284" s="263" t="s">
        <v>197</v>
      </c>
      <c r="P284" s="263" t="s">
        <v>197</v>
      </c>
      <c r="Q284" s="263" t="s">
        <v>197</v>
      </c>
      <c r="R284" s="263" t="s">
        <v>197</v>
      </c>
      <c r="S284" s="263" t="s">
        <v>197</v>
      </c>
      <c r="T284" s="263" t="s">
        <v>197</v>
      </c>
      <c r="U284" s="263" t="s">
        <v>197</v>
      </c>
      <c r="V284" s="263" t="s">
        <v>197</v>
      </c>
      <c r="W284" s="263" t="s">
        <v>197</v>
      </c>
      <c r="X284" s="263" t="s">
        <v>197</v>
      </c>
      <c r="Y284" s="263" t="s">
        <v>197</v>
      </c>
      <c r="Z284" s="263" t="s">
        <v>197</v>
      </c>
      <c r="AA284" s="263" t="s">
        <v>197</v>
      </c>
      <c r="AB284" s="263" t="s">
        <v>197</v>
      </c>
      <c r="AC284" s="263" t="s">
        <v>197</v>
      </c>
      <c r="AD284" s="263" t="s">
        <v>197</v>
      </c>
      <c r="AE284" s="263" t="s">
        <v>197</v>
      </c>
      <c r="AF284" s="263" t="s">
        <v>197</v>
      </c>
      <c r="AG284" s="263" t="s">
        <v>197</v>
      </c>
      <c r="AH284" s="263" t="s">
        <v>197</v>
      </c>
      <c r="AI284" s="263" t="s">
        <v>197</v>
      </c>
      <c r="AJ284" s="263" t="s">
        <v>197</v>
      </c>
      <c r="AK284" s="263" t="s">
        <v>197</v>
      </c>
      <c r="AL284" s="263" t="s">
        <v>197</v>
      </c>
      <c r="AM284" s="263" t="s">
        <v>197</v>
      </c>
      <c r="AN284" s="263" t="s">
        <v>197</v>
      </c>
      <c r="AO284" s="263" t="s">
        <v>197</v>
      </c>
      <c r="AP284" s="263" t="s">
        <v>197</v>
      </c>
      <c r="AQ284" s="241">
        <v>0</v>
      </c>
      <c r="AR284" s="241" t="s">
        <v>1137</v>
      </c>
    </row>
    <row r="285" spans="1:44" ht="18" x14ac:dyDescent="0.2">
      <c r="A285" s="264">
        <v>110539</v>
      </c>
      <c r="B285" t="s">
        <v>59</v>
      </c>
      <c r="C285" t="s">
        <v>659</v>
      </c>
      <c r="D285" t="s">
        <v>659</v>
      </c>
      <c r="E285" t="s">
        <v>659</v>
      </c>
      <c r="F285" t="s">
        <v>659</v>
      </c>
      <c r="G285" t="s">
        <v>659</v>
      </c>
      <c r="H285" t="s">
        <v>659</v>
      </c>
      <c r="I285" t="s">
        <v>659</v>
      </c>
      <c r="J285" t="s">
        <v>659</v>
      </c>
      <c r="K285" t="s">
        <v>659</v>
      </c>
      <c r="L285" t="s">
        <v>659</v>
      </c>
      <c r="M285" t="s">
        <v>659</v>
      </c>
      <c r="N285" t="s">
        <v>659</v>
      </c>
      <c r="O285" t="s">
        <v>659</v>
      </c>
      <c r="P285" t="s">
        <v>659</v>
      </c>
      <c r="Q285" t="s">
        <v>659</v>
      </c>
      <c r="R285" t="s">
        <v>659</v>
      </c>
      <c r="S285" t="s">
        <v>659</v>
      </c>
      <c r="T285" t="s">
        <v>659</v>
      </c>
      <c r="U285" t="s">
        <v>659</v>
      </c>
      <c r="V285" t="s">
        <v>659</v>
      </c>
      <c r="W285" t="s">
        <v>659</v>
      </c>
      <c r="X285" t="s">
        <v>659</v>
      </c>
      <c r="Y285" t="s">
        <v>659</v>
      </c>
      <c r="Z285" t="s">
        <v>659</v>
      </c>
      <c r="AA285" t="s">
        <v>659</v>
      </c>
      <c r="AB285" t="s">
        <v>659</v>
      </c>
      <c r="AC285" t="s">
        <v>659</v>
      </c>
      <c r="AD285" t="s">
        <v>659</v>
      </c>
      <c r="AE285" t="s">
        <v>659</v>
      </c>
      <c r="AF285" t="s">
        <v>659</v>
      </c>
      <c r="AG285" t="s">
        <v>659</v>
      </c>
      <c r="AH285" t="s">
        <v>659</v>
      </c>
      <c r="AI285" t="s">
        <v>659</v>
      </c>
      <c r="AJ285" t="s">
        <v>659</v>
      </c>
      <c r="AK285" t="s">
        <v>659</v>
      </c>
      <c r="AL285" t="s">
        <v>659</v>
      </c>
      <c r="AM285" t="s">
        <v>659</v>
      </c>
      <c r="AN285" t="s">
        <v>659</v>
      </c>
      <c r="AO285" t="s">
        <v>659</v>
      </c>
      <c r="AP285" t="s">
        <v>659</v>
      </c>
      <c r="AQ285" s="241">
        <v>0</v>
      </c>
      <c r="AR285" s="241">
        <v>0</v>
      </c>
    </row>
    <row r="286" spans="1:44" ht="18" x14ac:dyDescent="0.2">
      <c r="A286" s="264">
        <v>110561</v>
      </c>
      <c r="B286" t="s">
        <v>59</v>
      </c>
      <c r="C286" t="s">
        <v>659</v>
      </c>
      <c r="D286" t="s">
        <v>659</v>
      </c>
      <c r="E286" t="s">
        <v>659</v>
      </c>
      <c r="F286" t="s">
        <v>659</v>
      </c>
      <c r="G286" t="s">
        <v>659</v>
      </c>
      <c r="H286" t="s">
        <v>659</v>
      </c>
      <c r="I286" t="s">
        <v>659</v>
      </c>
      <c r="J286" t="s">
        <v>659</v>
      </c>
      <c r="K286" t="s">
        <v>659</v>
      </c>
      <c r="L286" t="s">
        <v>659</v>
      </c>
      <c r="M286" t="s">
        <v>659</v>
      </c>
      <c r="N286" t="s">
        <v>659</v>
      </c>
      <c r="O286" t="s">
        <v>659</v>
      </c>
      <c r="P286" t="s">
        <v>659</v>
      </c>
      <c r="Q286" t="s">
        <v>659</v>
      </c>
      <c r="R286" t="s">
        <v>659</v>
      </c>
      <c r="S286" t="s">
        <v>659</v>
      </c>
      <c r="T286" t="s">
        <v>659</v>
      </c>
      <c r="U286" t="s">
        <v>659</v>
      </c>
      <c r="V286" t="s">
        <v>659</v>
      </c>
      <c r="W286" t="s">
        <v>659</v>
      </c>
      <c r="X286" t="s">
        <v>659</v>
      </c>
      <c r="Y286" t="s">
        <v>659</v>
      </c>
      <c r="Z286" t="s">
        <v>659</v>
      </c>
      <c r="AA286" t="s">
        <v>659</v>
      </c>
      <c r="AB286" t="s">
        <v>659</v>
      </c>
      <c r="AC286" t="s">
        <v>659</v>
      </c>
      <c r="AD286" t="s">
        <v>659</v>
      </c>
      <c r="AE286" t="s">
        <v>659</v>
      </c>
      <c r="AF286" t="s">
        <v>659</v>
      </c>
      <c r="AG286" t="s">
        <v>659</v>
      </c>
      <c r="AH286" t="s">
        <v>659</v>
      </c>
      <c r="AI286" t="s">
        <v>659</v>
      </c>
      <c r="AJ286" t="s">
        <v>659</v>
      </c>
      <c r="AK286" t="s">
        <v>659</v>
      </c>
      <c r="AL286" t="s">
        <v>659</v>
      </c>
      <c r="AM286" t="s">
        <v>659</v>
      </c>
      <c r="AN286" t="s">
        <v>659</v>
      </c>
      <c r="AO286" t="s">
        <v>659</v>
      </c>
      <c r="AP286" t="s">
        <v>659</v>
      </c>
      <c r="AQ286" s="241">
        <v>0</v>
      </c>
      <c r="AR286" s="241">
        <v>0</v>
      </c>
    </row>
    <row r="287" spans="1:44" ht="18" x14ac:dyDescent="0.2">
      <c r="A287" s="264">
        <v>110609</v>
      </c>
      <c r="B287" t="s">
        <v>59</v>
      </c>
      <c r="C287" t="s">
        <v>659</v>
      </c>
      <c r="D287" t="s">
        <v>659</v>
      </c>
      <c r="E287" t="s">
        <v>659</v>
      </c>
      <c r="F287" t="s">
        <v>659</v>
      </c>
      <c r="G287" t="s">
        <v>659</v>
      </c>
      <c r="H287" t="s">
        <v>659</v>
      </c>
      <c r="I287" t="s">
        <v>659</v>
      </c>
      <c r="J287" t="s">
        <v>659</v>
      </c>
      <c r="K287" t="s">
        <v>659</v>
      </c>
      <c r="L287" t="s">
        <v>659</v>
      </c>
      <c r="M287" t="s">
        <v>659</v>
      </c>
      <c r="N287" t="s">
        <v>659</v>
      </c>
      <c r="O287" t="s">
        <v>659</v>
      </c>
      <c r="P287" t="s">
        <v>659</v>
      </c>
      <c r="Q287" t="s">
        <v>659</v>
      </c>
      <c r="R287" t="s">
        <v>659</v>
      </c>
      <c r="S287" t="s">
        <v>659</v>
      </c>
      <c r="T287" t="s">
        <v>659</v>
      </c>
      <c r="U287" t="s">
        <v>659</v>
      </c>
      <c r="V287" t="s">
        <v>659</v>
      </c>
      <c r="W287" t="s">
        <v>659</v>
      </c>
      <c r="X287" t="s">
        <v>659</v>
      </c>
      <c r="Y287" t="s">
        <v>659</v>
      </c>
      <c r="Z287" t="s">
        <v>659</v>
      </c>
      <c r="AA287" t="s">
        <v>659</v>
      </c>
      <c r="AB287" t="s">
        <v>659</v>
      </c>
      <c r="AC287" t="s">
        <v>659</v>
      </c>
      <c r="AD287" t="s">
        <v>659</v>
      </c>
      <c r="AE287" t="s">
        <v>659</v>
      </c>
      <c r="AF287" t="s">
        <v>659</v>
      </c>
      <c r="AG287" t="s">
        <v>659</v>
      </c>
      <c r="AH287" t="s">
        <v>659</v>
      </c>
      <c r="AI287" t="s">
        <v>659</v>
      </c>
      <c r="AJ287" t="s">
        <v>659</v>
      </c>
      <c r="AK287" t="s">
        <v>659</v>
      </c>
      <c r="AL287" t="s">
        <v>659</v>
      </c>
      <c r="AM287" t="s">
        <v>659</v>
      </c>
      <c r="AN287" t="s">
        <v>659</v>
      </c>
      <c r="AO287" t="s">
        <v>659</v>
      </c>
      <c r="AP287" t="s">
        <v>659</v>
      </c>
      <c r="AQ287" s="241">
        <v>0</v>
      </c>
      <c r="AR287" s="241">
        <v>0</v>
      </c>
    </row>
    <row r="288" spans="1:44" ht="18" x14ac:dyDescent="0.2">
      <c r="A288" s="264">
        <v>110698</v>
      </c>
      <c r="B288" t="s">
        <v>59</v>
      </c>
      <c r="C288" t="s">
        <v>659</v>
      </c>
      <c r="D288" t="s">
        <v>659</v>
      </c>
      <c r="E288" t="s">
        <v>659</v>
      </c>
      <c r="F288" t="s">
        <v>659</v>
      </c>
      <c r="G288" t="s">
        <v>659</v>
      </c>
      <c r="H288" t="s">
        <v>659</v>
      </c>
      <c r="I288" t="s">
        <v>659</v>
      </c>
      <c r="J288" t="s">
        <v>659</v>
      </c>
      <c r="K288" t="s">
        <v>659</v>
      </c>
      <c r="L288" t="s">
        <v>659</v>
      </c>
      <c r="M288" t="s">
        <v>659</v>
      </c>
      <c r="N288" t="s">
        <v>659</v>
      </c>
      <c r="O288" t="s">
        <v>659</v>
      </c>
      <c r="P288" t="s">
        <v>659</v>
      </c>
      <c r="Q288" t="s">
        <v>659</v>
      </c>
      <c r="R288" t="s">
        <v>659</v>
      </c>
      <c r="S288" t="s">
        <v>659</v>
      </c>
      <c r="T288" t="s">
        <v>659</v>
      </c>
      <c r="U288" t="s">
        <v>659</v>
      </c>
      <c r="V288" t="s">
        <v>659</v>
      </c>
      <c r="W288" t="s">
        <v>659</v>
      </c>
      <c r="X288" t="s">
        <v>659</v>
      </c>
      <c r="Y288" t="s">
        <v>659</v>
      </c>
      <c r="Z288" t="s">
        <v>659</v>
      </c>
      <c r="AA288" t="s">
        <v>659</v>
      </c>
      <c r="AB288" t="s">
        <v>659</v>
      </c>
      <c r="AC288" t="s">
        <v>659</v>
      </c>
      <c r="AD288" t="s">
        <v>659</v>
      </c>
      <c r="AE288" t="s">
        <v>659</v>
      </c>
      <c r="AF288" t="s">
        <v>659</v>
      </c>
      <c r="AG288" t="s">
        <v>659</v>
      </c>
      <c r="AH288" t="s">
        <v>659</v>
      </c>
      <c r="AI288" t="s">
        <v>659</v>
      </c>
      <c r="AJ288" t="s">
        <v>659</v>
      </c>
      <c r="AK288" t="s">
        <v>659</v>
      </c>
      <c r="AL288" t="s">
        <v>659</v>
      </c>
      <c r="AM288" t="s">
        <v>659</v>
      </c>
      <c r="AN288" t="s">
        <v>659</v>
      </c>
      <c r="AO288" t="s">
        <v>659</v>
      </c>
      <c r="AP288" t="s">
        <v>659</v>
      </c>
      <c r="AQ288" s="241">
        <v>0</v>
      </c>
      <c r="AR288" s="241">
        <v>0</v>
      </c>
    </row>
    <row r="289" spans="1:44" ht="18" x14ac:dyDescent="0.2">
      <c r="A289" s="264">
        <v>110713</v>
      </c>
      <c r="B289" t="s">
        <v>59</v>
      </c>
      <c r="C289" t="s">
        <v>659</v>
      </c>
      <c r="D289" t="s">
        <v>659</v>
      </c>
      <c r="E289" t="s">
        <v>659</v>
      </c>
      <c r="F289" t="s">
        <v>659</v>
      </c>
      <c r="G289" t="s">
        <v>659</v>
      </c>
      <c r="H289" t="s">
        <v>659</v>
      </c>
      <c r="I289" t="s">
        <v>659</v>
      </c>
      <c r="J289" t="s">
        <v>659</v>
      </c>
      <c r="K289" t="s">
        <v>659</v>
      </c>
      <c r="L289" t="s">
        <v>659</v>
      </c>
      <c r="M289" t="s">
        <v>659</v>
      </c>
      <c r="N289" t="s">
        <v>659</v>
      </c>
      <c r="O289" t="s">
        <v>659</v>
      </c>
      <c r="P289" t="s">
        <v>659</v>
      </c>
      <c r="Q289" t="s">
        <v>659</v>
      </c>
      <c r="R289" t="s">
        <v>659</v>
      </c>
      <c r="S289" t="s">
        <v>659</v>
      </c>
      <c r="T289" t="s">
        <v>659</v>
      </c>
      <c r="U289" t="s">
        <v>659</v>
      </c>
      <c r="V289" t="s">
        <v>659</v>
      </c>
      <c r="W289" t="s">
        <v>659</v>
      </c>
      <c r="X289" t="s">
        <v>659</v>
      </c>
      <c r="Y289" t="s">
        <v>659</v>
      </c>
      <c r="Z289" t="s">
        <v>659</v>
      </c>
      <c r="AA289" t="s">
        <v>659</v>
      </c>
      <c r="AB289" t="s">
        <v>659</v>
      </c>
      <c r="AC289" t="s">
        <v>659</v>
      </c>
      <c r="AD289" t="s">
        <v>659</v>
      </c>
      <c r="AE289" t="s">
        <v>659</v>
      </c>
      <c r="AF289" t="s">
        <v>659</v>
      </c>
      <c r="AG289" t="s">
        <v>659</v>
      </c>
      <c r="AH289" t="s">
        <v>659</v>
      </c>
      <c r="AI289" t="s">
        <v>659</v>
      </c>
      <c r="AJ289" t="s">
        <v>659</v>
      </c>
      <c r="AK289" t="s">
        <v>659</v>
      </c>
      <c r="AL289" t="s">
        <v>659</v>
      </c>
      <c r="AM289" t="s">
        <v>659</v>
      </c>
      <c r="AN289" t="s">
        <v>659</v>
      </c>
      <c r="AO289" t="s">
        <v>659</v>
      </c>
      <c r="AP289" t="s">
        <v>659</v>
      </c>
      <c r="AQ289" s="241">
        <v>0</v>
      </c>
      <c r="AR289" s="241">
        <v>0</v>
      </c>
    </row>
    <row r="290" spans="1:44" x14ac:dyDescent="0.2">
      <c r="A290" s="265">
        <v>110716</v>
      </c>
      <c r="B290" t="s">
        <v>59</v>
      </c>
      <c r="C290" s="263" t="s">
        <v>197</v>
      </c>
      <c r="D290" s="263" t="s">
        <v>197</v>
      </c>
      <c r="E290" s="263" t="s">
        <v>197</v>
      </c>
      <c r="F290" s="263" t="s">
        <v>197</v>
      </c>
      <c r="G290" s="263" t="s">
        <v>197</v>
      </c>
      <c r="H290" s="263" t="s">
        <v>197</v>
      </c>
      <c r="I290" s="263" t="s">
        <v>197</v>
      </c>
      <c r="J290" s="263" t="s">
        <v>197</v>
      </c>
      <c r="K290" s="263" t="s">
        <v>197</v>
      </c>
      <c r="L290" s="263" t="s">
        <v>197</v>
      </c>
      <c r="M290" s="263" t="s">
        <v>197</v>
      </c>
      <c r="N290" s="263" t="s">
        <v>197</v>
      </c>
      <c r="O290" s="263" t="s">
        <v>197</v>
      </c>
      <c r="P290" s="263" t="s">
        <v>197</v>
      </c>
      <c r="Q290" s="263" t="s">
        <v>197</v>
      </c>
      <c r="R290" s="263" t="s">
        <v>197</v>
      </c>
      <c r="S290" s="263" t="s">
        <v>197</v>
      </c>
      <c r="T290" s="263" t="s">
        <v>197</v>
      </c>
      <c r="U290" s="263" t="s">
        <v>197</v>
      </c>
      <c r="V290" s="263" t="s">
        <v>197</v>
      </c>
      <c r="W290" s="263" t="s">
        <v>197</v>
      </c>
      <c r="X290" s="263" t="s">
        <v>197</v>
      </c>
      <c r="Y290" s="263" t="s">
        <v>197</v>
      </c>
      <c r="Z290" s="263" t="s">
        <v>197</v>
      </c>
      <c r="AA290" s="263" t="s">
        <v>197</v>
      </c>
      <c r="AB290" s="263" t="s">
        <v>197</v>
      </c>
      <c r="AC290" s="263" t="s">
        <v>197</v>
      </c>
      <c r="AD290" s="263" t="s">
        <v>197</v>
      </c>
      <c r="AE290" s="263" t="s">
        <v>197</v>
      </c>
      <c r="AF290" s="263" t="s">
        <v>197</v>
      </c>
      <c r="AG290" s="263" t="s">
        <v>197</v>
      </c>
      <c r="AH290" s="263" t="s">
        <v>197</v>
      </c>
      <c r="AI290" s="263" t="s">
        <v>197</v>
      </c>
      <c r="AJ290" s="263" t="s">
        <v>197</v>
      </c>
      <c r="AK290" s="263" t="s">
        <v>197</v>
      </c>
      <c r="AL290" s="263" t="s">
        <v>197</v>
      </c>
      <c r="AM290" s="263" t="s">
        <v>197</v>
      </c>
      <c r="AN290" s="263" t="s">
        <v>197</v>
      </c>
      <c r="AO290" s="263" t="s">
        <v>197</v>
      </c>
      <c r="AP290" s="263" t="s">
        <v>197</v>
      </c>
      <c r="AQ290" s="241">
        <v>0</v>
      </c>
      <c r="AR290" s="241" t="s">
        <v>1137</v>
      </c>
    </row>
    <row r="291" spans="1:44" x14ac:dyDescent="0.2">
      <c r="A291" s="241">
        <v>110721</v>
      </c>
      <c r="B291" t="s">
        <v>59</v>
      </c>
      <c r="C291" s="241" t="s">
        <v>659</v>
      </c>
      <c r="D291" s="241" t="s">
        <v>659</v>
      </c>
      <c r="E291" s="241" t="s">
        <v>659</v>
      </c>
      <c r="F291" s="241" t="s">
        <v>659</v>
      </c>
      <c r="G291" s="241" t="s">
        <v>659</v>
      </c>
      <c r="H291" s="241" t="s">
        <v>659</v>
      </c>
      <c r="I291" s="241" t="s">
        <v>659</v>
      </c>
      <c r="J291" s="241" t="s">
        <v>659</v>
      </c>
      <c r="K291" s="241" t="s">
        <v>659</v>
      </c>
      <c r="L291" s="241" t="s">
        <v>659</v>
      </c>
      <c r="M291" s="241" t="s">
        <v>659</v>
      </c>
      <c r="N291" s="241" t="s">
        <v>659</v>
      </c>
      <c r="O291" s="241" t="s">
        <v>659</v>
      </c>
      <c r="P291" s="241" t="s">
        <v>659</v>
      </c>
      <c r="Q291" s="241" t="s">
        <v>659</v>
      </c>
      <c r="R291" s="241" t="s">
        <v>659</v>
      </c>
      <c r="S291" s="241" t="s">
        <v>659</v>
      </c>
      <c r="T291" s="241" t="s">
        <v>659</v>
      </c>
      <c r="U291" s="241" t="s">
        <v>659</v>
      </c>
      <c r="V291" s="241" t="s">
        <v>659</v>
      </c>
      <c r="W291" s="241" t="s">
        <v>659</v>
      </c>
      <c r="X291" s="241" t="s">
        <v>659</v>
      </c>
      <c r="Y291" s="241" t="s">
        <v>659</v>
      </c>
      <c r="Z291" s="241" t="s">
        <v>659</v>
      </c>
      <c r="AA291" s="241" t="s">
        <v>659</v>
      </c>
      <c r="AB291" s="241" t="s">
        <v>659</v>
      </c>
      <c r="AC291" s="241" t="s">
        <v>659</v>
      </c>
      <c r="AD291" s="241" t="s">
        <v>659</v>
      </c>
      <c r="AE291" s="241" t="s">
        <v>659</v>
      </c>
      <c r="AF291" s="241" t="s">
        <v>659</v>
      </c>
      <c r="AG291" s="241" t="s">
        <v>659</v>
      </c>
      <c r="AH291" s="241" t="s">
        <v>659</v>
      </c>
      <c r="AI291" s="241" t="s">
        <v>659</v>
      </c>
      <c r="AJ291" s="241" t="s">
        <v>659</v>
      </c>
      <c r="AK291" s="241" t="s">
        <v>659</v>
      </c>
      <c r="AL291" s="241" t="s">
        <v>659</v>
      </c>
      <c r="AM291" s="241" t="s">
        <v>659</v>
      </c>
      <c r="AN291" s="241" t="s">
        <v>659</v>
      </c>
      <c r="AO291" s="241" t="s">
        <v>659</v>
      </c>
      <c r="AP291" s="241" t="s">
        <v>659</v>
      </c>
      <c r="AQ291" s="241" t="s">
        <v>932</v>
      </c>
      <c r="AR291" s="241">
        <v>0</v>
      </c>
    </row>
    <row r="292" spans="1:44" x14ac:dyDescent="0.2">
      <c r="A292">
        <v>110723</v>
      </c>
      <c r="B292" t="s">
        <v>1144</v>
      </c>
      <c r="C292" t="s">
        <v>196</v>
      </c>
      <c r="D292" t="s">
        <v>198</v>
      </c>
      <c r="E292" t="s">
        <v>196</v>
      </c>
      <c r="F292" t="s">
        <v>198</v>
      </c>
      <c r="G292" t="s">
        <v>196</v>
      </c>
      <c r="H292" t="s">
        <v>196</v>
      </c>
      <c r="I292" t="s">
        <v>198</v>
      </c>
      <c r="J292" t="s">
        <v>196</v>
      </c>
      <c r="K292" t="s">
        <v>198</v>
      </c>
      <c r="L292" t="s">
        <v>196</v>
      </c>
      <c r="M292" t="s">
        <v>198</v>
      </c>
      <c r="N292" t="s">
        <v>196</v>
      </c>
      <c r="O292" t="s">
        <v>198</v>
      </c>
      <c r="P292" t="s">
        <v>196</v>
      </c>
      <c r="Q292" t="s">
        <v>198</v>
      </c>
      <c r="R292" t="s">
        <v>196</v>
      </c>
      <c r="S292" t="s">
        <v>198</v>
      </c>
      <c r="T292" t="s">
        <v>196</v>
      </c>
      <c r="U292" t="s">
        <v>197</v>
      </c>
      <c r="V292" t="s">
        <v>198</v>
      </c>
      <c r="W292" t="s">
        <v>198</v>
      </c>
      <c r="X292" t="s">
        <v>198</v>
      </c>
      <c r="Y292" t="s">
        <v>196</v>
      </c>
      <c r="Z292" t="s">
        <v>198</v>
      </c>
      <c r="AA292" t="s">
        <v>196</v>
      </c>
      <c r="AB292" t="s">
        <v>196</v>
      </c>
      <c r="AC292" t="s">
        <v>198</v>
      </c>
      <c r="AD292" t="s">
        <v>196</v>
      </c>
      <c r="AE292" t="s">
        <v>196</v>
      </c>
      <c r="AF292" t="s">
        <v>196</v>
      </c>
      <c r="AG292" t="s">
        <v>198</v>
      </c>
      <c r="AH292" t="s">
        <v>196</v>
      </c>
      <c r="AI292" t="s">
        <v>196</v>
      </c>
      <c r="AJ292" t="s">
        <v>198</v>
      </c>
      <c r="AK292" t="s">
        <v>196</v>
      </c>
      <c r="AL292" t="s">
        <v>197</v>
      </c>
      <c r="AM292" t="s">
        <v>197</v>
      </c>
      <c r="AN292" t="s">
        <v>197</v>
      </c>
      <c r="AO292" t="s">
        <v>197</v>
      </c>
      <c r="AP292" t="s">
        <v>197</v>
      </c>
      <c r="AQ292" s="241">
        <v>0</v>
      </c>
      <c r="AR292" s="241">
        <v>0</v>
      </c>
    </row>
    <row r="293" spans="1:44" x14ac:dyDescent="0.2">
      <c r="A293">
        <v>110731</v>
      </c>
      <c r="B293" t="s">
        <v>59</v>
      </c>
      <c r="C293" t="s">
        <v>198</v>
      </c>
      <c r="D293" t="s">
        <v>196</v>
      </c>
      <c r="E293" t="s">
        <v>198</v>
      </c>
      <c r="F293" t="s">
        <v>196</v>
      </c>
      <c r="G293" t="s">
        <v>196</v>
      </c>
      <c r="H293" t="s">
        <v>198</v>
      </c>
      <c r="I293" t="s">
        <v>198</v>
      </c>
      <c r="J293" t="s">
        <v>198</v>
      </c>
      <c r="K293" t="s">
        <v>198</v>
      </c>
      <c r="L293" t="s">
        <v>196</v>
      </c>
      <c r="M293" t="s">
        <v>196</v>
      </c>
      <c r="N293" t="s">
        <v>196</v>
      </c>
      <c r="O293" t="s">
        <v>196</v>
      </c>
      <c r="P293" t="s">
        <v>196</v>
      </c>
      <c r="Q293" t="s">
        <v>196</v>
      </c>
      <c r="R293" t="s">
        <v>196</v>
      </c>
      <c r="S293" t="s">
        <v>196</v>
      </c>
      <c r="T293" t="s">
        <v>196</v>
      </c>
      <c r="U293" t="s">
        <v>196</v>
      </c>
      <c r="V293" t="s">
        <v>198</v>
      </c>
      <c r="W293" t="s">
        <v>196</v>
      </c>
      <c r="X293" t="s">
        <v>198</v>
      </c>
      <c r="Y293" t="s">
        <v>198</v>
      </c>
      <c r="Z293" t="s">
        <v>196</v>
      </c>
      <c r="AA293" t="s">
        <v>198</v>
      </c>
      <c r="AB293" t="s">
        <v>196</v>
      </c>
      <c r="AC293" t="s">
        <v>197</v>
      </c>
      <c r="AD293" t="s">
        <v>198</v>
      </c>
      <c r="AE293" t="s">
        <v>198</v>
      </c>
      <c r="AF293" t="s">
        <v>197</v>
      </c>
      <c r="AG293" t="s">
        <v>198</v>
      </c>
      <c r="AH293" t="s">
        <v>196</v>
      </c>
      <c r="AI293" t="s">
        <v>198</v>
      </c>
      <c r="AJ293" t="s">
        <v>196</v>
      </c>
      <c r="AK293" t="s">
        <v>196</v>
      </c>
      <c r="AL293" t="s">
        <v>198</v>
      </c>
      <c r="AM293" t="s">
        <v>197</v>
      </c>
      <c r="AN293" t="s">
        <v>198</v>
      </c>
      <c r="AO293" t="s">
        <v>196</v>
      </c>
      <c r="AP293" t="s">
        <v>196</v>
      </c>
      <c r="AQ293" s="241">
        <v>0</v>
      </c>
      <c r="AR293" s="241">
        <v>0</v>
      </c>
    </row>
    <row r="294" spans="1:44" ht="18" x14ac:dyDescent="0.2">
      <c r="A294" s="264">
        <v>110735</v>
      </c>
      <c r="B294" t="s">
        <v>59</v>
      </c>
      <c r="C294" t="s">
        <v>659</v>
      </c>
      <c r="D294" t="s">
        <v>659</v>
      </c>
      <c r="E294" t="s">
        <v>659</v>
      </c>
      <c r="F294" t="s">
        <v>659</v>
      </c>
      <c r="G294" t="s">
        <v>659</v>
      </c>
      <c r="H294" t="s">
        <v>659</v>
      </c>
      <c r="I294" t="s">
        <v>659</v>
      </c>
      <c r="J294" t="s">
        <v>659</v>
      </c>
      <c r="K294" t="s">
        <v>659</v>
      </c>
      <c r="L294" t="s">
        <v>659</v>
      </c>
      <c r="M294" t="s">
        <v>659</v>
      </c>
      <c r="N294" t="s">
        <v>659</v>
      </c>
      <c r="O294" t="s">
        <v>659</v>
      </c>
      <c r="P294" t="s">
        <v>659</v>
      </c>
      <c r="Q294" t="s">
        <v>659</v>
      </c>
      <c r="R294" t="s">
        <v>659</v>
      </c>
      <c r="S294" t="s">
        <v>659</v>
      </c>
      <c r="T294" t="s">
        <v>659</v>
      </c>
      <c r="U294" t="s">
        <v>659</v>
      </c>
      <c r="V294" t="s">
        <v>659</v>
      </c>
      <c r="W294" t="s">
        <v>659</v>
      </c>
      <c r="X294" t="s">
        <v>659</v>
      </c>
      <c r="Y294" t="s">
        <v>659</v>
      </c>
      <c r="Z294" t="s">
        <v>659</v>
      </c>
      <c r="AA294" t="s">
        <v>659</v>
      </c>
      <c r="AB294" t="s">
        <v>659</v>
      </c>
      <c r="AC294" t="s">
        <v>659</v>
      </c>
      <c r="AD294" t="s">
        <v>659</v>
      </c>
      <c r="AE294" t="s">
        <v>659</v>
      </c>
      <c r="AF294" t="s">
        <v>659</v>
      </c>
      <c r="AG294" t="s">
        <v>659</v>
      </c>
      <c r="AH294" t="s">
        <v>659</v>
      </c>
      <c r="AI294" t="s">
        <v>659</v>
      </c>
      <c r="AJ294" t="s">
        <v>659</v>
      </c>
      <c r="AK294" t="s">
        <v>659</v>
      </c>
      <c r="AL294" t="s">
        <v>659</v>
      </c>
      <c r="AM294" t="s">
        <v>659</v>
      </c>
      <c r="AN294" t="s">
        <v>659</v>
      </c>
      <c r="AO294" t="s">
        <v>659</v>
      </c>
      <c r="AP294" t="s">
        <v>659</v>
      </c>
      <c r="AQ294" s="241">
        <v>0</v>
      </c>
      <c r="AR294" s="241">
        <v>0</v>
      </c>
    </row>
    <row r="295" spans="1:44" x14ac:dyDescent="0.2">
      <c r="A295" s="265">
        <v>110804</v>
      </c>
      <c r="B295" t="s">
        <v>59</v>
      </c>
      <c r="C295" s="263" t="s">
        <v>197</v>
      </c>
      <c r="D295" s="263" t="s">
        <v>197</v>
      </c>
      <c r="E295" s="263" t="s">
        <v>197</v>
      </c>
      <c r="F295" s="263" t="s">
        <v>197</v>
      </c>
      <c r="G295" s="263" t="s">
        <v>197</v>
      </c>
      <c r="H295" s="263" t="s">
        <v>197</v>
      </c>
      <c r="I295" s="263" t="s">
        <v>197</v>
      </c>
      <c r="J295" s="263" t="s">
        <v>197</v>
      </c>
      <c r="K295" s="263" t="s">
        <v>197</v>
      </c>
      <c r="L295" s="263" t="s">
        <v>197</v>
      </c>
      <c r="M295" s="263" t="s">
        <v>197</v>
      </c>
      <c r="N295" s="263" t="s">
        <v>197</v>
      </c>
      <c r="O295" s="263" t="s">
        <v>197</v>
      </c>
      <c r="P295" s="263" t="s">
        <v>197</v>
      </c>
      <c r="Q295" s="263" t="s">
        <v>197</v>
      </c>
      <c r="R295" s="263" t="s">
        <v>197</v>
      </c>
      <c r="S295" s="263" t="s">
        <v>197</v>
      </c>
      <c r="T295" s="263" t="s">
        <v>197</v>
      </c>
      <c r="U295" s="263" t="s">
        <v>197</v>
      </c>
      <c r="V295" s="263" t="s">
        <v>197</v>
      </c>
      <c r="W295" s="263" t="s">
        <v>197</v>
      </c>
      <c r="X295" s="263" t="s">
        <v>197</v>
      </c>
      <c r="Y295" s="263" t="s">
        <v>197</v>
      </c>
      <c r="Z295" s="263" t="s">
        <v>197</v>
      </c>
      <c r="AA295" s="263" t="s">
        <v>197</v>
      </c>
      <c r="AB295" s="263" t="s">
        <v>197</v>
      </c>
      <c r="AC295" s="263" t="s">
        <v>197</v>
      </c>
      <c r="AD295" s="263" t="s">
        <v>197</v>
      </c>
      <c r="AE295" s="263" t="s">
        <v>197</v>
      </c>
      <c r="AF295" s="263" t="s">
        <v>197</v>
      </c>
      <c r="AG295" s="263" t="s">
        <v>197</v>
      </c>
      <c r="AH295" s="263" t="s">
        <v>197</v>
      </c>
      <c r="AI295" s="263" t="s">
        <v>197</v>
      </c>
      <c r="AJ295" s="263" t="s">
        <v>197</v>
      </c>
      <c r="AK295" s="263" t="s">
        <v>197</v>
      </c>
      <c r="AL295" s="263" t="s">
        <v>197</v>
      </c>
      <c r="AM295" s="263" t="s">
        <v>197</v>
      </c>
      <c r="AN295" s="263" t="s">
        <v>197</v>
      </c>
      <c r="AO295" s="263" t="s">
        <v>197</v>
      </c>
      <c r="AP295" s="263" t="s">
        <v>197</v>
      </c>
      <c r="AQ295" s="241">
        <v>0</v>
      </c>
      <c r="AR295" s="241" t="s">
        <v>1137</v>
      </c>
    </row>
    <row r="296" spans="1:44" x14ac:dyDescent="0.2">
      <c r="A296" s="241">
        <v>110818</v>
      </c>
      <c r="B296" t="s">
        <v>59</v>
      </c>
      <c r="C296" s="241" t="s">
        <v>659</v>
      </c>
      <c r="D296" s="241" t="s">
        <v>659</v>
      </c>
      <c r="E296" s="241" t="s">
        <v>659</v>
      </c>
      <c r="F296" s="241" t="s">
        <v>659</v>
      </c>
      <c r="G296" s="241" t="s">
        <v>659</v>
      </c>
      <c r="H296" s="241" t="s">
        <v>659</v>
      </c>
      <c r="I296" s="241" t="s">
        <v>659</v>
      </c>
      <c r="J296" s="241" t="s">
        <v>659</v>
      </c>
      <c r="K296" s="241" t="s">
        <v>659</v>
      </c>
      <c r="L296" s="241" t="s">
        <v>659</v>
      </c>
      <c r="M296" s="241" t="s">
        <v>659</v>
      </c>
      <c r="N296" s="241" t="s">
        <v>659</v>
      </c>
      <c r="O296" s="241" t="s">
        <v>659</v>
      </c>
      <c r="P296" s="241" t="s">
        <v>659</v>
      </c>
      <c r="Q296" s="241" t="s">
        <v>659</v>
      </c>
      <c r="R296" s="241" t="s">
        <v>659</v>
      </c>
      <c r="S296" s="241" t="s">
        <v>659</v>
      </c>
      <c r="T296" s="241" t="s">
        <v>659</v>
      </c>
      <c r="U296" s="241" t="s">
        <v>659</v>
      </c>
      <c r="V296" s="241" t="s">
        <v>659</v>
      </c>
      <c r="W296" s="241" t="s">
        <v>659</v>
      </c>
      <c r="X296" s="241" t="s">
        <v>659</v>
      </c>
      <c r="Y296" s="241" t="s">
        <v>659</v>
      </c>
      <c r="Z296" s="241" t="s">
        <v>659</v>
      </c>
      <c r="AA296" s="241" t="s">
        <v>659</v>
      </c>
      <c r="AB296" s="241" t="s">
        <v>659</v>
      </c>
      <c r="AC296" s="241" t="s">
        <v>659</v>
      </c>
      <c r="AD296" s="241" t="s">
        <v>659</v>
      </c>
      <c r="AE296" s="241" t="s">
        <v>659</v>
      </c>
      <c r="AF296" s="241" t="s">
        <v>659</v>
      </c>
      <c r="AG296" s="241" t="s">
        <v>659</v>
      </c>
      <c r="AH296" s="241" t="s">
        <v>659</v>
      </c>
      <c r="AI296" s="241" t="s">
        <v>659</v>
      </c>
      <c r="AJ296" s="241" t="s">
        <v>659</v>
      </c>
      <c r="AK296" s="241" t="s">
        <v>659</v>
      </c>
      <c r="AL296" s="241" t="s">
        <v>659</v>
      </c>
      <c r="AM296" s="241" t="s">
        <v>659</v>
      </c>
      <c r="AN296" s="241" t="s">
        <v>659</v>
      </c>
      <c r="AO296" s="241" t="s">
        <v>659</v>
      </c>
      <c r="AP296" s="241" t="s">
        <v>659</v>
      </c>
      <c r="AQ296" s="241" t="s">
        <v>581</v>
      </c>
      <c r="AR296" s="241">
        <v>0</v>
      </c>
    </row>
    <row r="297" spans="1:44" ht="18" x14ac:dyDescent="0.2">
      <c r="A297" s="264">
        <v>110843</v>
      </c>
      <c r="B297" t="s">
        <v>59</v>
      </c>
      <c r="C297" t="s">
        <v>659</v>
      </c>
      <c r="D297" t="s">
        <v>659</v>
      </c>
      <c r="E297" t="s">
        <v>659</v>
      </c>
      <c r="F297" t="s">
        <v>659</v>
      </c>
      <c r="G297" t="s">
        <v>659</v>
      </c>
      <c r="H297" t="s">
        <v>659</v>
      </c>
      <c r="I297" t="s">
        <v>659</v>
      </c>
      <c r="J297" t="s">
        <v>659</v>
      </c>
      <c r="K297" t="s">
        <v>659</v>
      </c>
      <c r="L297" t="s">
        <v>659</v>
      </c>
      <c r="M297" t="s">
        <v>659</v>
      </c>
      <c r="N297" t="s">
        <v>659</v>
      </c>
      <c r="O297" t="s">
        <v>659</v>
      </c>
      <c r="P297" t="s">
        <v>659</v>
      </c>
      <c r="Q297" t="s">
        <v>659</v>
      </c>
      <c r="R297" t="s">
        <v>659</v>
      </c>
      <c r="S297" t="s">
        <v>659</v>
      </c>
      <c r="T297" t="s">
        <v>659</v>
      </c>
      <c r="U297" t="s">
        <v>659</v>
      </c>
      <c r="V297" t="s">
        <v>659</v>
      </c>
      <c r="W297" t="s">
        <v>659</v>
      </c>
      <c r="X297" t="s">
        <v>659</v>
      </c>
      <c r="Y297" t="s">
        <v>659</v>
      </c>
      <c r="Z297" t="s">
        <v>659</v>
      </c>
      <c r="AA297" t="s">
        <v>659</v>
      </c>
      <c r="AB297" t="s">
        <v>659</v>
      </c>
      <c r="AC297" t="s">
        <v>659</v>
      </c>
      <c r="AD297" t="s">
        <v>659</v>
      </c>
      <c r="AE297" t="s">
        <v>659</v>
      </c>
      <c r="AF297" t="s">
        <v>659</v>
      </c>
      <c r="AG297" t="s">
        <v>659</v>
      </c>
      <c r="AH297" t="s">
        <v>659</v>
      </c>
      <c r="AI297" t="s">
        <v>659</v>
      </c>
      <c r="AJ297" t="s">
        <v>659</v>
      </c>
      <c r="AK297" t="s">
        <v>659</v>
      </c>
      <c r="AL297" t="s">
        <v>659</v>
      </c>
      <c r="AM297" t="s">
        <v>659</v>
      </c>
      <c r="AN297" t="s">
        <v>659</v>
      </c>
      <c r="AO297" t="s">
        <v>659</v>
      </c>
      <c r="AP297" t="s">
        <v>659</v>
      </c>
      <c r="AQ297" s="241">
        <v>0</v>
      </c>
      <c r="AR297" s="241">
        <v>0</v>
      </c>
    </row>
    <row r="298" spans="1:44" ht="18" x14ac:dyDescent="0.2">
      <c r="A298" s="264">
        <v>110850</v>
      </c>
      <c r="B298" t="s">
        <v>59</v>
      </c>
      <c r="C298" t="s">
        <v>659</v>
      </c>
      <c r="D298" t="s">
        <v>659</v>
      </c>
      <c r="E298" t="s">
        <v>659</v>
      </c>
      <c r="F298" t="s">
        <v>659</v>
      </c>
      <c r="G298" t="s">
        <v>659</v>
      </c>
      <c r="H298" t="s">
        <v>659</v>
      </c>
      <c r="I298" t="s">
        <v>659</v>
      </c>
      <c r="J298" t="s">
        <v>659</v>
      </c>
      <c r="K298" t="s">
        <v>659</v>
      </c>
      <c r="L298" t="s">
        <v>659</v>
      </c>
      <c r="M298" t="s">
        <v>659</v>
      </c>
      <c r="N298" t="s">
        <v>659</v>
      </c>
      <c r="O298" t="s">
        <v>659</v>
      </c>
      <c r="P298" t="s">
        <v>659</v>
      </c>
      <c r="Q298" t="s">
        <v>659</v>
      </c>
      <c r="R298" t="s">
        <v>659</v>
      </c>
      <c r="S298" t="s">
        <v>659</v>
      </c>
      <c r="T298" t="s">
        <v>659</v>
      </c>
      <c r="U298" t="s">
        <v>659</v>
      </c>
      <c r="V298" t="s">
        <v>659</v>
      </c>
      <c r="W298" t="s">
        <v>659</v>
      </c>
      <c r="X298" t="s">
        <v>659</v>
      </c>
      <c r="Y298" t="s">
        <v>659</v>
      </c>
      <c r="Z298" t="s">
        <v>659</v>
      </c>
      <c r="AA298" t="s">
        <v>659</v>
      </c>
      <c r="AB298" t="s">
        <v>659</v>
      </c>
      <c r="AC298" t="s">
        <v>659</v>
      </c>
      <c r="AD298" t="s">
        <v>659</v>
      </c>
      <c r="AE298" t="s">
        <v>659</v>
      </c>
      <c r="AF298" t="s">
        <v>659</v>
      </c>
      <c r="AG298" t="s">
        <v>659</v>
      </c>
      <c r="AH298" t="s">
        <v>659</v>
      </c>
      <c r="AI298" t="s">
        <v>659</v>
      </c>
      <c r="AJ298" t="s">
        <v>659</v>
      </c>
      <c r="AK298" t="s">
        <v>659</v>
      </c>
      <c r="AL298" t="s">
        <v>659</v>
      </c>
      <c r="AM298" t="s">
        <v>659</v>
      </c>
      <c r="AN298" t="s">
        <v>659</v>
      </c>
      <c r="AO298" t="s">
        <v>659</v>
      </c>
      <c r="AP298" t="s">
        <v>659</v>
      </c>
      <c r="AQ298" s="241">
        <v>0</v>
      </c>
      <c r="AR298" s="241">
        <v>0</v>
      </c>
    </row>
    <row r="299" spans="1:44" ht="18" x14ac:dyDescent="0.2">
      <c r="A299" s="264">
        <v>110872</v>
      </c>
      <c r="B299" t="s">
        <v>59</v>
      </c>
      <c r="C299" t="s">
        <v>659</v>
      </c>
      <c r="D299" t="s">
        <v>659</v>
      </c>
      <c r="E299" t="s">
        <v>659</v>
      </c>
      <c r="F299" t="s">
        <v>659</v>
      </c>
      <c r="G299" t="s">
        <v>659</v>
      </c>
      <c r="H299" t="s">
        <v>659</v>
      </c>
      <c r="I299" t="s">
        <v>659</v>
      </c>
      <c r="J299" t="s">
        <v>659</v>
      </c>
      <c r="K299" t="s">
        <v>659</v>
      </c>
      <c r="L299" t="s">
        <v>659</v>
      </c>
      <c r="M299" t="s">
        <v>659</v>
      </c>
      <c r="N299" t="s">
        <v>659</v>
      </c>
      <c r="O299" t="s">
        <v>659</v>
      </c>
      <c r="P299" t="s">
        <v>659</v>
      </c>
      <c r="Q299" t="s">
        <v>659</v>
      </c>
      <c r="R299" t="s">
        <v>659</v>
      </c>
      <c r="S299" t="s">
        <v>659</v>
      </c>
      <c r="T299" t="s">
        <v>659</v>
      </c>
      <c r="U299" t="s">
        <v>659</v>
      </c>
      <c r="V299" t="s">
        <v>659</v>
      </c>
      <c r="W299" t="s">
        <v>659</v>
      </c>
      <c r="X299" t="s">
        <v>659</v>
      </c>
      <c r="Y299" t="s">
        <v>659</v>
      </c>
      <c r="Z299" t="s">
        <v>659</v>
      </c>
      <c r="AA299" t="s">
        <v>659</v>
      </c>
      <c r="AB299" t="s">
        <v>659</v>
      </c>
      <c r="AC299" t="s">
        <v>659</v>
      </c>
      <c r="AD299" t="s">
        <v>659</v>
      </c>
      <c r="AE299" t="s">
        <v>659</v>
      </c>
      <c r="AF299" t="s">
        <v>659</v>
      </c>
      <c r="AG299" t="s">
        <v>659</v>
      </c>
      <c r="AH299" t="s">
        <v>659</v>
      </c>
      <c r="AI299" t="s">
        <v>659</v>
      </c>
      <c r="AJ299" t="s">
        <v>659</v>
      </c>
      <c r="AK299" t="s">
        <v>659</v>
      </c>
      <c r="AL299" t="s">
        <v>659</v>
      </c>
      <c r="AM299" t="s">
        <v>659</v>
      </c>
      <c r="AN299" t="s">
        <v>659</v>
      </c>
      <c r="AO299" t="s">
        <v>659</v>
      </c>
      <c r="AP299" t="s">
        <v>659</v>
      </c>
      <c r="AQ299" s="241">
        <v>0</v>
      </c>
      <c r="AR299" s="241">
        <v>0</v>
      </c>
    </row>
    <row r="300" spans="1:44" x14ac:dyDescent="0.2">
      <c r="A300" s="265">
        <v>110884</v>
      </c>
      <c r="B300" t="s">
        <v>59</v>
      </c>
      <c r="C300" s="263" t="s">
        <v>197</v>
      </c>
      <c r="D300" s="263" t="s">
        <v>197</v>
      </c>
      <c r="E300" s="263" t="s">
        <v>197</v>
      </c>
      <c r="F300" s="263" t="s">
        <v>197</v>
      </c>
      <c r="G300" s="263" t="s">
        <v>197</v>
      </c>
      <c r="H300" s="263" t="s">
        <v>197</v>
      </c>
      <c r="I300" s="263" t="s">
        <v>197</v>
      </c>
      <c r="J300" s="263" t="s">
        <v>197</v>
      </c>
      <c r="K300" s="263" t="s">
        <v>197</v>
      </c>
      <c r="L300" s="263" t="s">
        <v>197</v>
      </c>
      <c r="M300" s="263" t="s">
        <v>197</v>
      </c>
      <c r="N300" s="263" t="s">
        <v>197</v>
      </c>
      <c r="O300" s="263" t="s">
        <v>197</v>
      </c>
      <c r="P300" s="263" t="s">
        <v>197</v>
      </c>
      <c r="Q300" s="263" t="s">
        <v>197</v>
      </c>
      <c r="R300" s="263" t="s">
        <v>197</v>
      </c>
      <c r="S300" s="263" t="s">
        <v>197</v>
      </c>
      <c r="T300" s="263" t="s">
        <v>197</v>
      </c>
      <c r="U300" s="263" t="s">
        <v>197</v>
      </c>
      <c r="V300" s="263" t="s">
        <v>197</v>
      </c>
      <c r="W300" s="263" t="s">
        <v>197</v>
      </c>
      <c r="X300" s="263" t="s">
        <v>197</v>
      </c>
      <c r="Y300" s="263" t="s">
        <v>197</v>
      </c>
      <c r="Z300" s="263" t="s">
        <v>197</v>
      </c>
      <c r="AA300" s="263" t="s">
        <v>197</v>
      </c>
      <c r="AB300" s="263" t="s">
        <v>197</v>
      </c>
      <c r="AC300" s="263" t="s">
        <v>197</v>
      </c>
      <c r="AD300" s="263" t="s">
        <v>197</v>
      </c>
      <c r="AE300" s="263" t="s">
        <v>197</v>
      </c>
      <c r="AF300" s="263" t="s">
        <v>197</v>
      </c>
      <c r="AG300" s="263" t="s">
        <v>197</v>
      </c>
      <c r="AH300" s="263" t="s">
        <v>197</v>
      </c>
      <c r="AI300" s="263" t="s">
        <v>197</v>
      </c>
      <c r="AJ300" s="263" t="s">
        <v>197</v>
      </c>
      <c r="AK300" s="263" t="s">
        <v>197</v>
      </c>
      <c r="AL300" s="263" t="s">
        <v>197</v>
      </c>
      <c r="AM300" s="263" t="s">
        <v>197</v>
      </c>
      <c r="AN300" s="263" t="s">
        <v>197</v>
      </c>
      <c r="AO300" s="263" t="s">
        <v>197</v>
      </c>
      <c r="AP300" s="263" t="s">
        <v>197</v>
      </c>
      <c r="AQ300" s="241">
        <v>0</v>
      </c>
      <c r="AR300" s="241" t="s">
        <v>1137</v>
      </c>
    </row>
    <row r="301" spans="1:44" ht="18" x14ac:dyDescent="0.2">
      <c r="A301" s="264">
        <v>110906</v>
      </c>
      <c r="B301" t="s">
        <v>59</v>
      </c>
      <c r="C301" t="s">
        <v>659</v>
      </c>
      <c r="D301" t="s">
        <v>659</v>
      </c>
      <c r="E301" t="s">
        <v>659</v>
      </c>
      <c r="F301" t="s">
        <v>659</v>
      </c>
      <c r="G301" t="s">
        <v>659</v>
      </c>
      <c r="H301" t="s">
        <v>659</v>
      </c>
      <c r="I301" t="s">
        <v>659</v>
      </c>
      <c r="J301" t="s">
        <v>659</v>
      </c>
      <c r="K301" t="s">
        <v>659</v>
      </c>
      <c r="L301" t="s">
        <v>659</v>
      </c>
      <c r="M301" t="s">
        <v>659</v>
      </c>
      <c r="N301" t="s">
        <v>659</v>
      </c>
      <c r="O301" t="s">
        <v>659</v>
      </c>
      <c r="P301" t="s">
        <v>659</v>
      </c>
      <c r="Q301" t="s">
        <v>659</v>
      </c>
      <c r="R301" t="s">
        <v>659</v>
      </c>
      <c r="S301" t="s">
        <v>659</v>
      </c>
      <c r="T301" t="s">
        <v>659</v>
      </c>
      <c r="U301" t="s">
        <v>659</v>
      </c>
      <c r="V301" t="s">
        <v>659</v>
      </c>
      <c r="W301" t="s">
        <v>659</v>
      </c>
      <c r="X301" t="s">
        <v>659</v>
      </c>
      <c r="Y301" t="s">
        <v>659</v>
      </c>
      <c r="Z301" t="s">
        <v>659</v>
      </c>
      <c r="AA301" t="s">
        <v>659</v>
      </c>
      <c r="AB301" t="s">
        <v>659</v>
      </c>
      <c r="AC301" t="s">
        <v>659</v>
      </c>
      <c r="AD301" t="s">
        <v>659</v>
      </c>
      <c r="AE301" t="s">
        <v>659</v>
      </c>
      <c r="AF301" t="s">
        <v>659</v>
      </c>
      <c r="AG301" t="s">
        <v>659</v>
      </c>
      <c r="AH301" t="s">
        <v>659</v>
      </c>
      <c r="AI301" t="s">
        <v>659</v>
      </c>
      <c r="AJ301" t="s">
        <v>659</v>
      </c>
      <c r="AK301" t="s">
        <v>659</v>
      </c>
      <c r="AL301" t="s">
        <v>659</v>
      </c>
      <c r="AM301" t="s">
        <v>659</v>
      </c>
      <c r="AN301" t="s">
        <v>659</v>
      </c>
      <c r="AO301" t="s">
        <v>659</v>
      </c>
      <c r="AP301" t="s">
        <v>659</v>
      </c>
      <c r="AQ301" s="241">
        <v>0</v>
      </c>
      <c r="AR301" s="241">
        <v>0</v>
      </c>
    </row>
    <row r="302" spans="1:44" ht="18" x14ac:dyDescent="0.2">
      <c r="A302" s="264">
        <v>110944</v>
      </c>
      <c r="B302" t="s">
        <v>59</v>
      </c>
      <c r="C302" t="s">
        <v>659</v>
      </c>
      <c r="D302" t="s">
        <v>659</v>
      </c>
      <c r="E302" t="s">
        <v>659</v>
      </c>
      <c r="F302" t="s">
        <v>659</v>
      </c>
      <c r="G302" t="s">
        <v>659</v>
      </c>
      <c r="H302" t="s">
        <v>659</v>
      </c>
      <c r="I302" t="s">
        <v>659</v>
      </c>
      <c r="J302" t="s">
        <v>659</v>
      </c>
      <c r="K302" t="s">
        <v>659</v>
      </c>
      <c r="L302" t="s">
        <v>659</v>
      </c>
      <c r="M302" t="s">
        <v>659</v>
      </c>
      <c r="N302" t="s">
        <v>659</v>
      </c>
      <c r="O302" t="s">
        <v>659</v>
      </c>
      <c r="P302" t="s">
        <v>659</v>
      </c>
      <c r="Q302" t="s">
        <v>659</v>
      </c>
      <c r="R302" t="s">
        <v>659</v>
      </c>
      <c r="S302" t="s">
        <v>659</v>
      </c>
      <c r="T302" t="s">
        <v>659</v>
      </c>
      <c r="U302" t="s">
        <v>659</v>
      </c>
      <c r="V302" t="s">
        <v>659</v>
      </c>
      <c r="W302" t="s">
        <v>659</v>
      </c>
      <c r="X302" t="s">
        <v>659</v>
      </c>
      <c r="Y302" t="s">
        <v>659</v>
      </c>
      <c r="Z302" t="s">
        <v>659</v>
      </c>
      <c r="AA302" t="s">
        <v>659</v>
      </c>
      <c r="AB302" t="s">
        <v>659</v>
      </c>
      <c r="AC302" t="s">
        <v>659</v>
      </c>
      <c r="AD302" t="s">
        <v>659</v>
      </c>
      <c r="AE302" t="s">
        <v>659</v>
      </c>
      <c r="AF302" t="s">
        <v>659</v>
      </c>
      <c r="AG302" t="s">
        <v>659</v>
      </c>
      <c r="AH302" t="s">
        <v>659</v>
      </c>
      <c r="AI302" t="s">
        <v>659</v>
      </c>
      <c r="AJ302" t="s">
        <v>659</v>
      </c>
      <c r="AK302" t="s">
        <v>659</v>
      </c>
      <c r="AL302" t="s">
        <v>659</v>
      </c>
      <c r="AM302" t="s">
        <v>659</v>
      </c>
      <c r="AN302" t="s">
        <v>659</v>
      </c>
      <c r="AO302" t="s">
        <v>659</v>
      </c>
      <c r="AP302" t="s">
        <v>659</v>
      </c>
      <c r="AQ302" s="241">
        <v>0</v>
      </c>
      <c r="AR302" s="241">
        <v>0</v>
      </c>
    </row>
    <row r="303" spans="1:44" ht="18" x14ac:dyDescent="0.2">
      <c r="A303" s="264">
        <v>110971</v>
      </c>
      <c r="B303" t="s">
        <v>59</v>
      </c>
      <c r="C303" t="s">
        <v>659</v>
      </c>
      <c r="D303" t="s">
        <v>659</v>
      </c>
      <c r="E303" t="s">
        <v>659</v>
      </c>
      <c r="F303" t="s">
        <v>659</v>
      </c>
      <c r="G303" t="s">
        <v>659</v>
      </c>
      <c r="H303" t="s">
        <v>659</v>
      </c>
      <c r="I303" t="s">
        <v>659</v>
      </c>
      <c r="J303" t="s">
        <v>659</v>
      </c>
      <c r="K303" t="s">
        <v>659</v>
      </c>
      <c r="L303" t="s">
        <v>659</v>
      </c>
      <c r="M303" t="s">
        <v>659</v>
      </c>
      <c r="N303" t="s">
        <v>659</v>
      </c>
      <c r="O303" t="s">
        <v>659</v>
      </c>
      <c r="P303" t="s">
        <v>659</v>
      </c>
      <c r="Q303" t="s">
        <v>659</v>
      </c>
      <c r="R303" t="s">
        <v>659</v>
      </c>
      <c r="S303" t="s">
        <v>659</v>
      </c>
      <c r="T303" t="s">
        <v>659</v>
      </c>
      <c r="U303" t="s">
        <v>659</v>
      </c>
      <c r="V303" t="s">
        <v>659</v>
      </c>
      <c r="W303" t="s">
        <v>659</v>
      </c>
      <c r="X303" t="s">
        <v>659</v>
      </c>
      <c r="Y303" t="s">
        <v>659</v>
      </c>
      <c r="Z303" t="s">
        <v>659</v>
      </c>
      <c r="AA303" t="s">
        <v>659</v>
      </c>
      <c r="AB303" t="s">
        <v>659</v>
      </c>
      <c r="AC303" t="s">
        <v>659</v>
      </c>
      <c r="AD303" t="s">
        <v>659</v>
      </c>
      <c r="AE303" t="s">
        <v>659</v>
      </c>
      <c r="AF303" t="s">
        <v>659</v>
      </c>
      <c r="AG303" t="s">
        <v>659</v>
      </c>
      <c r="AH303" t="s">
        <v>659</v>
      </c>
      <c r="AI303" t="s">
        <v>659</v>
      </c>
      <c r="AJ303" t="s">
        <v>659</v>
      </c>
      <c r="AK303" t="s">
        <v>659</v>
      </c>
      <c r="AL303" t="s">
        <v>659</v>
      </c>
      <c r="AM303" t="s">
        <v>659</v>
      </c>
      <c r="AN303" t="s">
        <v>659</v>
      </c>
      <c r="AO303" t="s">
        <v>659</v>
      </c>
      <c r="AP303" t="s">
        <v>659</v>
      </c>
      <c r="AQ303" s="241">
        <v>0</v>
      </c>
      <c r="AR303" s="241">
        <v>0</v>
      </c>
    </row>
    <row r="304" spans="1:44" ht="15" x14ac:dyDescent="0.25">
      <c r="A304" s="258">
        <v>110972</v>
      </c>
      <c r="B304" t="s">
        <v>59</v>
      </c>
      <c r="C304" s="245" t="s">
        <v>197</v>
      </c>
      <c r="D304" s="245" t="s">
        <v>197</v>
      </c>
      <c r="E304" s="245" t="s">
        <v>197</v>
      </c>
      <c r="F304" s="245" t="s">
        <v>197</v>
      </c>
      <c r="G304" s="245" t="s">
        <v>197</v>
      </c>
      <c r="H304" s="245" t="s">
        <v>197</v>
      </c>
      <c r="I304" s="245" t="s">
        <v>197</v>
      </c>
      <c r="J304" s="245" t="s">
        <v>197</v>
      </c>
      <c r="K304" s="245" t="s">
        <v>197</v>
      </c>
      <c r="L304" s="245" t="s">
        <v>197</v>
      </c>
      <c r="M304" s="245" t="s">
        <v>197</v>
      </c>
      <c r="N304" s="245" t="s">
        <v>197</v>
      </c>
      <c r="O304" s="245" t="s">
        <v>197</v>
      </c>
      <c r="P304" s="245" t="s">
        <v>197</v>
      </c>
      <c r="Q304" s="245" t="s">
        <v>197</v>
      </c>
      <c r="R304" s="245" t="s">
        <v>197</v>
      </c>
      <c r="S304" s="245" t="s">
        <v>197</v>
      </c>
      <c r="T304" s="245" t="s">
        <v>197</v>
      </c>
      <c r="U304" s="245" t="s">
        <v>197</v>
      </c>
      <c r="V304" s="245" t="s">
        <v>197</v>
      </c>
      <c r="W304" s="245" t="s">
        <v>197</v>
      </c>
      <c r="X304" s="245" t="s">
        <v>197</v>
      </c>
      <c r="Y304" s="245" t="s">
        <v>197</v>
      </c>
      <c r="Z304" s="245" t="s">
        <v>197</v>
      </c>
      <c r="AA304" s="245" t="s">
        <v>197</v>
      </c>
      <c r="AB304" s="245" t="s">
        <v>197</v>
      </c>
      <c r="AC304" s="245" t="s">
        <v>197</v>
      </c>
      <c r="AD304" s="245" t="s">
        <v>197</v>
      </c>
      <c r="AE304" s="245" t="s">
        <v>197</v>
      </c>
      <c r="AF304" s="245" t="s">
        <v>197</v>
      </c>
      <c r="AG304" s="245" t="s">
        <v>197</v>
      </c>
      <c r="AH304" s="245" t="s">
        <v>197</v>
      </c>
      <c r="AI304" s="245" t="s">
        <v>197</v>
      </c>
      <c r="AJ304" s="245" t="s">
        <v>197</v>
      </c>
      <c r="AK304" s="245" t="s">
        <v>197</v>
      </c>
      <c r="AL304" s="245" t="s">
        <v>197</v>
      </c>
      <c r="AM304" s="245" t="s">
        <v>197</v>
      </c>
      <c r="AN304" s="245" t="s">
        <v>197</v>
      </c>
      <c r="AO304" s="245" t="s">
        <v>197</v>
      </c>
      <c r="AP304" s="245" t="s">
        <v>197</v>
      </c>
      <c r="AQ304" s="241">
        <v>0</v>
      </c>
      <c r="AR304" s="241">
        <v>0</v>
      </c>
    </row>
    <row r="305" spans="1:44" x14ac:dyDescent="0.2">
      <c r="A305">
        <v>110983</v>
      </c>
      <c r="B305" t="s">
        <v>1141</v>
      </c>
      <c r="C305" t="s">
        <v>659</v>
      </c>
      <c r="D305" t="s">
        <v>659</v>
      </c>
      <c r="E305" t="s">
        <v>659</v>
      </c>
      <c r="F305" t="s">
        <v>659</v>
      </c>
      <c r="G305" t="s">
        <v>659</v>
      </c>
      <c r="H305" t="s">
        <v>659</v>
      </c>
      <c r="I305" t="s">
        <v>659</v>
      </c>
      <c r="J305" t="s">
        <v>659</v>
      </c>
      <c r="K305" t="s">
        <v>659</v>
      </c>
      <c r="L305" t="s">
        <v>659</v>
      </c>
      <c r="M305" t="s">
        <v>659</v>
      </c>
      <c r="N305" t="s">
        <v>659</v>
      </c>
      <c r="O305" t="s">
        <v>659</v>
      </c>
      <c r="P305" t="s">
        <v>659</v>
      </c>
      <c r="Q305" t="s">
        <v>659</v>
      </c>
      <c r="R305" t="s">
        <v>659</v>
      </c>
      <c r="S305" t="s">
        <v>659</v>
      </c>
      <c r="T305" t="s">
        <v>659</v>
      </c>
      <c r="U305" t="s">
        <v>659</v>
      </c>
      <c r="V305" t="s">
        <v>659</v>
      </c>
      <c r="W305" t="s">
        <v>659</v>
      </c>
      <c r="X305" t="s">
        <v>659</v>
      </c>
      <c r="Y305" t="s">
        <v>659</v>
      </c>
      <c r="Z305" t="s">
        <v>659</v>
      </c>
      <c r="AA305" t="s">
        <v>659</v>
      </c>
      <c r="AB305" t="s">
        <v>659</v>
      </c>
      <c r="AC305" t="s">
        <v>659</v>
      </c>
      <c r="AD305" t="s">
        <v>659</v>
      </c>
      <c r="AE305" t="s">
        <v>659</v>
      </c>
      <c r="AF305" t="s">
        <v>659</v>
      </c>
      <c r="AG305" t="s">
        <v>659</v>
      </c>
      <c r="AH305" t="s">
        <v>659</v>
      </c>
      <c r="AI305" t="s">
        <v>659</v>
      </c>
      <c r="AJ305" t="s">
        <v>659</v>
      </c>
      <c r="AK305" t="s">
        <v>659</v>
      </c>
      <c r="AL305" t="s">
        <v>659</v>
      </c>
      <c r="AM305" t="s">
        <v>659</v>
      </c>
      <c r="AN305" t="s">
        <v>659</v>
      </c>
      <c r="AO305" t="s">
        <v>659</v>
      </c>
      <c r="AP305" t="s">
        <v>659</v>
      </c>
      <c r="AQ305" s="241" t="s">
        <v>934</v>
      </c>
      <c r="AR305" s="241">
        <v>0</v>
      </c>
    </row>
    <row r="306" spans="1:44" x14ac:dyDescent="0.2">
      <c r="A306">
        <v>110984</v>
      </c>
      <c r="B306" t="s">
        <v>1144</v>
      </c>
      <c r="C306" t="s">
        <v>659</v>
      </c>
      <c r="D306" t="s">
        <v>659</v>
      </c>
      <c r="E306" t="s">
        <v>659</v>
      </c>
      <c r="F306" t="s">
        <v>659</v>
      </c>
      <c r="G306" t="s">
        <v>659</v>
      </c>
      <c r="H306" t="s">
        <v>659</v>
      </c>
      <c r="I306" t="s">
        <v>659</v>
      </c>
      <c r="J306" t="s">
        <v>659</v>
      </c>
      <c r="K306" t="s">
        <v>659</v>
      </c>
      <c r="L306" t="s">
        <v>659</v>
      </c>
      <c r="M306" t="s">
        <v>659</v>
      </c>
      <c r="N306" t="s">
        <v>659</v>
      </c>
      <c r="O306" t="s">
        <v>659</v>
      </c>
      <c r="P306" t="s">
        <v>659</v>
      </c>
      <c r="Q306" t="s">
        <v>659</v>
      </c>
      <c r="R306" t="s">
        <v>659</v>
      </c>
      <c r="S306" t="s">
        <v>659</v>
      </c>
      <c r="T306" t="s">
        <v>659</v>
      </c>
      <c r="U306" t="s">
        <v>659</v>
      </c>
      <c r="V306" t="s">
        <v>659</v>
      </c>
      <c r="W306" t="s">
        <v>659</v>
      </c>
      <c r="X306" t="s">
        <v>659</v>
      </c>
      <c r="Y306" t="s">
        <v>659</v>
      </c>
      <c r="Z306" t="s">
        <v>659</v>
      </c>
      <c r="AA306" t="s">
        <v>659</v>
      </c>
      <c r="AB306" t="s">
        <v>659</v>
      </c>
      <c r="AC306" t="s">
        <v>659</v>
      </c>
      <c r="AD306" t="s">
        <v>659</v>
      </c>
      <c r="AE306" t="s">
        <v>659</v>
      </c>
      <c r="AF306" t="s">
        <v>659</v>
      </c>
      <c r="AG306" t="s">
        <v>659</v>
      </c>
      <c r="AH306" t="s">
        <v>659</v>
      </c>
      <c r="AI306" t="s">
        <v>659</v>
      </c>
      <c r="AJ306" t="s">
        <v>659</v>
      </c>
      <c r="AK306" t="s">
        <v>659</v>
      </c>
      <c r="AL306" t="s">
        <v>659</v>
      </c>
      <c r="AM306" t="s">
        <v>659</v>
      </c>
      <c r="AN306" t="s">
        <v>659</v>
      </c>
      <c r="AO306" t="s">
        <v>659</v>
      </c>
      <c r="AP306" t="s">
        <v>659</v>
      </c>
      <c r="AQ306" s="241" t="s">
        <v>932</v>
      </c>
      <c r="AR306" s="241">
        <v>0</v>
      </c>
    </row>
    <row r="307" spans="1:44" ht="18" x14ac:dyDescent="0.2">
      <c r="A307" s="264">
        <v>111018</v>
      </c>
      <c r="B307" t="s">
        <v>59</v>
      </c>
      <c r="C307" t="s">
        <v>659</v>
      </c>
      <c r="D307" t="s">
        <v>659</v>
      </c>
      <c r="E307" t="s">
        <v>659</v>
      </c>
      <c r="F307" t="s">
        <v>659</v>
      </c>
      <c r="G307" t="s">
        <v>659</v>
      </c>
      <c r="H307" t="s">
        <v>659</v>
      </c>
      <c r="I307" t="s">
        <v>659</v>
      </c>
      <c r="J307" t="s">
        <v>659</v>
      </c>
      <c r="K307" t="s">
        <v>659</v>
      </c>
      <c r="L307" t="s">
        <v>659</v>
      </c>
      <c r="M307" t="s">
        <v>659</v>
      </c>
      <c r="N307" t="s">
        <v>659</v>
      </c>
      <c r="O307" t="s">
        <v>659</v>
      </c>
      <c r="P307" t="s">
        <v>659</v>
      </c>
      <c r="Q307" t="s">
        <v>659</v>
      </c>
      <c r="R307" t="s">
        <v>659</v>
      </c>
      <c r="S307" t="s">
        <v>659</v>
      </c>
      <c r="T307" t="s">
        <v>659</v>
      </c>
      <c r="U307" t="s">
        <v>659</v>
      </c>
      <c r="V307" t="s">
        <v>659</v>
      </c>
      <c r="W307" t="s">
        <v>659</v>
      </c>
      <c r="X307" t="s">
        <v>659</v>
      </c>
      <c r="Y307" t="s">
        <v>659</v>
      </c>
      <c r="Z307" t="s">
        <v>659</v>
      </c>
      <c r="AA307" t="s">
        <v>659</v>
      </c>
      <c r="AB307" t="s">
        <v>659</v>
      </c>
      <c r="AC307" t="s">
        <v>659</v>
      </c>
      <c r="AD307" t="s">
        <v>659</v>
      </c>
      <c r="AE307" t="s">
        <v>659</v>
      </c>
      <c r="AF307" t="s">
        <v>659</v>
      </c>
      <c r="AG307" t="s">
        <v>659</v>
      </c>
      <c r="AH307" t="s">
        <v>659</v>
      </c>
      <c r="AI307" t="s">
        <v>659</v>
      </c>
      <c r="AJ307" t="s">
        <v>659</v>
      </c>
      <c r="AK307" t="s">
        <v>659</v>
      </c>
      <c r="AL307" t="s">
        <v>659</v>
      </c>
      <c r="AM307" t="s">
        <v>659</v>
      </c>
      <c r="AN307" t="s">
        <v>659</v>
      </c>
      <c r="AO307" t="s">
        <v>659</v>
      </c>
      <c r="AP307" t="s">
        <v>659</v>
      </c>
      <c r="AQ307" s="241">
        <v>0</v>
      </c>
      <c r="AR307" s="241">
        <v>0</v>
      </c>
    </row>
    <row r="308" spans="1:44" x14ac:dyDescent="0.2">
      <c r="A308">
        <v>111043</v>
      </c>
      <c r="B308" t="s">
        <v>59</v>
      </c>
      <c r="C308" t="s">
        <v>659</v>
      </c>
      <c r="D308" t="s">
        <v>659</v>
      </c>
      <c r="E308" t="s">
        <v>659</v>
      </c>
      <c r="F308" t="s">
        <v>659</v>
      </c>
      <c r="G308" t="s">
        <v>659</v>
      </c>
      <c r="H308" t="s">
        <v>659</v>
      </c>
      <c r="I308" t="s">
        <v>659</v>
      </c>
      <c r="J308" t="s">
        <v>659</v>
      </c>
      <c r="K308" t="s">
        <v>659</v>
      </c>
      <c r="L308" t="s">
        <v>659</v>
      </c>
      <c r="M308" t="s">
        <v>659</v>
      </c>
      <c r="N308" t="s">
        <v>659</v>
      </c>
      <c r="O308" t="s">
        <v>659</v>
      </c>
      <c r="P308" t="s">
        <v>659</v>
      </c>
      <c r="Q308" t="s">
        <v>659</v>
      </c>
      <c r="R308" t="s">
        <v>659</v>
      </c>
      <c r="S308" t="s">
        <v>659</v>
      </c>
      <c r="T308" t="s">
        <v>659</v>
      </c>
      <c r="U308" t="s">
        <v>659</v>
      </c>
      <c r="V308" t="s">
        <v>659</v>
      </c>
      <c r="W308" t="s">
        <v>659</v>
      </c>
      <c r="X308" t="s">
        <v>659</v>
      </c>
      <c r="Y308" t="s">
        <v>659</v>
      </c>
      <c r="Z308" t="s">
        <v>659</v>
      </c>
      <c r="AA308" t="s">
        <v>659</v>
      </c>
      <c r="AB308" t="s">
        <v>659</v>
      </c>
      <c r="AC308" t="s">
        <v>659</v>
      </c>
      <c r="AD308" t="s">
        <v>659</v>
      </c>
      <c r="AE308" t="s">
        <v>659</v>
      </c>
      <c r="AF308" t="s">
        <v>659</v>
      </c>
      <c r="AG308" t="s">
        <v>659</v>
      </c>
      <c r="AH308" t="s">
        <v>659</v>
      </c>
      <c r="AI308" t="s">
        <v>659</v>
      </c>
      <c r="AJ308" t="s">
        <v>659</v>
      </c>
      <c r="AK308" t="s">
        <v>659</v>
      </c>
      <c r="AL308" t="s">
        <v>659</v>
      </c>
      <c r="AM308" t="s">
        <v>659</v>
      </c>
      <c r="AN308" t="s">
        <v>659</v>
      </c>
      <c r="AO308" t="s">
        <v>659</v>
      </c>
      <c r="AP308" t="s">
        <v>659</v>
      </c>
      <c r="AQ308" s="241">
        <v>0</v>
      </c>
      <c r="AR308" s="241">
        <v>0</v>
      </c>
    </row>
    <row r="309" spans="1:44" x14ac:dyDescent="0.2">
      <c r="A309">
        <v>111077</v>
      </c>
      <c r="B309" t="s">
        <v>1141</v>
      </c>
      <c r="C309" t="s">
        <v>198</v>
      </c>
      <c r="D309" t="s">
        <v>196</v>
      </c>
      <c r="E309" t="s">
        <v>196</v>
      </c>
      <c r="F309" t="s">
        <v>196</v>
      </c>
      <c r="G309" t="s">
        <v>196</v>
      </c>
      <c r="H309" t="s">
        <v>198</v>
      </c>
      <c r="I309" t="s">
        <v>196</v>
      </c>
      <c r="J309" t="s">
        <v>196</v>
      </c>
      <c r="K309" t="s">
        <v>198</v>
      </c>
      <c r="L309" t="s">
        <v>197</v>
      </c>
      <c r="M309" t="s">
        <v>196</v>
      </c>
      <c r="N309" t="s">
        <v>196</v>
      </c>
      <c r="O309" t="s">
        <v>198</v>
      </c>
      <c r="P309" t="s">
        <v>196</v>
      </c>
      <c r="Q309" t="s">
        <v>196</v>
      </c>
      <c r="R309" t="s">
        <v>198</v>
      </c>
      <c r="S309" t="s">
        <v>198</v>
      </c>
      <c r="T309" t="s">
        <v>198</v>
      </c>
      <c r="U309" t="s">
        <v>198</v>
      </c>
      <c r="V309" t="s">
        <v>198</v>
      </c>
      <c r="W309" t="s">
        <v>198</v>
      </c>
      <c r="X309" t="s">
        <v>198</v>
      </c>
      <c r="Y309" t="s">
        <v>198</v>
      </c>
      <c r="Z309" t="s">
        <v>198</v>
      </c>
      <c r="AA309" t="s">
        <v>198</v>
      </c>
      <c r="AB309" t="s">
        <v>198</v>
      </c>
      <c r="AC309" t="s">
        <v>198</v>
      </c>
      <c r="AD309" t="s">
        <v>196</v>
      </c>
      <c r="AE309" t="s">
        <v>198</v>
      </c>
      <c r="AF309" t="s">
        <v>196</v>
      </c>
      <c r="AG309" t="s">
        <v>197</v>
      </c>
      <c r="AH309" t="s">
        <v>197</v>
      </c>
      <c r="AI309" t="s">
        <v>198</v>
      </c>
      <c r="AJ309" t="s">
        <v>198</v>
      </c>
      <c r="AK309" t="s">
        <v>197</v>
      </c>
      <c r="AL309" t="s">
        <v>197</v>
      </c>
      <c r="AM309" t="s">
        <v>197</v>
      </c>
      <c r="AN309" t="s">
        <v>197</v>
      </c>
      <c r="AO309" t="s">
        <v>197</v>
      </c>
      <c r="AP309" t="s">
        <v>197</v>
      </c>
      <c r="AQ309" s="241">
        <v>0</v>
      </c>
      <c r="AR309" s="241">
        <v>0</v>
      </c>
    </row>
    <row r="310" spans="1:44" ht="18" x14ac:dyDescent="0.2">
      <c r="A310" s="264">
        <v>111101</v>
      </c>
      <c r="B310" t="s">
        <v>59</v>
      </c>
      <c r="C310" t="s">
        <v>659</v>
      </c>
      <c r="D310" t="s">
        <v>659</v>
      </c>
      <c r="E310" t="s">
        <v>659</v>
      </c>
      <c r="F310" t="s">
        <v>659</v>
      </c>
      <c r="G310" t="s">
        <v>659</v>
      </c>
      <c r="H310" t="s">
        <v>659</v>
      </c>
      <c r="I310" t="s">
        <v>659</v>
      </c>
      <c r="J310" t="s">
        <v>659</v>
      </c>
      <c r="K310" t="s">
        <v>659</v>
      </c>
      <c r="L310" t="s">
        <v>659</v>
      </c>
      <c r="M310" t="s">
        <v>659</v>
      </c>
      <c r="N310" t="s">
        <v>659</v>
      </c>
      <c r="O310" t="s">
        <v>659</v>
      </c>
      <c r="P310" t="s">
        <v>659</v>
      </c>
      <c r="Q310" t="s">
        <v>659</v>
      </c>
      <c r="R310" t="s">
        <v>659</v>
      </c>
      <c r="S310" t="s">
        <v>659</v>
      </c>
      <c r="T310" t="s">
        <v>659</v>
      </c>
      <c r="U310" t="s">
        <v>659</v>
      </c>
      <c r="V310" t="s">
        <v>659</v>
      </c>
      <c r="W310" t="s">
        <v>659</v>
      </c>
      <c r="X310" t="s">
        <v>659</v>
      </c>
      <c r="Y310" t="s">
        <v>659</v>
      </c>
      <c r="Z310" t="s">
        <v>659</v>
      </c>
      <c r="AA310" t="s">
        <v>659</v>
      </c>
      <c r="AB310" t="s">
        <v>659</v>
      </c>
      <c r="AC310" t="s">
        <v>659</v>
      </c>
      <c r="AD310" t="s">
        <v>659</v>
      </c>
      <c r="AE310" t="s">
        <v>659</v>
      </c>
      <c r="AF310" t="s">
        <v>659</v>
      </c>
      <c r="AG310" t="s">
        <v>659</v>
      </c>
      <c r="AH310" t="s">
        <v>659</v>
      </c>
      <c r="AI310" t="s">
        <v>659</v>
      </c>
      <c r="AJ310" t="s">
        <v>659</v>
      </c>
      <c r="AK310" t="s">
        <v>659</v>
      </c>
      <c r="AL310" t="s">
        <v>659</v>
      </c>
      <c r="AM310" t="s">
        <v>659</v>
      </c>
      <c r="AN310" t="s">
        <v>659</v>
      </c>
      <c r="AO310" t="s">
        <v>659</v>
      </c>
      <c r="AP310" t="s">
        <v>659</v>
      </c>
      <c r="AQ310" s="241">
        <v>0</v>
      </c>
      <c r="AR310" s="241">
        <v>0</v>
      </c>
    </row>
    <row r="311" spans="1:44" ht="18" x14ac:dyDescent="0.2">
      <c r="A311" s="264">
        <v>111123</v>
      </c>
      <c r="B311" t="s">
        <v>59</v>
      </c>
      <c r="C311" t="s">
        <v>659</v>
      </c>
      <c r="D311" t="s">
        <v>659</v>
      </c>
      <c r="E311" t="s">
        <v>659</v>
      </c>
      <c r="F311" t="s">
        <v>659</v>
      </c>
      <c r="G311" t="s">
        <v>659</v>
      </c>
      <c r="H311" t="s">
        <v>659</v>
      </c>
      <c r="I311" t="s">
        <v>659</v>
      </c>
      <c r="J311" t="s">
        <v>659</v>
      </c>
      <c r="K311" t="s">
        <v>659</v>
      </c>
      <c r="L311" t="s">
        <v>659</v>
      </c>
      <c r="M311" t="s">
        <v>659</v>
      </c>
      <c r="N311" t="s">
        <v>659</v>
      </c>
      <c r="O311" t="s">
        <v>659</v>
      </c>
      <c r="P311" t="s">
        <v>659</v>
      </c>
      <c r="Q311" t="s">
        <v>659</v>
      </c>
      <c r="R311" t="s">
        <v>659</v>
      </c>
      <c r="S311" t="s">
        <v>659</v>
      </c>
      <c r="T311" t="s">
        <v>659</v>
      </c>
      <c r="U311" t="s">
        <v>659</v>
      </c>
      <c r="V311" t="s">
        <v>659</v>
      </c>
      <c r="W311" t="s">
        <v>659</v>
      </c>
      <c r="X311" t="s">
        <v>659</v>
      </c>
      <c r="Y311" t="s">
        <v>659</v>
      </c>
      <c r="Z311" t="s">
        <v>659</v>
      </c>
      <c r="AA311" t="s">
        <v>659</v>
      </c>
      <c r="AB311" t="s">
        <v>659</v>
      </c>
      <c r="AC311" t="s">
        <v>659</v>
      </c>
      <c r="AD311" t="s">
        <v>659</v>
      </c>
      <c r="AE311" t="s">
        <v>659</v>
      </c>
      <c r="AF311" t="s">
        <v>659</v>
      </c>
      <c r="AG311" t="s">
        <v>659</v>
      </c>
      <c r="AH311" t="s">
        <v>659</v>
      </c>
      <c r="AI311" t="s">
        <v>659</v>
      </c>
      <c r="AJ311" t="s">
        <v>659</v>
      </c>
      <c r="AK311" t="s">
        <v>659</v>
      </c>
      <c r="AL311" t="s">
        <v>659</v>
      </c>
      <c r="AM311" t="s">
        <v>659</v>
      </c>
      <c r="AN311" t="s">
        <v>659</v>
      </c>
      <c r="AO311" t="s">
        <v>659</v>
      </c>
      <c r="AP311" t="s">
        <v>659</v>
      </c>
      <c r="AQ311" s="241">
        <v>0</v>
      </c>
      <c r="AR311" s="241">
        <v>0</v>
      </c>
    </row>
    <row r="312" spans="1:44" x14ac:dyDescent="0.2">
      <c r="A312">
        <v>111124</v>
      </c>
      <c r="B312" t="s">
        <v>1141</v>
      </c>
      <c r="C312" t="s">
        <v>196</v>
      </c>
      <c r="D312" t="s">
        <v>196</v>
      </c>
      <c r="E312" t="s">
        <v>196</v>
      </c>
      <c r="F312" t="s">
        <v>198</v>
      </c>
      <c r="G312" t="s">
        <v>196</v>
      </c>
      <c r="H312" t="s">
        <v>198</v>
      </c>
      <c r="I312" t="s">
        <v>196</v>
      </c>
      <c r="J312" t="s">
        <v>196</v>
      </c>
      <c r="K312" t="s">
        <v>198</v>
      </c>
      <c r="L312" t="s">
        <v>196</v>
      </c>
      <c r="M312" t="s">
        <v>198</v>
      </c>
      <c r="N312" t="s">
        <v>196</v>
      </c>
      <c r="O312" t="s">
        <v>198</v>
      </c>
      <c r="P312" t="s">
        <v>196</v>
      </c>
      <c r="Q312" t="s">
        <v>198</v>
      </c>
      <c r="R312" t="s">
        <v>198</v>
      </c>
      <c r="S312" t="s">
        <v>198</v>
      </c>
      <c r="T312" t="s">
        <v>196</v>
      </c>
      <c r="U312" t="s">
        <v>196</v>
      </c>
      <c r="V312" t="s">
        <v>196</v>
      </c>
      <c r="W312" t="s">
        <v>198</v>
      </c>
      <c r="X312" t="s">
        <v>198</v>
      </c>
      <c r="Y312" t="s">
        <v>196</v>
      </c>
      <c r="Z312" t="s">
        <v>198</v>
      </c>
      <c r="AA312" t="s">
        <v>198</v>
      </c>
      <c r="AB312" t="s">
        <v>198</v>
      </c>
      <c r="AC312" t="s">
        <v>198</v>
      </c>
      <c r="AD312" t="s">
        <v>196</v>
      </c>
      <c r="AE312" t="s">
        <v>196</v>
      </c>
      <c r="AF312" t="s">
        <v>196</v>
      </c>
      <c r="AG312" t="s">
        <v>198</v>
      </c>
      <c r="AH312" t="s">
        <v>196</v>
      </c>
      <c r="AI312" t="s">
        <v>198</v>
      </c>
      <c r="AJ312" t="s">
        <v>196</v>
      </c>
      <c r="AK312" t="s">
        <v>196</v>
      </c>
      <c r="AL312" t="s">
        <v>197</v>
      </c>
      <c r="AM312" t="s">
        <v>197</v>
      </c>
      <c r="AN312" t="s">
        <v>197</v>
      </c>
      <c r="AO312" t="s">
        <v>197</v>
      </c>
      <c r="AP312" t="s">
        <v>198</v>
      </c>
      <c r="AQ312" s="241">
        <v>0</v>
      </c>
      <c r="AR312" s="241">
        <v>0</v>
      </c>
    </row>
    <row r="313" spans="1:44" x14ac:dyDescent="0.2">
      <c r="A313" s="265">
        <v>111176</v>
      </c>
      <c r="B313" t="s">
        <v>59</v>
      </c>
      <c r="C313" s="263" t="s">
        <v>197</v>
      </c>
      <c r="D313" s="263" t="s">
        <v>197</v>
      </c>
      <c r="E313" s="263" t="s">
        <v>197</v>
      </c>
      <c r="F313" s="263" t="s">
        <v>197</v>
      </c>
      <c r="G313" s="263" t="s">
        <v>197</v>
      </c>
      <c r="H313" s="263" t="s">
        <v>197</v>
      </c>
      <c r="I313" s="263" t="s">
        <v>197</v>
      </c>
      <c r="J313" s="263" t="s">
        <v>197</v>
      </c>
      <c r="K313" s="263" t="s">
        <v>197</v>
      </c>
      <c r="L313" s="263" t="s">
        <v>197</v>
      </c>
      <c r="M313" s="263" t="s">
        <v>197</v>
      </c>
      <c r="N313" s="263" t="s">
        <v>197</v>
      </c>
      <c r="O313" s="263" t="s">
        <v>197</v>
      </c>
      <c r="P313" s="263" t="s">
        <v>197</v>
      </c>
      <c r="Q313" s="263" t="s">
        <v>197</v>
      </c>
      <c r="R313" s="263" t="s">
        <v>197</v>
      </c>
      <c r="S313" s="263" t="s">
        <v>197</v>
      </c>
      <c r="T313" s="263" t="s">
        <v>197</v>
      </c>
      <c r="U313" s="263" t="s">
        <v>197</v>
      </c>
      <c r="V313" s="263" t="s">
        <v>197</v>
      </c>
      <c r="W313" s="263" t="s">
        <v>197</v>
      </c>
      <c r="X313" s="263" t="s">
        <v>197</v>
      </c>
      <c r="Y313" s="263" t="s">
        <v>197</v>
      </c>
      <c r="Z313" s="263" t="s">
        <v>197</v>
      </c>
      <c r="AA313" s="263" t="s">
        <v>197</v>
      </c>
      <c r="AB313" s="263" t="s">
        <v>197</v>
      </c>
      <c r="AC313" s="263" t="s">
        <v>197</v>
      </c>
      <c r="AD313" s="263" t="s">
        <v>197</v>
      </c>
      <c r="AE313" s="263" t="s">
        <v>197</v>
      </c>
      <c r="AF313" s="263" t="s">
        <v>197</v>
      </c>
      <c r="AG313" s="263" t="s">
        <v>197</v>
      </c>
      <c r="AH313" s="263" t="s">
        <v>197</v>
      </c>
      <c r="AI313" s="263" t="s">
        <v>197</v>
      </c>
      <c r="AJ313" s="263" t="s">
        <v>197</v>
      </c>
      <c r="AK313" s="263" t="s">
        <v>197</v>
      </c>
      <c r="AL313" s="263" t="s">
        <v>197</v>
      </c>
      <c r="AM313" s="263" t="s">
        <v>197</v>
      </c>
      <c r="AN313" s="263" t="s">
        <v>197</v>
      </c>
      <c r="AO313" s="263" t="s">
        <v>197</v>
      </c>
      <c r="AP313" s="263" t="s">
        <v>197</v>
      </c>
      <c r="AQ313" s="241">
        <v>0</v>
      </c>
      <c r="AR313" s="241" t="s">
        <v>1137</v>
      </c>
    </row>
    <row r="314" spans="1:44" x14ac:dyDescent="0.2">
      <c r="A314" s="265">
        <v>111190</v>
      </c>
      <c r="B314" t="s">
        <v>59</v>
      </c>
      <c r="C314" s="263" t="s">
        <v>197</v>
      </c>
      <c r="D314" s="263" t="s">
        <v>197</v>
      </c>
      <c r="E314" s="263" t="s">
        <v>197</v>
      </c>
      <c r="F314" s="263" t="s">
        <v>197</v>
      </c>
      <c r="G314" s="263" t="s">
        <v>197</v>
      </c>
      <c r="H314" s="263" t="s">
        <v>197</v>
      </c>
      <c r="I314" s="263" t="s">
        <v>197</v>
      </c>
      <c r="J314" s="263" t="s">
        <v>197</v>
      </c>
      <c r="K314" s="263" t="s">
        <v>197</v>
      </c>
      <c r="L314" s="263" t="s">
        <v>197</v>
      </c>
      <c r="M314" s="263" t="s">
        <v>197</v>
      </c>
      <c r="N314" s="263" t="s">
        <v>197</v>
      </c>
      <c r="O314" s="263" t="s">
        <v>197</v>
      </c>
      <c r="P314" s="263" t="s">
        <v>197</v>
      </c>
      <c r="Q314" s="263" t="s">
        <v>197</v>
      </c>
      <c r="R314" s="263" t="s">
        <v>197</v>
      </c>
      <c r="S314" s="263" t="s">
        <v>197</v>
      </c>
      <c r="T314" s="263" t="s">
        <v>197</v>
      </c>
      <c r="U314" s="263" t="s">
        <v>197</v>
      </c>
      <c r="V314" s="263" t="s">
        <v>197</v>
      </c>
      <c r="W314" s="263" t="s">
        <v>197</v>
      </c>
      <c r="X314" s="263" t="s">
        <v>197</v>
      </c>
      <c r="Y314" s="263" t="s">
        <v>197</v>
      </c>
      <c r="Z314" s="263" t="s">
        <v>197</v>
      </c>
      <c r="AA314" s="263" t="s">
        <v>197</v>
      </c>
      <c r="AB314" s="263" t="s">
        <v>197</v>
      </c>
      <c r="AC314" s="263" t="s">
        <v>197</v>
      </c>
      <c r="AD314" s="263" t="s">
        <v>197</v>
      </c>
      <c r="AE314" s="263" t="s">
        <v>197</v>
      </c>
      <c r="AF314" s="263" t="s">
        <v>197</v>
      </c>
      <c r="AG314" s="263" t="s">
        <v>197</v>
      </c>
      <c r="AH314" s="263" t="s">
        <v>197</v>
      </c>
      <c r="AI314" s="263" t="s">
        <v>197</v>
      </c>
      <c r="AJ314" s="263" t="s">
        <v>197</v>
      </c>
      <c r="AK314" s="263" t="s">
        <v>197</v>
      </c>
      <c r="AL314" s="263" t="s">
        <v>197</v>
      </c>
      <c r="AM314" s="263" t="s">
        <v>197</v>
      </c>
      <c r="AN314" s="263" t="s">
        <v>197</v>
      </c>
      <c r="AO314" s="263" t="s">
        <v>197</v>
      </c>
      <c r="AP314" s="263" t="s">
        <v>197</v>
      </c>
      <c r="AQ314" s="241">
        <v>0</v>
      </c>
      <c r="AR314" s="241" t="s">
        <v>1137</v>
      </c>
    </row>
    <row r="315" spans="1:44" ht="18" x14ac:dyDescent="0.2">
      <c r="A315" s="264">
        <v>111206</v>
      </c>
      <c r="B315" t="s">
        <v>59</v>
      </c>
      <c r="C315" t="s">
        <v>659</v>
      </c>
      <c r="D315" t="s">
        <v>659</v>
      </c>
      <c r="E315" t="s">
        <v>659</v>
      </c>
      <c r="F315" t="s">
        <v>659</v>
      </c>
      <c r="G315" t="s">
        <v>659</v>
      </c>
      <c r="H315" t="s">
        <v>659</v>
      </c>
      <c r="I315" t="s">
        <v>659</v>
      </c>
      <c r="J315" t="s">
        <v>659</v>
      </c>
      <c r="K315" t="s">
        <v>659</v>
      </c>
      <c r="L315" t="s">
        <v>659</v>
      </c>
      <c r="M315" t="s">
        <v>659</v>
      </c>
      <c r="N315" t="s">
        <v>659</v>
      </c>
      <c r="O315" t="s">
        <v>659</v>
      </c>
      <c r="P315" t="s">
        <v>659</v>
      </c>
      <c r="Q315" t="s">
        <v>659</v>
      </c>
      <c r="R315" t="s">
        <v>659</v>
      </c>
      <c r="S315" t="s">
        <v>659</v>
      </c>
      <c r="T315" t="s">
        <v>659</v>
      </c>
      <c r="U315" t="s">
        <v>659</v>
      </c>
      <c r="V315" t="s">
        <v>659</v>
      </c>
      <c r="W315" t="s">
        <v>659</v>
      </c>
      <c r="X315" t="s">
        <v>659</v>
      </c>
      <c r="Y315" t="s">
        <v>659</v>
      </c>
      <c r="Z315" t="s">
        <v>659</v>
      </c>
      <c r="AA315" t="s">
        <v>659</v>
      </c>
      <c r="AB315" t="s">
        <v>659</v>
      </c>
      <c r="AC315" t="s">
        <v>659</v>
      </c>
      <c r="AD315" t="s">
        <v>659</v>
      </c>
      <c r="AE315" t="s">
        <v>659</v>
      </c>
      <c r="AF315" t="s">
        <v>659</v>
      </c>
      <c r="AG315" t="s">
        <v>659</v>
      </c>
      <c r="AH315" t="s">
        <v>659</v>
      </c>
      <c r="AI315" t="s">
        <v>659</v>
      </c>
      <c r="AJ315" t="s">
        <v>659</v>
      </c>
      <c r="AK315" t="s">
        <v>659</v>
      </c>
      <c r="AL315" t="s">
        <v>659</v>
      </c>
      <c r="AM315" t="s">
        <v>659</v>
      </c>
      <c r="AN315" t="s">
        <v>659</v>
      </c>
      <c r="AO315" t="s">
        <v>659</v>
      </c>
      <c r="AP315" t="s">
        <v>659</v>
      </c>
      <c r="AQ315" s="241">
        <v>0</v>
      </c>
      <c r="AR315" s="241">
        <v>0</v>
      </c>
    </row>
    <row r="316" spans="1:44" x14ac:dyDescent="0.2">
      <c r="A316">
        <v>111247</v>
      </c>
      <c r="B316" t="s">
        <v>1144</v>
      </c>
      <c r="C316" t="s">
        <v>659</v>
      </c>
      <c r="D316" t="s">
        <v>659</v>
      </c>
      <c r="E316" t="s">
        <v>659</v>
      </c>
      <c r="F316" t="s">
        <v>659</v>
      </c>
      <c r="G316" t="s">
        <v>659</v>
      </c>
      <c r="H316" t="s">
        <v>659</v>
      </c>
      <c r="I316" t="s">
        <v>659</v>
      </c>
      <c r="J316" t="s">
        <v>659</v>
      </c>
      <c r="K316" t="s">
        <v>659</v>
      </c>
      <c r="L316" t="s">
        <v>659</v>
      </c>
      <c r="M316" t="s">
        <v>659</v>
      </c>
      <c r="N316" t="s">
        <v>659</v>
      </c>
      <c r="O316" t="s">
        <v>659</v>
      </c>
      <c r="P316" t="s">
        <v>659</v>
      </c>
      <c r="Q316" t="s">
        <v>659</v>
      </c>
      <c r="R316" t="s">
        <v>659</v>
      </c>
      <c r="S316" t="s">
        <v>659</v>
      </c>
      <c r="T316" t="s">
        <v>659</v>
      </c>
      <c r="U316" t="s">
        <v>659</v>
      </c>
      <c r="V316" t="s">
        <v>659</v>
      </c>
      <c r="W316" t="s">
        <v>659</v>
      </c>
      <c r="X316" t="s">
        <v>659</v>
      </c>
      <c r="Y316" t="s">
        <v>659</v>
      </c>
      <c r="Z316" t="s">
        <v>659</v>
      </c>
      <c r="AA316" t="s">
        <v>659</v>
      </c>
      <c r="AB316" t="s">
        <v>659</v>
      </c>
      <c r="AC316" t="s">
        <v>659</v>
      </c>
      <c r="AD316" t="s">
        <v>659</v>
      </c>
      <c r="AE316" t="s">
        <v>659</v>
      </c>
      <c r="AF316" t="s">
        <v>659</v>
      </c>
      <c r="AG316" t="s">
        <v>659</v>
      </c>
      <c r="AH316" t="s">
        <v>659</v>
      </c>
      <c r="AI316" t="s">
        <v>659</v>
      </c>
      <c r="AJ316" t="s">
        <v>659</v>
      </c>
      <c r="AK316" t="s">
        <v>659</v>
      </c>
      <c r="AL316" t="s">
        <v>659</v>
      </c>
      <c r="AM316" t="s">
        <v>659</v>
      </c>
      <c r="AN316" t="s">
        <v>659</v>
      </c>
      <c r="AO316" t="s">
        <v>659</v>
      </c>
      <c r="AP316" t="s">
        <v>659</v>
      </c>
      <c r="AQ316" s="241" t="s">
        <v>931</v>
      </c>
      <c r="AR316" s="241">
        <v>0</v>
      </c>
    </row>
    <row r="317" spans="1:44" ht="18" x14ac:dyDescent="0.2">
      <c r="A317" s="264">
        <v>111265</v>
      </c>
      <c r="B317" t="s">
        <v>59</v>
      </c>
      <c r="C317" t="s">
        <v>659</v>
      </c>
      <c r="D317" t="s">
        <v>659</v>
      </c>
      <c r="E317" t="s">
        <v>659</v>
      </c>
      <c r="F317" t="s">
        <v>659</v>
      </c>
      <c r="G317" t="s">
        <v>659</v>
      </c>
      <c r="H317" t="s">
        <v>659</v>
      </c>
      <c r="I317" t="s">
        <v>659</v>
      </c>
      <c r="J317" t="s">
        <v>659</v>
      </c>
      <c r="K317" t="s">
        <v>659</v>
      </c>
      <c r="L317" t="s">
        <v>659</v>
      </c>
      <c r="M317" t="s">
        <v>659</v>
      </c>
      <c r="N317" t="s">
        <v>659</v>
      </c>
      <c r="O317" t="s">
        <v>659</v>
      </c>
      <c r="P317" t="s">
        <v>659</v>
      </c>
      <c r="Q317" t="s">
        <v>659</v>
      </c>
      <c r="R317" t="s">
        <v>659</v>
      </c>
      <c r="S317" t="s">
        <v>659</v>
      </c>
      <c r="T317" t="s">
        <v>659</v>
      </c>
      <c r="U317" t="s">
        <v>659</v>
      </c>
      <c r="V317" t="s">
        <v>659</v>
      </c>
      <c r="W317" t="s">
        <v>659</v>
      </c>
      <c r="X317" t="s">
        <v>659</v>
      </c>
      <c r="Y317" t="s">
        <v>659</v>
      </c>
      <c r="Z317" t="s">
        <v>659</v>
      </c>
      <c r="AA317" t="s">
        <v>659</v>
      </c>
      <c r="AB317" t="s">
        <v>659</v>
      </c>
      <c r="AC317" t="s">
        <v>659</v>
      </c>
      <c r="AD317" t="s">
        <v>659</v>
      </c>
      <c r="AE317" t="s">
        <v>659</v>
      </c>
      <c r="AF317" t="s">
        <v>659</v>
      </c>
      <c r="AG317" t="s">
        <v>659</v>
      </c>
      <c r="AH317" t="s">
        <v>659</v>
      </c>
      <c r="AI317" t="s">
        <v>659</v>
      </c>
      <c r="AJ317" t="s">
        <v>659</v>
      </c>
      <c r="AK317" t="s">
        <v>659</v>
      </c>
      <c r="AL317" t="s">
        <v>659</v>
      </c>
      <c r="AM317" t="s">
        <v>659</v>
      </c>
      <c r="AN317" t="s">
        <v>659</v>
      </c>
      <c r="AO317" t="s">
        <v>659</v>
      </c>
      <c r="AP317" t="s">
        <v>659</v>
      </c>
      <c r="AQ317" s="241">
        <v>0</v>
      </c>
      <c r="AR317" s="241">
        <v>0</v>
      </c>
    </row>
    <row r="318" spans="1:44" x14ac:dyDescent="0.2">
      <c r="A318">
        <v>111329</v>
      </c>
      <c r="B318" t="s">
        <v>59</v>
      </c>
      <c r="C318" t="s">
        <v>659</v>
      </c>
      <c r="D318" t="s">
        <v>659</v>
      </c>
      <c r="E318" t="s">
        <v>659</v>
      </c>
      <c r="F318" t="s">
        <v>659</v>
      </c>
      <c r="G318" t="s">
        <v>659</v>
      </c>
      <c r="H318" t="s">
        <v>659</v>
      </c>
      <c r="I318" t="s">
        <v>659</v>
      </c>
      <c r="J318" t="s">
        <v>659</v>
      </c>
      <c r="K318" t="s">
        <v>659</v>
      </c>
      <c r="L318" t="s">
        <v>659</v>
      </c>
      <c r="M318" t="s">
        <v>659</v>
      </c>
      <c r="N318" t="s">
        <v>659</v>
      </c>
      <c r="O318" t="s">
        <v>659</v>
      </c>
      <c r="P318" t="s">
        <v>659</v>
      </c>
      <c r="Q318" t="s">
        <v>659</v>
      </c>
      <c r="R318" t="s">
        <v>659</v>
      </c>
      <c r="S318" t="s">
        <v>659</v>
      </c>
      <c r="T318" t="s">
        <v>659</v>
      </c>
      <c r="U318" t="s">
        <v>659</v>
      </c>
      <c r="V318" t="s">
        <v>659</v>
      </c>
      <c r="W318" t="s">
        <v>659</v>
      </c>
      <c r="X318" t="s">
        <v>659</v>
      </c>
      <c r="Y318" t="s">
        <v>659</v>
      </c>
      <c r="Z318" t="s">
        <v>659</v>
      </c>
      <c r="AA318" t="s">
        <v>659</v>
      </c>
      <c r="AB318" t="s">
        <v>659</v>
      </c>
      <c r="AC318" t="s">
        <v>659</v>
      </c>
      <c r="AD318" t="s">
        <v>659</v>
      </c>
      <c r="AE318" t="s">
        <v>659</v>
      </c>
      <c r="AF318" t="s">
        <v>659</v>
      </c>
      <c r="AG318" t="s">
        <v>659</v>
      </c>
      <c r="AH318" t="s">
        <v>659</v>
      </c>
      <c r="AI318" t="s">
        <v>659</v>
      </c>
      <c r="AJ318" t="s">
        <v>659</v>
      </c>
      <c r="AK318" t="s">
        <v>659</v>
      </c>
      <c r="AL318" t="s">
        <v>659</v>
      </c>
      <c r="AM318" t="s">
        <v>659</v>
      </c>
      <c r="AN318" t="s">
        <v>659</v>
      </c>
      <c r="AO318" t="s">
        <v>659</v>
      </c>
      <c r="AP318" t="s">
        <v>659</v>
      </c>
      <c r="AQ318" s="241" t="s">
        <v>932</v>
      </c>
      <c r="AR318" s="241">
        <v>0</v>
      </c>
    </row>
    <row r="319" spans="1:44" ht="18" x14ac:dyDescent="0.2">
      <c r="A319" s="264">
        <v>111333</v>
      </c>
      <c r="B319" t="s">
        <v>59</v>
      </c>
      <c r="C319" t="s">
        <v>659</v>
      </c>
      <c r="D319" t="s">
        <v>659</v>
      </c>
      <c r="E319" t="s">
        <v>659</v>
      </c>
      <c r="F319" t="s">
        <v>659</v>
      </c>
      <c r="G319" t="s">
        <v>659</v>
      </c>
      <c r="H319" t="s">
        <v>659</v>
      </c>
      <c r="I319" t="s">
        <v>659</v>
      </c>
      <c r="J319" t="s">
        <v>659</v>
      </c>
      <c r="K319" t="s">
        <v>659</v>
      </c>
      <c r="L319" t="s">
        <v>659</v>
      </c>
      <c r="M319" t="s">
        <v>659</v>
      </c>
      <c r="N319" t="s">
        <v>659</v>
      </c>
      <c r="O319" t="s">
        <v>659</v>
      </c>
      <c r="P319" t="s">
        <v>659</v>
      </c>
      <c r="Q319" t="s">
        <v>659</v>
      </c>
      <c r="R319" t="s">
        <v>659</v>
      </c>
      <c r="S319" t="s">
        <v>659</v>
      </c>
      <c r="T319" t="s">
        <v>659</v>
      </c>
      <c r="U319" t="s">
        <v>659</v>
      </c>
      <c r="V319" t="s">
        <v>659</v>
      </c>
      <c r="W319" t="s">
        <v>659</v>
      </c>
      <c r="X319" t="s">
        <v>659</v>
      </c>
      <c r="Y319" t="s">
        <v>659</v>
      </c>
      <c r="Z319" t="s">
        <v>659</v>
      </c>
      <c r="AA319" t="s">
        <v>659</v>
      </c>
      <c r="AB319" t="s">
        <v>659</v>
      </c>
      <c r="AC319" t="s">
        <v>659</v>
      </c>
      <c r="AD319" t="s">
        <v>659</v>
      </c>
      <c r="AE319" t="s">
        <v>659</v>
      </c>
      <c r="AF319" t="s">
        <v>659</v>
      </c>
      <c r="AG319" t="s">
        <v>659</v>
      </c>
      <c r="AH319" t="s">
        <v>659</v>
      </c>
      <c r="AI319" t="s">
        <v>659</v>
      </c>
      <c r="AJ319" t="s">
        <v>659</v>
      </c>
      <c r="AK319" t="s">
        <v>659</v>
      </c>
      <c r="AL319" t="s">
        <v>659</v>
      </c>
      <c r="AM319" t="s">
        <v>659</v>
      </c>
      <c r="AN319" t="s">
        <v>659</v>
      </c>
      <c r="AO319" t="s">
        <v>659</v>
      </c>
      <c r="AP319" t="s">
        <v>659</v>
      </c>
      <c r="AQ319" s="241">
        <v>0</v>
      </c>
      <c r="AR319" s="241">
        <v>0</v>
      </c>
    </row>
    <row r="320" spans="1:44" ht="18" x14ac:dyDescent="0.2">
      <c r="A320" s="264">
        <v>111348</v>
      </c>
      <c r="B320" t="s">
        <v>59</v>
      </c>
      <c r="C320" t="s">
        <v>659</v>
      </c>
      <c r="D320" t="s">
        <v>659</v>
      </c>
      <c r="E320" t="s">
        <v>659</v>
      </c>
      <c r="F320" t="s">
        <v>659</v>
      </c>
      <c r="G320" t="s">
        <v>659</v>
      </c>
      <c r="H320" t="s">
        <v>659</v>
      </c>
      <c r="I320" t="s">
        <v>659</v>
      </c>
      <c r="J320" t="s">
        <v>659</v>
      </c>
      <c r="K320" t="s">
        <v>659</v>
      </c>
      <c r="L320" t="s">
        <v>659</v>
      </c>
      <c r="M320" t="s">
        <v>659</v>
      </c>
      <c r="N320" t="s">
        <v>659</v>
      </c>
      <c r="O320" t="s">
        <v>659</v>
      </c>
      <c r="P320" t="s">
        <v>659</v>
      </c>
      <c r="Q320" t="s">
        <v>659</v>
      </c>
      <c r="R320" t="s">
        <v>659</v>
      </c>
      <c r="S320" t="s">
        <v>659</v>
      </c>
      <c r="T320" t="s">
        <v>659</v>
      </c>
      <c r="U320" t="s">
        <v>659</v>
      </c>
      <c r="V320" t="s">
        <v>659</v>
      </c>
      <c r="W320" t="s">
        <v>659</v>
      </c>
      <c r="X320" t="s">
        <v>659</v>
      </c>
      <c r="Y320" t="s">
        <v>659</v>
      </c>
      <c r="Z320" t="s">
        <v>659</v>
      </c>
      <c r="AA320" t="s">
        <v>659</v>
      </c>
      <c r="AB320" t="s">
        <v>659</v>
      </c>
      <c r="AC320" t="s">
        <v>659</v>
      </c>
      <c r="AD320" t="s">
        <v>659</v>
      </c>
      <c r="AE320" t="s">
        <v>659</v>
      </c>
      <c r="AF320" t="s">
        <v>659</v>
      </c>
      <c r="AG320" t="s">
        <v>659</v>
      </c>
      <c r="AH320" t="s">
        <v>659</v>
      </c>
      <c r="AI320" t="s">
        <v>659</v>
      </c>
      <c r="AJ320" t="s">
        <v>659</v>
      </c>
      <c r="AK320" t="s">
        <v>659</v>
      </c>
      <c r="AL320" t="s">
        <v>659</v>
      </c>
      <c r="AM320" t="s">
        <v>659</v>
      </c>
      <c r="AN320" t="s">
        <v>659</v>
      </c>
      <c r="AO320" t="s">
        <v>659</v>
      </c>
      <c r="AP320" t="s">
        <v>659</v>
      </c>
      <c r="AQ320" s="241">
        <v>0</v>
      </c>
      <c r="AR320" s="241">
        <v>0</v>
      </c>
    </row>
    <row r="321" spans="1:44" x14ac:dyDescent="0.2">
      <c r="A321" s="265">
        <v>111377</v>
      </c>
      <c r="B321" t="s">
        <v>59</v>
      </c>
      <c r="C321" s="263" t="s">
        <v>197</v>
      </c>
      <c r="D321" s="263" t="s">
        <v>197</v>
      </c>
      <c r="E321" s="263" t="s">
        <v>197</v>
      </c>
      <c r="F321" s="263" t="s">
        <v>197</v>
      </c>
      <c r="G321" s="263" t="s">
        <v>197</v>
      </c>
      <c r="H321" s="263" t="s">
        <v>197</v>
      </c>
      <c r="I321" s="263" t="s">
        <v>197</v>
      </c>
      <c r="J321" s="263" t="s">
        <v>197</v>
      </c>
      <c r="K321" s="263" t="s">
        <v>197</v>
      </c>
      <c r="L321" s="263" t="s">
        <v>197</v>
      </c>
      <c r="M321" s="263" t="s">
        <v>197</v>
      </c>
      <c r="N321" s="263" t="s">
        <v>197</v>
      </c>
      <c r="O321" s="263" t="s">
        <v>197</v>
      </c>
      <c r="P321" s="263" t="s">
        <v>197</v>
      </c>
      <c r="Q321" s="263" t="s">
        <v>197</v>
      </c>
      <c r="R321" s="263" t="s">
        <v>197</v>
      </c>
      <c r="S321" s="263" t="s">
        <v>197</v>
      </c>
      <c r="T321" s="263" t="s">
        <v>197</v>
      </c>
      <c r="U321" s="263" t="s">
        <v>197</v>
      </c>
      <c r="V321" s="263" t="s">
        <v>197</v>
      </c>
      <c r="W321" s="263" t="s">
        <v>197</v>
      </c>
      <c r="X321" s="263" t="s">
        <v>197</v>
      </c>
      <c r="Y321" s="263" t="s">
        <v>197</v>
      </c>
      <c r="Z321" s="263" t="s">
        <v>197</v>
      </c>
      <c r="AA321" s="263" t="s">
        <v>197</v>
      </c>
      <c r="AB321" s="263" t="s">
        <v>197</v>
      </c>
      <c r="AC321" s="263" t="s">
        <v>197</v>
      </c>
      <c r="AD321" s="263" t="s">
        <v>197</v>
      </c>
      <c r="AE321" s="263" t="s">
        <v>197</v>
      </c>
      <c r="AF321" s="263" t="s">
        <v>197</v>
      </c>
      <c r="AG321" s="263" t="s">
        <v>197</v>
      </c>
      <c r="AH321" s="263" t="s">
        <v>197</v>
      </c>
      <c r="AI321" s="263" t="s">
        <v>197</v>
      </c>
      <c r="AJ321" s="263" t="s">
        <v>197</v>
      </c>
      <c r="AK321" s="263" t="s">
        <v>197</v>
      </c>
      <c r="AL321" s="263" t="s">
        <v>197</v>
      </c>
      <c r="AM321" s="263" t="s">
        <v>197</v>
      </c>
      <c r="AN321" s="263" t="s">
        <v>197</v>
      </c>
      <c r="AO321" s="263" t="s">
        <v>197</v>
      </c>
      <c r="AP321" s="263" t="s">
        <v>197</v>
      </c>
      <c r="AQ321" s="241">
        <v>0</v>
      </c>
      <c r="AR321" s="241" t="s">
        <v>1137</v>
      </c>
    </row>
    <row r="322" spans="1:44" x14ac:dyDescent="0.2">
      <c r="A322" s="265">
        <v>111404</v>
      </c>
      <c r="B322" t="s">
        <v>59</v>
      </c>
      <c r="C322" s="263" t="s">
        <v>197</v>
      </c>
      <c r="D322" s="263" t="s">
        <v>197</v>
      </c>
      <c r="E322" s="263" t="s">
        <v>197</v>
      </c>
      <c r="F322" s="263" t="s">
        <v>197</v>
      </c>
      <c r="G322" s="263" t="s">
        <v>197</v>
      </c>
      <c r="H322" s="263" t="s">
        <v>197</v>
      </c>
      <c r="I322" s="263" t="s">
        <v>197</v>
      </c>
      <c r="J322" s="263" t="s">
        <v>197</v>
      </c>
      <c r="K322" s="263" t="s">
        <v>197</v>
      </c>
      <c r="L322" s="263" t="s">
        <v>197</v>
      </c>
      <c r="M322" s="263" t="s">
        <v>197</v>
      </c>
      <c r="N322" s="263" t="s">
        <v>197</v>
      </c>
      <c r="O322" s="263" t="s">
        <v>197</v>
      </c>
      <c r="P322" s="263" t="s">
        <v>197</v>
      </c>
      <c r="Q322" s="263" t="s">
        <v>197</v>
      </c>
      <c r="R322" s="263" t="s">
        <v>197</v>
      </c>
      <c r="S322" s="263" t="s">
        <v>197</v>
      </c>
      <c r="T322" s="263" t="s">
        <v>197</v>
      </c>
      <c r="U322" s="263" t="s">
        <v>197</v>
      </c>
      <c r="V322" s="263" t="s">
        <v>197</v>
      </c>
      <c r="W322" s="263" t="s">
        <v>197</v>
      </c>
      <c r="X322" s="263" t="s">
        <v>197</v>
      </c>
      <c r="Y322" s="263" t="s">
        <v>197</v>
      </c>
      <c r="Z322" s="263" t="s">
        <v>197</v>
      </c>
      <c r="AA322" s="263" t="s">
        <v>197</v>
      </c>
      <c r="AB322" s="263" t="s">
        <v>197</v>
      </c>
      <c r="AC322" s="263" t="s">
        <v>197</v>
      </c>
      <c r="AD322" s="263" t="s">
        <v>197</v>
      </c>
      <c r="AE322" s="263" t="s">
        <v>197</v>
      </c>
      <c r="AF322" s="263" t="s">
        <v>197</v>
      </c>
      <c r="AG322" s="263" t="s">
        <v>197</v>
      </c>
      <c r="AH322" s="263" t="s">
        <v>197</v>
      </c>
      <c r="AI322" s="263" t="s">
        <v>197</v>
      </c>
      <c r="AJ322" s="263" t="s">
        <v>197</v>
      </c>
      <c r="AK322" s="263" t="s">
        <v>197</v>
      </c>
      <c r="AL322" s="263" t="s">
        <v>197</v>
      </c>
      <c r="AM322" s="263" t="s">
        <v>197</v>
      </c>
      <c r="AN322" s="263" t="s">
        <v>197</v>
      </c>
      <c r="AO322" s="263" t="s">
        <v>197</v>
      </c>
      <c r="AP322" s="263" t="s">
        <v>197</v>
      </c>
      <c r="AQ322" s="241">
        <v>0</v>
      </c>
      <c r="AR322" s="241" t="s">
        <v>1137</v>
      </c>
    </row>
    <row r="323" spans="1:44" x14ac:dyDescent="0.2">
      <c r="A323">
        <v>111455</v>
      </c>
      <c r="B323" t="s">
        <v>59</v>
      </c>
      <c r="C323" t="s">
        <v>659</v>
      </c>
      <c r="D323" t="s">
        <v>659</v>
      </c>
      <c r="E323" t="s">
        <v>659</v>
      </c>
      <c r="F323" t="s">
        <v>659</v>
      </c>
      <c r="G323" t="s">
        <v>659</v>
      </c>
      <c r="H323" t="s">
        <v>659</v>
      </c>
      <c r="I323" t="s">
        <v>659</v>
      </c>
      <c r="J323" t="s">
        <v>659</v>
      </c>
      <c r="K323" t="s">
        <v>659</v>
      </c>
      <c r="L323" t="s">
        <v>659</v>
      </c>
      <c r="M323" t="s">
        <v>659</v>
      </c>
      <c r="N323" t="s">
        <v>659</v>
      </c>
      <c r="O323" t="s">
        <v>659</v>
      </c>
      <c r="P323" t="s">
        <v>659</v>
      </c>
      <c r="Q323" t="s">
        <v>659</v>
      </c>
      <c r="R323" t="s">
        <v>659</v>
      </c>
      <c r="S323" t="s">
        <v>659</v>
      </c>
      <c r="T323" t="s">
        <v>659</v>
      </c>
      <c r="U323" t="s">
        <v>659</v>
      </c>
      <c r="V323" t="s">
        <v>659</v>
      </c>
      <c r="W323" t="s">
        <v>659</v>
      </c>
      <c r="X323" t="s">
        <v>659</v>
      </c>
      <c r="Y323" t="s">
        <v>659</v>
      </c>
      <c r="Z323" t="s">
        <v>659</v>
      </c>
      <c r="AA323" t="s">
        <v>659</v>
      </c>
      <c r="AB323" t="s">
        <v>659</v>
      </c>
      <c r="AC323" t="s">
        <v>659</v>
      </c>
      <c r="AD323" t="s">
        <v>659</v>
      </c>
      <c r="AE323" t="s">
        <v>659</v>
      </c>
      <c r="AF323" t="s">
        <v>659</v>
      </c>
      <c r="AG323" t="s">
        <v>659</v>
      </c>
      <c r="AH323" t="s">
        <v>659</v>
      </c>
      <c r="AI323" t="s">
        <v>659</v>
      </c>
      <c r="AJ323" t="s">
        <v>659</v>
      </c>
      <c r="AK323" t="s">
        <v>659</v>
      </c>
      <c r="AL323" t="s">
        <v>659</v>
      </c>
      <c r="AM323" t="s">
        <v>659</v>
      </c>
      <c r="AN323" t="s">
        <v>659</v>
      </c>
      <c r="AO323" t="s">
        <v>659</v>
      </c>
      <c r="AP323" t="s">
        <v>659</v>
      </c>
      <c r="AQ323" s="241">
        <v>0</v>
      </c>
      <c r="AR323" s="241">
        <v>0</v>
      </c>
    </row>
    <row r="324" spans="1:44" ht="18" x14ac:dyDescent="0.2">
      <c r="A324" s="264">
        <v>111483</v>
      </c>
      <c r="B324" t="s">
        <v>59</v>
      </c>
      <c r="C324" t="s">
        <v>659</v>
      </c>
      <c r="D324" t="s">
        <v>659</v>
      </c>
      <c r="E324" t="s">
        <v>659</v>
      </c>
      <c r="F324" t="s">
        <v>659</v>
      </c>
      <c r="G324" t="s">
        <v>659</v>
      </c>
      <c r="H324" t="s">
        <v>659</v>
      </c>
      <c r="I324" t="s">
        <v>659</v>
      </c>
      <c r="J324" t="s">
        <v>659</v>
      </c>
      <c r="K324" t="s">
        <v>659</v>
      </c>
      <c r="L324" t="s">
        <v>659</v>
      </c>
      <c r="M324" t="s">
        <v>659</v>
      </c>
      <c r="N324" t="s">
        <v>659</v>
      </c>
      <c r="O324" t="s">
        <v>659</v>
      </c>
      <c r="P324" t="s">
        <v>659</v>
      </c>
      <c r="Q324" t="s">
        <v>659</v>
      </c>
      <c r="R324" t="s">
        <v>659</v>
      </c>
      <c r="S324" t="s">
        <v>659</v>
      </c>
      <c r="T324" t="s">
        <v>659</v>
      </c>
      <c r="U324" t="s">
        <v>659</v>
      </c>
      <c r="V324" t="s">
        <v>659</v>
      </c>
      <c r="W324" t="s">
        <v>659</v>
      </c>
      <c r="X324" t="s">
        <v>659</v>
      </c>
      <c r="Y324" t="s">
        <v>659</v>
      </c>
      <c r="Z324" t="s">
        <v>659</v>
      </c>
      <c r="AA324" t="s">
        <v>659</v>
      </c>
      <c r="AB324" t="s">
        <v>659</v>
      </c>
      <c r="AC324" t="s">
        <v>659</v>
      </c>
      <c r="AD324" t="s">
        <v>659</v>
      </c>
      <c r="AE324" t="s">
        <v>659</v>
      </c>
      <c r="AF324" t="s">
        <v>659</v>
      </c>
      <c r="AG324" t="s">
        <v>659</v>
      </c>
      <c r="AH324" t="s">
        <v>659</v>
      </c>
      <c r="AI324" t="s">
        <v>659</v>
      </c>
      <c r="AJ324" t="s">
        <v>659</v>
      </c>
      <c r="AK324" t="s">
        <v>659</v>
      </c>
      <c r="AL324" t="s">
        <v>659</v>
      </c>
      <c r="AM324" t="s">
        <v>659</v>
      </c>
      <c r="AN324" t="s">
        <v>659</v>
      </c>
      <c r="AO324" t="s">
        <v>659</v>
      </c>
      <c r="AP324" t="s">
        <v>659</v>
      </c>
      <c r="AQ324" s="241">
        <v>0</v>
      </c>
      <c r="AR324" s="241">
        <v>0</v>
      </c>
    </row>
    <row r="325" spans="1:44" x14ac:dyDescent="0.2">
      <c r="A325" s="265">
        <v>111506</v>
      </c>
      <c r="B325" t="s">
        <v>59</v>
      </c>
      <c r="C325" s="263" t="s">
        <v>197</v>
      </c>
      <c r="D325" s="263" t="s">
        <v>197</v>
      </c>
      <c r="E325" s="263" t="s">
        <v>197</v>
      </c>
      <c r="F325" s="263" t="s">
        <v>197</v>
      </c>
      <c r="G325" s="263" t="s">
        <v>197</v>
      </c>
      <c r="H325" s="263" t="s">
        <v>197</v>
      </c>
      <c r="I325" s="263" t="s">
        <v>197</v>
      </c>
      <c r="J325" s="263" t="s">
        <v>197</v>
      </c>
      <c r="K325" s="263" t="s">
        <v>197</v>
      </c>
      <c r="L325" s="263" t="s">
        <v>197</v>
      </c>
      <c r="M325" s="263" t="s">
        <v>197</v>
      </c>
      <c r="N325" s="263" t="s">
        <v>197</v>
      </c>
      <c r="O325" s="263" t="s">
        <v>197</v>
      </c>
      <c r="P325" s="263" t="s">
        <v>197</v>
      </c>
      <c r="Q325" s="263" t="s">
        <v>197</v>
      </c>
      <c r="R325" s="263" t="s">
        <v>197</v>
      </c>
      <c r="S325" s="263" t="s">
        <v>197</v>
      </c>
      <c r="T325" s="263" t="s">
        <v>197</v>
      </c>
      <c r="U325" s="263" t="s">
        <v>197</v>
      </c>
      <c r="V325" s="263" t="s">
        <v>197</v>
      </c>
      <c r="W325" s="263" t="s">
        <v>197</v>
      </c>
      <c r="X325" s="263" t="s">
        <v>197</v>
      </c>
      <c r="Y325" s="263" t="s">
        <v>197</v>
      </c>
      <c r="Z325" s="263" t="s">
        <v>197</v>
      </c>
      <c r="AA325" s="263" t="s">
        <v>197</v>
      </c>
      <c r="AB325" s="263" t="s">
        <v>197</v>
      </c>
      <c r="AC325" s="263" t="s">
        <v>197</v>
      </c>
      <c r="AD325" s="263" t="s">
        <v>197</v>
      </c>
      <c r="AE325" s="263" t="s">
        <v>197</v>
      </c>
      <c r="AF325" s="263" t="s">
        <v>197</v>
      </c>
      <c r="AG325" s="263" t="s">
        <v>197</v>
      </c>
      <c r="AH325" s="263" t="s">
        <v>197</v>
      </c>
      <c r="AI325" s="263" t="s">
        <v>197</v>
      </c>
      <c r="AJ325" s="263" t="s">
        <v>197</v>
      </c>
      <c r="AK325" s="263" t="s">
        <v>197</v>
      </c>
      <c r="AL325" s="263" t="s">
        <v>197</v>
      </c>
      <c r="AM325" s="263" t="s">
        <v>197</v>
      </c>
      <c r="AN325" s="263" t="s">
        <v>197</v>
      </c>
      <c r="AO325" s="263" t="s">
        <v>197</v>
      </c>
      <c r="AP325" s="263" t="s">
        <v>197</v>
      </c>
      <c r="AQ325" s="241">
        <v>0</v>
      </c>
      <c r="AR325" s="241" t="s">
        <v>1137</v>
      </c>
    </row>
    <row r="326" spans="1:44" x14ac:dyDescent="0.2">
      <c r="A326">
        <v>111567</v>
      </c>
      <c r="B326" t="s">
        <v>59</v>
      </c>
      <c r="C326" t="s">
        <v>196</v>
      </c>
      <c r="D326" t="s">
        <v>196</v>
      </c>
      <c r="E326" t="s">
        <v>196</v>
      </c>
      <c r="F326" t="s">
        <v>197</v>
      </c>
      <c r="G326" t="s">
        <v>196</v>
      </c>
      <c r="H326" t="s">
        <v>198</v>
      </c>
      <c r="I326" t="s">
        <v>196</v>
      </c>
      <c r="J326" t="s">
        <v>198</v>
      </c>
      <c r="K326" t="s">
        <v>198</v>
      </c>
      <c r="L326" t="s">
        <v>196</v>
      </c>
      <c r="M326" t="s">
        <v>196</v>
      </c>
      <c r="N326" t="s">
        <v>196</v>
      </c>
      <c r="O326" t="s">
        <v>196</v>
      </c>
      <c r="P326" t="s">
        <v>196</v>
      </c>
      <c r="Q326" t="s">
        <v>196</v>
      </c>
      <c r="R326" t="s">
        <v>196</v>
      </c>
      <c r="S326" t="s">
        <v>196</v>
      </c>
      <c r="T326" t="s">
        <v>196</v>
      </c>
      <c r="U326" t="s">
        <v>198</v>
      </c>
      <c r="V326" t="s">
        <v>198</v>
      </c>
      <c r="W326" t="s">
        <v>198</v>
      </c>
      <c r="X326" t="s">
        <v>196</v>
      </c>
      <c r="Y326" t="s">
        <v>198</v>
      </c>
      <c r="Z326" t="s">
        <v>198</v>
      </c>
      <c r="AA326" t="s">
        <v>198</v>
      </c>
      <c r="AB326" t="s">
        <v>198</v>
      </c>
      <c r="AC326" t="s">
        <v>196</v>
      </c>
      <c r="AD326" t="s">
        <v>196</v>
      </c>
      <c r="AE326" t="s">
        <v>198</v>
      </c>
      <c r="AF326" t="s">
        <v>196</v>
      </c>
      <c r="AG326" t="s">
        <v>196</v>
      </c>
      <c r="AH326" t="s">
        <v>197</v>
      </c>
      <c r="AI326" t="s">
        <v>196</v>
      </c>
      <c r="AJ326" t="s">
        <v>196</v>
      </c>
      <c r="AK326" t="s">
        <v>197</v>
      </c>
      <c r="AL326" t="s">
        <v>197</v>
      </c>
      <c r="AM326" t="s">
        <v>197</v>
      </c>
      <c r="AN326" t="s">
        <v>196</v>
      </c>
      <c r="AO326" t="s">
        <v>197</v>
      </c>
      <c r="AP326" t="s">
        <v>197</v>
      </c>
      <c r="AQ326" s="241">
        <v>0</v>
      </c>
      <c r="AR326" s="241">
        <v>0</v>
      </c>
    </row>
    <row r="327" spans="1:44" ht="18" x14ac:dyDescent="0.2">
      <c r="A327" s="264">
        <v>111568</v>
      </c>
      <c r="B327" t="s">
        <v>59</v>
      </c>
      <c r="C327" t="s">
        <v>659</v>
      </c>
      <c r="D327" t="s">
        <v>659</v>
      </c>
      <c r="E327" t="s">
        <v>659</v>
      </c>
      <c r="F327" t="s">
        <v>659</v>
      </c>
      <c r="G327" t="s">
        <v>659</v>
      </c>
      <c r="H327" t="s">
        <v>659</v>
      </c>
      <c r="I327" t="s">
        <v>659</v>
      </c>
      <c r="J327" t="s">
        <v>659</v>
      </c>
      <c r="K327" t="s">
        <v>659</v>
      </c>
      <c r="L327" t="s">
        <v>659</v>
      </c>
      <c r="M327" t="s">
        <v>659</v>
      </c>
      <c r="N327" t="s">
        <v>659</v>
      </c>
      <c r="O327" t="s">
        <v>659</v>
      </c>
      <c r="P327" t="s">
        <v>659</v>
      </c>
      <c r="Q327" t="s">
        <v>659</v>
      </c>
      <c r="R327" t="s">
        <v>659</v>
      </c>
      <c r="S327" t="s">
        <v>659</v>
      </c>
      <c r="T327" t="s">
        <v>659</v>
      </c>
      <c r="U327" t="s">
        <v>659</v>
      </c>
      <c r="V327" t="s">
        <v>659</v>
      </c>
      <c r="W327" t="s">
        <v>659</v>
      </c>
      <c r="X327" t="s">
        <v>659</v>
      </c>
      <c r="Y327" t="s">
        <v>659</v>
      </c>
      <c r="Z327" t="s">
        <v>659</v>
      </c>
      <c r="AA327" t="s">
        <v>659</v>
      </c>
      <c r="AB327" t="s">
        <v>659</v>
      </c>
      <c r="AC327" t="s">
        <v>659</v>
      </c>
      <c r="AD327" t="s">
        <v>659</v>
      </c>
      <c r="AE327" t="s">
        <v>659</v>
      </c>
      <c r="AF327" t="s">
        <v>659</v>
      </c>
      <c r="AG327" t="s">
        <v>659</v>
      </c>
      <c r="AH327" t="s">
        <v>659</v>
      </c>
      <c r="AI327" t="s">
        <v>659</v>
      </c>
      <c r="AJ327" t="s">
        <v>659</v>
      </c>
      <c r="AK327" t="s">
        <v>659</v>
      </c>
      <c r="AL327" t="s">
        <v>659</v>
      </c>
      <c r="AM327" t="s">
        <v>659</v>
      </c>
      <c r="AN327" t="s">
        <v>659</v>
      </c>
      <c r="AO327" t="s">
        <v>659</v>
      </c>
      <c r="AP327" t="s">
        <v>659</v>
      </c>
      <c r="AQ327" s="241">
        <v>0</v>
      </c>
      <c r="AR327" s="241">
        <v>0</v>
      </c>
    </row>
    <row r="328" spans="1:44" x14ac:dyDescent="0.2">
      <c r="A328" s="265">
        <v>111571</v>
      </c>
      <c r="B328" t="s">
        <v>59</v>
      </c>
      <c r="C328" s="263" t="s">
        <v>197</v>
      </c>
      <c r="D328" s="263" t="s">
        <v>197</v>
      </c>
      <c r="E328" s="263" t="s">
        <v>197</v>
      </c>
      <c r="F328" s="263" t="s">
        <v>197</v>
      </c>
      <c r="G328" s="263" t="s">
        <v>197</v>
      </c>
      <c r="H328" s="263" t="s">
        <v>197</v>
      </c>
      <c r="I328" s="263" t="s">
        <v>197</v>
      </c>
      <c r="J328" s="263" t="s">
        <v>197</v>
      </c>
      <c r="K328" s="263" t="s">
        <v>197</v>
      </c>
      <c r="L328" s="263" t="s">
        <v>197</v>
      </c>
      <c r="M328" s="263" t="s">
        <v>197</v>
      </c>
      <c r="N328" s="263" t="s">
        <v>197</v>
      </c>
      <c r="O328" s="263" t="s">
        <v>197</v>
      </c>
      <c r="P328" s="263" t="s">
        <v>197</v>
      </c>
      <c r="Q328" s="263" t="s">
        <v>197</v>
      </c>
      <c r="R328" s="263" t="s">
        <v>197</v>
      </c>
      <c r="S328" s="263" t="s">
        <v>197</v>
      </c>
      <c r="T328" s="263" t="s">
        <v>197</v>
      </c>
      <c r="U328" s="263" t="s">
        <v>197</v>
      </c>
      <c r="V328" s="263" t="s">
        <v>197</v>
      </c>
      <c r="W328" s="263" t="s">
        <v>197</v>
      </c>
      <c r="X328" s="263" t="s">
        <v>197</v>
      </c>
      <c r="Y328" s="263" t="s">
        <v>197</v>
      </c>
      <c r="Z328" s="263" t="s">
        <v>197</v>
      </c>
      <c r="AA328" s="263" t="s">
        <v>197</v>
      </c>
      <c r="AB328" s="263" t="s">
        <v>197</v>
      </c>
      <c r="AC328" s="263" t="s">
        <v>197</v>
      </c>
      <c r="AD328" s="263" t="s">
        <v>197</v>
      </c>
      <c r="AE328" s="263" t="s">
        <v>197</v>
      </c>
      <c r="AF328" s="263" t="s">
        <v>197</v>
      </c>
      <c r="AG328" s="263" t="s">
        <v>197</v>
      </c>
      <c r="AH328" s="263" t="s">
        <v>197</v>
      </c>
      <c r="AI328" s="263" t="s">
        <v>197</v>
      </c>
      <c r="AJ328" s="263" t="s">
        <v>197</v>
      </c>
      <c r="AK328" s="263" t="s">
        <v>197</v>
      </c>
      <c r="AL328" s="263" t="s">
        <v>197</v>
      </c>
      <c r="AM328" s="263" t="s">
        <v>197</v>
      </c>
      <c r="AN328" s="263" t="s">
        <v>197</v>
      </c>
      <c r="AO328" s="263" t="s">
        <v>197</v>
      </c>
      <c r="AP328" s="263" t="s">
        <v>197</v>
      </c>
      <c r="AQ328" s="241">
        <v>0</v>
      </c>
      <c r="AR328" s="241" t="s">
        <v>1137</v>
      </c>
    </row>
    <row r="329" spans="1:44" ht="18" x14ac:dyDescent="0.2">
      <c r="A329" s="264">
        <v>111582</v>
      </c>
      <c r="B329" t="s">
        <v>59</v>
      </c>
      <c r="C329" t="s">
        <v>659</v>
      </c>
      <c r="D329" t="s">
        <v>659</v>
      </c>
      <c r="E329" t="s">
        <v>659</v>
      </c>
      <c r="F329" t="s">
        <v>659</v>
      </c>
      <c r="G329" t="s">
        <v>659</v>
      </c>
      <c r="H329" t="s">
        <v>659</v>
      </c>
      <c r="I329" t="s">
        <v>659</v>
      </c>
      <c r="J329" t="s">
        <v>659</v>
      </c>
      <c r="K329" t="s">
        <v>659</v>
      </c>
      <c r="L329" t="s">
        <v>659</v>
      </c>
      <c r="M329" t="s">
        <v>659</v>
      </c>
      <c r="N329" t="s">
        <v>659</v>
      </c>
      <c r="O329" t="s">
        <v>659</v>
      </c>
      <c r="P329" t="s">
        <v>659</v>
      </c>
      <c r="Q329" t="s">
        <v>659</v>
      </c>
      <c r="R329" t="s">
        <v>659</v>
      </c>
      <c r="S329" t="s">
        <v>659</v>
      </c>
      <c r="T329" t="s">
        <v>659</v>
      </c>
      <c r="U329" t="s">
        <v>659</v>
      </c>
      <c r="V329" t="s">
        <v>659</v>
      </c>
      <c r="W329" t="s">
        <v>659</v>
      </c>
      <c r="X329" t="s">
        <v>659</v>
      </c>
      <c r="Y329" t="s">
        <v>659</v>
      </c>
      <c r="Z329" t="s">
        <v>659</v>
      </c>
      <c r="AA329" t="s">
        <v>659</v>
      </c>
      <c r="AB329" t="s">
        <v>659</v>
      </c>
      <c r="AC329" t="s">
        <v>659</v>
      </c>
      <c r="AD329" t="s">
        <v>659</v>
      </c>
      <c r="AE329" t="s">
        <v>659</v>
      </c>
      <c r="AF329" t="s">
        <v>659</v>
      </c>
      <c r="AG329" t="s">
        <v>659</v>
      </c>
      <c r="AH329" t="s">
        <v>659</v>
      </c>
      <c r="AI329" t="s">
        <v>659</v>
      </c>
      <c r="AJ329" t="s">
        <v>659</v>
      </c>
      <c r="AK329" t="s">
        <v>659</v>
      </c>
      <c r="AL329" t="s">
        <v>659</v>
      </c>
      <c r="AM329" t="s">
        <v>659</v>
      </c>
      <c r="AN329" t="s">
        <v>659</v>
      </c>
      <c r="AO329" t="s">
        <v>659</v>
      </c>
      <c r="AP329" t="s">
        <v>659</v>
      </c>
      <c r="AQ329" s="241">
        <v>0</v>
      </c>
      <c r="AR329" s="241">
        <v>0</v>
      </c>
    </row>
    <row r="330" spans="1:44" ht="18" x14ac:dyDescent="0.2">
      <c r="A330" s="264">
        <v>111623</v>
      </c>
      <c r="B330" t="s">
        <v>59</v>
      </c>
      <c r="C330" t="s">
        <v>659</v>
      </c>
      <c r="D330" t="s">
        <v>659</v>
      </c>
      <c r="E330" t="s">
        <v>659</v>
      </c>
      <c r="F330" t="s">
        <v>659</v>
      </c>
      <c r="G330" t="s">
        <v>659</v>
      </c>
      <c r="H330" t="s">
        <v>659</v>
      </c>
      <c r="I330" t="s">
        <v>659</v>
      </c>
      <c r="J330" t="s">
        <v>659</v>
      </c>
      <c r="K330" t="s">
        <v>659</v>
      </c>
      <c r="L330" t="s">
        <v>659</v>
      </c>
      <c r="M330" t="s">
        <v>659</v>
      </c>
      <c r="N330" t="s">
        <v>659</v>
      </c>
      <c r="O330" t="s">
        <v>659</v>
      </c>
      <c r="P330" t="s">
        <v>659</v>
      </c>
      <c r="Q330" t="s">
        <v>659</v>
      </c>
      <c r="R330" t="s">
        <v>659</v>
      </c>
      <c r="S330" t="s">
        <v>659</v>
      </c>
      <c r="T330" t="s">
        <v>659</v>
      </c>
      <c r="U330" t="s">
        <v>659</v>
      </c>
      <c r="V330" t="s">
        <v>659</v>
      </c>
      <c r="W330" t="s">
        <v>659</v>
      </c>
      <c r="X330" t="s">
        <v>659</v>
      </c>
      <c r="Y330" t="s">
        <v>659</v>
      </c>
      <c r="Z330" t="s">
        <v>659</v>
      </c>
      <c r="AA330" t="s">
        <v>659</v>
      </c>
      <c r="AB330" t="s">
        <v>659</v>
      </c>
      <c r="AC330" t="s">
        <v>659</v>
      </c>
      <c r="AD330" t="s">
        <v>659</v>
      </c>
      <c r="AE330" t="s">
        <v>659</v>
      </c>
      <c r="AF330" t="s">
        <v>659</v>
      </c>
      <c r="AG330" t="s">
        <v>659</v>
      </c>
      <c r="AH330" t="s">
        <v>659</v>
      </c>
      <c r="AI330" t="s">
        <v>659</v>
      </c>
      <c r="AJ330" t="s">
        <v>659</v>
      </c>
      <c r="AK330" t="s">
        <v>659</v>
      </c>
      <c r="AL330" t="s">
        <v>659</v>
      </c>
      <c r="AM330" t="s">
        <v>659</v>
      </c>
      <c r="AN330" t="s">
        <v>659</v>
      </c>
      <c r="AO330" t="s">
        <v>659</v>
      </c>
      <c r="AP330" t="s">
        <v>659</v>
      </c>
      <c r="AQ330" s="241">
        <v>0</v>
      </c>
      <c r="AR330" s="241">
        <v>0</v>
      </c>
    </row>
    <row r="331" spans="1:44" ht="18" x14ac:dyDescent="0.2">
      <c r="A331" s="264">
        <v>111656</v>
      </c>
      <c r="B331" t="s">
        <v>59</v>
      </c>
      <c r="C331" t="s">
        <v>659</v>
      </c>
      <c r="D331" t="s">
        <v>659</v>
      </c>
      <c r="E331" t="s">
        <v>659</v>
      </c>
      <c r="F331" t="s">
        <v>659</v>
      </c>
      <c r="G331" t="s">
        <v>659</v>
      </c>
      <c r="H331" t="s">
        <v>659</v>
      </c>
      <c r="I331" t="s">
        <v>659</v>
      </c>
      <c r="J331" t="s">
        <v>659</v>
      </c>
      <c r="K331" t="s">
        <v>659</v>
      </c>
      <c r="L331" t="s">
        <v>659</v>
      </c>
      <c r="M331" t="s">
        <v>659</v>
      </c>
      <c r="N331" t="s">
        <v>659</v>
      </c>
      <c r="O331" t="s">
        <v>659</v>
      </c>
      <c r="P331" t="s">
        <v>659</v>
      </c>
      <c r="Q331" t="s">
        <v>659</v>
      </c>
      <c r="R331" t="s">
        <v>659</v>
      </c>
      <c r="S331" t="s">
        <v>659</v>
      </c>
      <c r="T331" t="s">
        <v>659</v>
      </c>
      <c r="U331" t="s">
        <v>659</v>
      </c>
      <c r="V331" t="s">
        <v>659</v>
      </c>
      <c r="W331" t="s">
        <v>659</v>
      </c>
      <c r="X331" t="s">
        <v>659</v>
      </c>
      <c r="Y331" t="s">
        <v>659</v>
      </c>
      <c r="Z331" t="s">
        <v>659</v>
      </c>
      <c r="AA331" t="s">
        <v>659</v>
      </c>
      <c r="AB331" t="s">
        <v>659</v>
      </c>
      <c r="AC331" t="s">
        <v>659</v>
      </c>
      <c r="AD331" t="s">
        <v>659</v>
      </c>
      <c r="AE331" t="s">
        <v>659</v>
      </c>
      <c r="AF331" t="s">
        <v>659</v>
      </c>
      <c r="AG331" t="s">
        <v>659</v>
      </c>
      <c r="AH331" t="s">
        <v>659</v>
      </c>
      <c r="AI331" t="s">
        <v>659</v>
      </c>
      <c r="AJ331" t="s">
        <v>659</v>
      </c>
      <c r="AK331" t="s">
        <v>659</v>
      </c>
      <c r="AL331" t="s">
        <v>659</v>
      </c>
      <c r="AM331" t="s">
        <v>659</v>
      </c>
      <c r="AN331" t="s">
        <v>659</v>
      </c>
      <c r="AO331" t="s">
        <v>659</v>
      </c>
      <c r="AP331" t="s">
        <v>659</v>
      </c>
      <c r="AQ331" s="241">
        <v>0</v>
      </c>
      <c r="AR331" s="241">
        <v>0</v>
      </c>
    </row>
    <row r="332" spans="1:44" ht="18" x14ac:dyDescent="0.2">
      <c r="A332" s="264">
        <v>111672</v>
      </c>
      <c r="B332" t="s">
        <v>59</v>
      </c>
      <c r="C332" t="s">
        <v>659</v>
      </c>
      <c r="D332" t="s">
        <v>659</v>
      </c>
      <c r="E332" t="s">
        <v>659</v>
      </c>
      <c r="F332" t="s">
        <v>659</v>
      </c>
      <c r="G332" t="s">
        <v>659</v>
      </c>
      <c r="H332" t="s">
        <v>659</v>
      </c>
      <c r="I332" t="s">
        <v>659</v>
      </c>
      <c r="J332" t="s">
        <v>659</v>
      </c>
      <c r="K332" t="s">
        <v>659</v>
      </c>
      <c r="L332" t="s">
        <v>659</v>
      </c>
      <c r="M332" t="s">
        <v>659</v>
      </c>
      <c r="N332" t="s">
        <v>659</v>
      </c>
      <c r="O332" t="s">
        <v>659</v>
      </c>
      <c r="P332" t="s">
        <v>659</v>
      </c>
      <c r="Q332" t="s">
        <v>659</v>
      </c>
      <c r="R332" t="s">
        <v>659</v>
      </c>
      <c r="S332" t="s">
        <v>659</v>
      </c>
      <c r="T332" t="s">
        <v>659</v>
      </c>
      <c r="U332" t="s">
        <v>659</v>
      </c>
      <c r="V332" t="s">
        <v>659</v>
      </c>
      <c r="W332" t="s">
        <v>659</v>
      </c>
      <c r="X332" t="s">
        <v>659</v>
      </c>
      <c r="Y332" t="s">
        <v>659</v>
      </c>
      <c r="Z332" t="s">
        <v>659</v>
      </c>
      <c r="AA332" t="s">
        <v>659</v>
      </c>
      <c r="AB332" t="s">
        <v>659</v>
      </c>
      <c r="AC332" t="s">
        <v>659</v>
      </c>
      <c r="AD332" t="s">
        <v>659</v>
      </c>
      <c r="AE332" t="s">
        <v>659</v>
      </c>
      <c r="AF332" t="s">
        <v>659</v>
      </c>
      <c r="AG332" t="s">
        <v>659</v>
      </c>
      <c r="AH332" t="s">
        <v>659</v>
      </c>
      <c r="AI332" t="s">
        <v>659</v>
      </c>
      <c r="AJ332" t="s">
        <v>659</v>
      </c>
      <c r="AK332" t="s">
        <v>659</v>
      </c>
      <c r="AL332" t="s">
        <v>659</v>
      </c>
      <c r="AM332" t="s">
        <v>659</v>
      </c>
      <c r="AN332" t="s">
        <v>659</v>
      </c>
      <c r="AO332" t="s">
        <v>659</v>
      </c>
      <c r="AP332" t="s">
        <v>659</v>
      </c>
      <c r="AQ332" s="241">
        <v>0</v>
      </c>
      <c r="AR332" s="241">
        <v>0</v>
      </c>
    </row>
    <row r="333" spans="1:44" ht="18" x14ac:dyDescent="0.2">
      <c r="A333" s="264">
        <v>111676</v>
      </c>
      <c r="B333" t="s">
        <v>59</v>
      </c>
      <c r="C333" t="s">
        <v>659</v>
      </c>
      <c r="D333" t="s">
        <v>659</v>
      </c>
      <c r="E333" t="s">
        <v>659</v>
      </c>
      <c r="F333" t="s">
        <v>659</v>
      </c>
      <c r="G333" t="s">
        <v>659</v>
      </c>
      <c r="H333" t="s">
        <v>659</v>
      </c>
      <c r="I333" t="s">
        <v>659</v>
      </c>
      <c r="J333" t="s">
        <v>659</v>
      </c>
      <c r="K333" t="s">
        <v>659</v>
      </c>
      <c r="L333" t="s">
        <v>659</v>
      </c>
      <c r="M333" t="s">
        <v>659</v>
      </c>
      <c r="N333" t="s">
        <v>659</v>
      </c>
      <c r="O333" t="s">
        <v>659</v>
      </c>
      <c r="P333" t="s">
        <v>659</v>
      </c>
      <c r="Q333" t="s">
        <v>659</v>
      </c>
      <c r="R333" t="s">
        <v>659</v>
      </c>
      <c r="S333" t="s">
        <v>659</v>
      </c>
      <c r="T333" t="s">
        <v>659</v>
      </c>
      <c r="U333" t="s">
        <v>659</v>
      </c>
      <c r="V333" t="s">
        <v>659</v>
      </c>
      <c r="W333" t="s">
        <v>659</v>
      </c>
      <c r="X333" t="s">
        <v>659</v>
      </c>
      <c r="Y333" t="s">
        <v>659</v>
      </c>
      <c r="Z333" t="s">
        <v>659</v>
      </c>
      <c r="AA333" t="s">
        <v>659</v>
      </c>
      <c r="AB333" t="s">
        <v>659</v>
      </c>
      <c r="AC333" t="s">
        <v>659</v>
      </c>
      <c r="AD333" t="s">
        <v>659</v>
      </c>
      <c r="AE333" t="s">
        <v>659</v>
      </c>
      <c r="AF333" t="s">
        <v>659</v>
      </c>
      <c r="AG333" t="s">
        <v>659</v>
      </c>
      <c r="AH333" t="s">
        <v>659</v>
      </c>
      <c r="AI333" t="s">
        <v>659</v>
      </c>
      <c r="AJ333" t="s">
        <v>659</v>
      </c>
      <c r="AK333" t="s">
        <v>659</v>
      </c>
      <c r="AL333" t="s">
        <v>659</v>
      </c>
      <c r="AM333" t="s">
        <v>659</v>
      </c>
      <c r="AN333" t="s">
        <v>659</v>
      </c>
      <c r="AO333" t="s">
        <v>659</v>
      </c>
      <c r="AP333" t="s">
        <v>659</v>
      </c>
      <c r="AQ333" s="241">
        <v>0</v>
      </c>
      <c r="AR333" s="241">
        <v>0</v>
      </c>
    </row>
    <row r="334" spans="1:44" x14ac:dyDescent="0.2">
      <c r="A334">
        <v>111707</v>
      </c>
      <c r="B334" t="s">
        <v>59</v>
      </c>
      <c r="C334" t="s">
        <v>659</v>
      </c>
      <c r="D334" t="s">
        <v>659</v>
      </c>
      <c r="E334" t="s">
        <v>659</v>
      </c>
      <c r="F334" t="s">
        <v>659</v>
      </c>
      <c r="G334" t="s">
        <v>659</v>
      </c>
      <c r="H334" t="s">
        <v>659</v>
      </c>
      <c r="I334" t="s">
        <v>659</v>
      </c>
      <c r="J334" t="s">
        <v>659</v>
      </c>
      <c r="K334" t="s">
        <v>659</v>
      </c>
      <c r="L334" t="s">
        <v>659</v>
      </c>
      <c r="M334" t="s">
        <v>659</v>
      </c>
      <c r="N334" t="s">
        <v>659</v>
      </c>
      <c r="O334" t="s">
        <v>659</v>
      </c>
      <c r="P334" t="s">
        <v>659</v>
      </c>
      <c r="Q334" t="s">
        <v>659</v>
      </c>
      <c r="R334" t="s">
        <v>659</v>
      </c>
      <c r="S334" t="s">
        <v>659</v>
      </c>
      <c r="T334" t="s">
        <v>659</v>
      </c>
      <c r="U334" t="s">
        <v>659</v>
      </c>
      <c r="V334" t="s">
        <v>659</v>
      </c>
      <c r="W334" t="s">
        <v>659</v>
      </c>
      <c r="X334" t="s">
        <v>659</v>
      </c>
      <c r="Y334" t="s">
        <v>659</v>
      </c>
      <c r="Z334" t="s">
        <v>659</v>
      </c>
      <c r="AA334" t="s">
        <v>659</v>
      </c>
      <c r="AB334" t="s">
        <v>659</v>
      </c>
      <c r="AC334" t="s">
        <v>659</v>
      </c>
      <c r="AD334" t="s">
        <v>659</v>
      </c>
      <c r="AE334" t="s">
        <v>659</v>
      </c>
      <c r="AF334" t="s">
        <v>659</v>
      </c>
      <c r="AG334" t="s">
        <v>659</v>
      </c>
      <c r="AH334" t="s">
        <v>659</v>
      </c>
      <c r="AI334" t="s">
        <v>659</v>
      </c>
      <c r="AJ334" t="s">
        <v>659</v>
      </c>
      <c r="AK334" t="s">
        <v>659</v>
      </c>
      <c r="AL334" t="s">
        <v>659</v>
      </c>
      <c r="AM334" t="s">
        <v>659</v>
      </c>
      <c r="AN334" t="s">
        <v>659</v>
      </c>
      <c r="AO334" t="s">
        <v>659</v>
      </c>
      <c r="AP334" t="s">
        <v>659</v>
      </c>
      <c r="AQ334" s="241" t="s">
        <v>944</v>
      </c>
      <c r="AR334" s="241">
        <v>0</v>
      </c>
    </row>
    <row r="335" spans="1:44" ht="18" x14ac:dyDescent="0.2">
      <c r="A335" s="264">
        <v>111763</v>
      </c>
      <c r="B335" t="s">
        <v>59</v>
      </c>
      <c r="C335" t="s">
        <v>659</v>
      </c>
      <c r="D335" t="s">
        <v>659</v>
      </c>
      <c r="E335" t="s">
        <v>659</v>
      </c>
      <c r="F335" t="s">
        <v>659</v>
      </c>
      <c r="G335" t="s">
        <v>659</v>
      </c>
      <c r="H335" t="s">
        <v>659</v>
      </c>
      <c r="I335" t="s">
        <v>659</v>
      </c>
      <c r="J335" t="s">
        <v>659</v>
      </c>
      <c r="K335" t="s">
        <v>659</v>
      </c>
      <c r="L335" t="s">
        <v>659</v>
      </c>
      <c r="M335" t="s">
        <v>659</v>
      </c>
      <c r="N335" t="s">
        <v>659</v>
      </c>
      <c r="O335" t="s">
        <v>659</v>
      </c>
      <c r="P335" t="s">
        <v>659</v>
      </c>
      <c r="Q335" t="s">
        <v>659</v>
      </c>
      <c r="R335" t="s">
        <v>659</v>
      </c>
      <c r="S335" t="s">
        <v>659</v>
      </c>
      <c r="T335" t="s">
        <v>659</v>
      </c>
      <c r="U335" t="s">
        <v>659</v>
      </c>
      <c r="V335" t="s">
        <v>659</v>
      </c>
      <c r="W335" t="s">
        <v>659</v>
      </c>
      <c r="X335" t="s">
        <v>659</v>
      </c>
      <c r="Y335" t="s">
        <v>659</v>
      </c>
      <c r="Z335" t="s">
        <v>659</v>
      </c>
      <c r="AA335" t="s">
        <v>659</v>
      </c>
      <c r="AB335" t="s">
        <v>659</v>
      </c>
      <c r="AC335" t="s">
        <v>659</v>
      </c>
      <c r="AD335" t="s">
        <v>659</v>
      </c>
      <c r="AE335" t="s">
        <v>659</v>
      </c>
      <c r="AF335" t="s">
        <v>659</v>
      </c>
      <c r="AG335" t="s">
        <v>659</v>
      </c>
      <c r="AH335" t="s">
        <v>659</v>
      </c>
      <c r="AI335" t="s">
        <v>659</v>
      </c>
      <c r="AJ335" t="s">
        <v>659</v>
      </c>
      <c r="AK335" t="s">
        <v>659</v>
      </c>
      <c r="AL335" t="s">
        <v>659</v>
      </c>
      <c r="AM335" t="s">
        <v>659</v>
      </c>
      <c r="AN335" t="s">
        <v>659</v>
      </c>
      <c r="AO335" t="s">
        <v>659</v>
      </c>
      <c r="AP335" t="s">
        <v>659</v>
      </c>
      <c r="AQ335" s="241">
        <v>0</v>
      </c>
      <c r="AR335" s="241">
        <v>0</v>
      </c>
    </row>
    <row r="336" spans="1:44" x14ac:dyDescent="0.2">
      <c r="A336" s="265">
        <v>111844</v>
      </c>
      <c r="B336" t="s">
        <v>59</v>
      </c>
      <c r="C336" s="263" t="s">
        <v>197</v>
      </c>
      <c r="D336" s="263" t="s">
        <v>197</v>
      </c>
      <c r="E336" s="263" t="s">
        <v>197</v>
      </c>
      <c r="F336" s="263" t="s">
        <v>197</v>
      </c>
      <c r="G336" s="263" t="s">
        <v>197</v>
      </c>
      <c r="H336" s="263" t="s">
        <v>197</v>
      </c>
      <c r="I336" s="263" t="s">
        <v>197</v>
      </c>
      <c r="J336" s="263" t="s">
        <v>197</v>
      </c>
      <c r="K336" s="263" t="s">
        <v>197</v>
      </c>
      <c r="L336" s="263" t="s">
        <v>197</v>
      </c>
      <c r="M336" s="263" t="s">
        <v>197</v>
      </c>
      <c r="N336" s="263" t="s">
        <v>197</v>
      </c>
      <c r="O336" s="263" t="s">
        <v>197</v>
      </c>
      <c r="P336" s="263" t="s">
        <v>197</v>
      </c>
      <c r="Q336" s="263" t="s">
        <v>197</v>
      </c>
      <c r="R336" s="263" t="s">
        <v>197</v>
      </c>
      <c r="S336" s="263" t="s">
        <v>197</v>
      </c>
      <c r="T336" s="263" t="s">
        <v>197</v>
      </c>
      <c r="U336" s="263" t="s">
        <v>197</v>
      </c>
      <c r="V336" s="263" t="s">
        <v>197</v>
      </c>
      <c r="W336" s="263" t="s">
        <v>197</v>
      </c>
      <c r="X336" s="263" t="s">
        <v>197</v>
      </c>
      <c r="Y336" s="263" t="s">
        <v>197</v>
      </c>
      <c r="Z336" s="263" t="s">
        <v>197</v>
      </c>
      <c r="AA336" s="263" t="s">
        <v>197</v>
      </c>
      <c r="AB336" s="263" t="s">
        <v>197</v>
      </c>
      <c r="AC336" s="263" t="s">
        <v>197</v>
      </c>
      <c r="AD336" s="263" t="s">
        <v>197</v>
      </c>
      <c r="AE336" s="263" t="s">
        <v>197</v>
      </c>
      <c r="AF336" s="263" t="s">
        <v>197</v>
      </c>
      <c r="AG336" s="263" t="s">
        <v>197</v>
      </c>
      <c r="AH336" s="263" t="s">
        <v>197</v>
      </c>
      <c r="AI336" s="263" t="s">
        <v>197</v>
      </c>
      <c r="AJ336" s="263" t="s">
        <v>197</v>
      </c>
      <c r="AK336" s="263" t="s">
        <v>197</v>
      </c>
      <c r="AL336" s="263" t="s">
        <v>197</v>
      </c>
      <c r="AM336" s="263" t="s">
        <v>197</v>
      </c>
      <c r="AN336" s="263" t="s">
        <v>197</v>
      </c>
      <c r="AO336" s="263" t="s">
        <v>197</v>
      </c>
      <c r="AP336" s="263" t="s">
        <v>197</v>
      </c>
      <c r="AQ336" s="241">
        <v>0</v>
      </c>
      <c r="AR336" s="241" t="s">
        <v>1137</v>
      </c>
    </row>
    <row r="337" spans="1:44" ht="18" x14ac:dyDescent="0.2">
      <c r="A337" s="264">
        <v>111866</v>
      </c>
      <c r="B337" t="s">
        <v>59</v>
      </c>
      <c r="C337" t="s">
        <v>659</v>
      </c>
      <c r="D337" t="s">
        <v>659</v>
      </c>
      <c r="E337" t="s">
        <v>659</v>
      </c>
      <c r="F337" t="s">
        <v>659</v>
      </c>
      <c r="G337" t="s">
        <v>659</v>
      </c>
      <c r="H337" t="s">
        <v>659</v>
      </c>
      <c r="I337" t="s">
        <v>659</v>
      </c>
      <c r="J337" t="s">
        <v>659</v>
      </c>
      <c r="K337" t="s">
        <v>659</v>
      </c>
      <c r="L337" t="s">
        <v>659</v>
      </c>
      <c r="M337" t="s">
        <v>659</v>
      </c>
      <c r="N337" t="s">
        <v>659</v>
      </c>
      <c r="O337" t="s">
        <v>659</v>
      </c>
      <c r="P337" t="s">
        <v>659</v>
      </c>
      <c r="Q337" t="s">
        <v>659</v>
      </c>
      <c r="R337" t="s">
        <v>659</v>
      </c>
      <c r="S337" t="s">
        <v>659</v>
      </c>
      <c r="T337" t="s">
        <v>659</v>
      </c>
      <c r="U337" t="s">
        <v>659</v>
      </c>
      <c r="V337" t="s">
        <v>659</v>
      </c>
      <c r="W337" t="s">
        <v>659</v>
      </c>
      <c r="X337" t="s">
        <v>659</v>
      </c>
      <c r="Y337" t="s">
        <v>659</v>
      </c>
      <c r="Z337" t="s">
        <v>659</v>
      </c>
      <c r="AA337" t="s">
        <v>659</v>
      </c>
      <c r="AB337" t="s">
        <v>659</v>
      </c>
      <c r="AC337" t="s">
        <v>659</v>
      </c>
      <c r="AD337" t="s">
        <v>659</v>
      </c>
      <c r="AE337" t="s">
        <v>659</v>
      </c>
      <c r="AF337" t="s">
        <v>659</v>
      </c>
      <c r="AG337" t="s">
        <v>659</v>
      </c>
      <c r="AH337" t="s">
        <v>659</v>
      </c>
      <c r="AI337" t="s">
        <v>659</v>
      </c>
      <c r="AJ337" t="s">
        <v>659</v>
      </c>
      <c r="AK337" t="s">
        <v>659</v>
      </c>
      <c r="AL337" t="s">
        <v>659</v>
      </c>
      <c r="AM337" t="s">
        <v>659</v>
      </c>
      <c r="AN337" t="s">
        <v>659</v>
      </c>
      <c r="AO337" t="s">
        <v>659</v>
      </c>
      <c r="AP337" t="s">
        <v>659</v>
      </c>
      <c r="AQ337" s="241">
        <v>0</v>
      </c>
      <c r="AR337" s="241">
        <v>0</v>
      </c>
    </row>
    <row r="338" spans="1:44" x14ac:dyDescent="0.2">
      <c r="A338">
        <v>111873</v>
      </c>
      <c r="B338" t="s">
        <v>1141</v>
      </c>
      <c r="C338" t="s">
        <v>659</v>
      </c>
      <c r="D338" t="s">
        <v>659</v>
      </c>
      <c r="E338" t="s">
        <v>659</v>
      </c>
      <c r="F338" t="s">
        <v>659</v>
      </c>
      <c r="G338" t="s">
        <v>659</v>
      </c>
      <c r="H338" t="s">
        <v>659</v>
      </c>
      <c r="I338" t="s">
        <v>659</v>
      </c>
      <c r="J338" t="s">
        <v>659</v>
      </c>
      <c r="K338" t="s">
        <v>659</v>
      </c>
      <c r="L338" t="s">
        <v>659</v>
      </c>
      <c r="M338" t="s">
        <v>659</v>
      </c>
      <c r="N338" t="s">
        <v>659</v>
      </c>
      <c r="O338" t="s">
        <v>659</v>
      </c>
      <c r="P338" t="s">
        <v>659</v>
      </c>
      <c r="Q338" t="s">
        <v>659</v>
      </c>
      <c r="R338" t="s">
        <v>659</v>
      </c>
      <c r="S338" t="s">
        <v>659</v>
      </c>
      <c r="T338" t="s">
        <v>659</v>
      </c>
      <c r="U338" t="s">
        <v>659</v>
      </c>
      <c r="V338" t="s">
        <v>659</v>
      </c>
      <c r="W338" t="s">
        <v>659</v>
      </c>
      <c r="X338" t="s">
        <v>659</v>
      </c>
      <c r="Y338" t="s">
        <v>659</v>
      </c>
      <c r="Z338" t="s">
        <v>659</v>
      </c>
      <c r="AA338" t="s">
        <v>659</v>
      </c>
      <c r="AB338" t="s">
        <v>659</v>
      </c>
      <c r="AC338" t="s">
        <v>659</v>
      </c>
      <c r="AD338" t="s">
        <v>659</v>
      </c>
      <c r="AE338" t="s">
        <v>659</v>
      </c>
      <c r="AF338" t="s">
        <v>659</v>
      </c>
      <c r="AG338" t="s">
        <v>659</v>
      </c>
      <c r="AH338" t="s">
        <v>659</v>
      </c>
      <c r="AI338" t="s">
        <v>659</v>
      </c>
      <c r="AJ338" t="s">
        <v>659</v>
      </c>
      <c r="AK338" t="s">
        <v>659</v>
      </c>
      <c r="AL338" t="s">
        <v>659</v>
      </c>
      <c r="AM338" t="s">
        <v>659</v>
      </c>
      <c r="AN338" t="s">
        <v>659</v>
      </c>
      <c r="AO338" t="s">
        <v>659</v>
      </c>
      <c r="AP338" t="s">
        <v>659</v>
      </c>
      <c r="AQ338" s="241" t="s">
        <v>581</v>
      </c>
      <c r="AR338" s="241">
        <v>0</v>
      </c>
    </row>
    <row r="339" spans="1:44" ht="18" x14ac:dyDescent="0.2">
      <c r="A339" s="264">
        <v>111937</v>
      </c>
      <c r="B339" t="s">
        <v>59</v>
      </c>
      <c r="C339" t="s">
        <v>659</v>
      </c>
      <c r="D339" t="s">
        <v>659</v>
      </c>
      <c r="E339" t="s">
        <v>659</v>
      </c>
      <c r="F339" t="s">
        <v>659</v>
      </c>
      <c r="G339" t="s">
        <v>659</v>
      </c>
      <c r="H339" t="s">
        <v>659</v>
      </c>
      <c r="I339" t="s">
        <v>659</v>
      </c>
      <c r="J339" t="s">
        <v>659</v>
      </c>
      <c r="K339" t="s">
        <v>659</v>
      </c>
      <c r="L339" t="s">
        <v>659</v>
      </c>
      <c r="M339" t="s">
        <v>659</v>
      </c>
      <c r="N339" t="s">
        <v>659</v>
      </c>
      <c r="O339" t="s">
        <v>659</v>
      </c>
      <c r="P339" t="s">
        <v>659</v>
      </c>
      <c r="Q339" t="s">
        <v>659</v>
      </c>
      <c r="R339" t="s">
        <v>659</v>
      </c>
      <c r="S339" t="s">
        <v>659</v>
      </c>
      <c r="T339" t="s">
        <v>659</v>
      </c>
      <c r="U339" t="s">
        <v>659</v>
      </c>
      <c r="V339" t="s">
        <v>659</v>
      </c>
      <c r="W339" t="s">
        <v>659</v>
      </c>
      <c r="X339" t="s">
        <v>659</v>
      </c>
      <c r="Y339" t="s">
        <v>659</v>
      </c>
      <c r="Z339" t="s">
        <v>659</v>
      </c>
      <c r="AA339" t="s">
        <v>659</v>
      </c>
      <c r="AB339" t="s">
        <v>659</v>
      </c>
      <c r="AC339" t="s">
        <v>659</v>
      </c>
      <c r="AD339" t="s">
        <v>659</v>
      </c>
      <c r="AE339" t="s">
        <v>659</v>
      </c>
      <c r="AF339" t="s">
        <v>659</v>
      </c>
      <c r="AG339" t="s">
        <v>659</v>
      </c>
      <c r="AH339" t="s">
        <v>659</v>
      </c>
      <c r="AI339" t="s">
        <v>659</v>
      </c>
      <c r="AJ339" t="s">
        <v>659</v>
      </c>
      <c r="AK339" t="s">
        <v>659</v>
      </c>
      <c r="AL339" t="s">
        <v>659</v>
      </c>
      <c r="AM339" t="s">
        <v>659</v>
      </c>
      <c r="AN339" t="s">
        <v>659</v>
      </c>
      <c r="AO339" t="s">
        <v>659</v>
      </c>
      <c r="AP339" t="s">
        <v>659</v>
      </c>
      <c r="AQ339" s="241">
        <v>0</v>
      </c>
      <c r="AR339" s="241">
        <v>0</v>
      </c>
    </row>
    <row r="340" spans="1:44" x14ac:dyDescent="0.2">
      <c r="A340" s="241">
        <v>111949</v>
      </c>
      <c r="B340" t="s">
        <v>59</v>
      </c>
      <c r="C340" s="241" t="s">
        <v>659</v>
      </c>
      <c r="D340" s="241" t="s">
        <v>659</v>
      </c>
      <c r="E340" s="241" t="s">
        <v>659</v>
      </c>
      <c r="F340" s="241" t="s">
        <v>659</v>
      </c>
      <c r="G340" s="241" t="s">
        <v>659</v>
      </c>
      <c r="H340" s="241" t="s">
        <v>659</v>
      </c>
      <c r="I340" s="241" t="s">
        <v>659</v>
      </c>
      <c r="J340" s="241" t="s">
        <v>659</v>
      </c>
      <c r="K340" s="241" t="s">
        <v>659</v>
      </c>
      <c r="L340" s="241" t="s">
        <v>659</v>
      </c>
      <c r="M340" s="241" t="s">
        <v>659</v>
      </c>
      <c r="N340" s="241" t="s">
        <v>659</v>
      </c>
      <c r="O340" s="241" t="s">
        <v>659</v>
      </c>
      <c r="P340" s="241" t="s">
        <v>659</v>
      </c>
      <c r="Q340" s="241" t="s">
        <v>659</v>
      </c>
      <c r="R340" s="241" t="s">
        <v>659</v>
      </c>
      <c r="S340" s="241" t="s">
        <v>659</v>
      </c>
      <c r="T340" s="241" t="s">
        <v>659</v>
      </c>
      <c r="U340" s="241" t="s">
        <v>659</v>
      </c>
      <c r="V340" s="241" t="s">
        <v>659</v>
      </c>
      <c r="W340" s="241" t="s">
        <v>659</v>
      </c>
      <c r="X340" s="241" t="s">
        <v>659</v>
      </c>
      <c r="Y340" s="241" t="s">
        <v>659</v>
      </c>
      <c r="Z340" s="241" t="s">
        <v>659</v>
      </c>
      <c r="AA340" s="241" t="s">
        <v>659</v>
      </c>
      <c r="AB340" s="241" t="s">
        <v>659</v>
      </c>
      <c r="AC340" s="241" t="s">
        <v>659</v>
      </c>
      <c r="AD340" s="241" t="s">
        <v>659</v>
      </c>
      <c r="AE340" s="241" t="s">
        <v>659</v>
      </c>
      <c r="AF340" s="241" t="s">
        <v>659</v>
      </c>
      <c r="AG340" s="241" t="s">
        <v>659</v>
      </c>
      <c r="AH340" s="241" t="s">
        <v>659</v>
      </c>
      <c r="AI340" s="241" t="s">
        <v>659</v>
      </c>
      <c r="AJ340" s="241" t="s">
        <v>659</v>
      </c>
      <c r="AK340" s="241" t="s">
        <v>659</v>
      </c>
      <c r="AL340" s="241" t="s">
        <v>659</v>
      </c>
      <c r="AM340" s="241" t="s">
        <v>659</v>
      </c>
      <c r="AN340" s="241" t="s">
        <v>659</v>
      </c>
      <c r="AO340" s="241" t="s">
        <v>659</v>
      </c>
      <c r="AP340" s="241" t="s">
        <v>659</v>
      </c>
      <c r="AQ340" s="241" t="s">
        <v>1143</v>
      </c>
      <c r="AR340" s="241">
        <v>0</v>
      </c>
    </row>
    <row r="341" spans="1:44" x14ac:dyDescent="0.2">
      <c r="A341" s="265">
        <v>111953</v>
      </c>
      <c r="B341" t="s">
        <v>59</v>
      </c>
      <c r="C341" s="263" t="s">
        <v>197</v>
      </c>
      <c r="D341" s="263" t="s">
        <v>197</v>
      </c>
      <c r="E341" s="263" t="s">
        <v>197</v>
      </c>
      <c r="F341" s="263" t="s">
        <v>197</v>
      </c>
      <c r="G341" s="263" t="s">
        <v>197</v>
      </c>
      <c r="H341" s="263" t="s">
        <v>197</v>
      </c>
      <c r="I341" s="263" t="s">
        <v>197</v>
      </c>
      <c r="J341" s="263" t="s">
        <v>197</v>
      </c>
      <c r="K341" s="263" t="s">
        <v>197</v>
      </c>
      <c r="L341" s="263" t="s">
        <v>197</v>
      </c>
      <c r="M341" s="263" t="s">
        <v>197</v>
      </c>
      <c r="N341" s="263" t="s">
        <v>197</v>
      </c>
      <c r="O341" s="263" t="s">
        <v>197</v>
      </c>
      <c r="P341" s="263" t="s">
        <v>197</v>
      </c>
      <c r="Q341" s="263" t="s">
        <v>197</v>
      </c>
      <c r="R341" s="263" t="s">
        <v>197</v>
      </c>
      <c r="S341" s="263" t="s">
        <v>197</v>
      </c>
      <c r="T341" s="263" t="s">
        <v>197</v>
      </c>
      <c r="U341" s="263" t="s">
        <v>197</v>
      </c>
      <c r="V341" s="263" t="s">
        <v>197</v>
      </c>
      <c r="W341" s="263" t="s">
        <v>197</v>
      </c>
      <c r="X341" s="263" t="s">
        <v>197</v>
      </c>
      <c r="Y341" s="263" t="s">
        <v>197</v>
      </c>
      <c r="Z341" s="263" t="s">
        <v>197</v>
      </c>
      <c r="AA341" s="263" t="s">
        <v>197</v>
      </c>
      <c r="AB341" s="263" t="s">
        <v>197</v>
      </c>
      <c r="AC341" s="263" t="s">
        <v>197</v>
      </c>
      <c r="AD341" s="263" t="s">
        <v>197</v>
      </c>
      <c r="AE341" s="263" t="s">
        <v>197</v>
      </c>
      <c r="AF341" s="263" t="s">
        <v>197</v>
      </c>
      <c r="AG341" s="263" t="s">
        <v>197</v>
      </c>
      <c r="AH341" s="263" t="s">
        <v>197</v>
      </c>
      <c r="AI341" s="263" t="s">
        <v>197</v>
      </c>
      <c r="AJ341" s="263" t="s">
        <v>197</v>
      </c>
      <c r="AK341" s="263" t="s">
        <v>197</v>
      </c>
      <c r="AL341" s="263" t="s">
        <v>197</v>
      </c>
      <c r="AM341" s="263" t="s">
        <v>197</v>
      </c>
      <c r="AN341" s="263" t="s">
        <v>197</v>
      </c>
      <c r="AO341" s="263" t="s">
        <v>197</v>
      </c>
      <c r="AP341" s="263" t="s">
        <v>197</v>
      </c>
      <c r="AQ341" s="241">
        <v>0</v>
      </c>
      <c r="AR341" s="241" t="s">
        <v>1137</v>
      </c>
    </row>
    <row r="342" spans="1:44" x14ac:dyDescent="0.2">
      <c r="A342" s="265">
        <v>111966</v>
      </c>
      <c r="B342" t="s">
        <v>59</v>
      </c>
      <c r="C342" s="263" t="s">
        <v>197</v>
      </c>
      <c r="D342" s="263" t="s">
        <v>197</v>
      </c>
      <c r="E342" s="263" t="s">
        <v>197</v>
      </c>
      <c r="F342" s="263" t="s">
        <v>197</v>
      </c>
      <c r="G342" s="263" t="s">
        <v>197</v>
      </c>
      <c r="H342" s="263" t="s">
        <v>197</v>
      </c>
      <c r="I342" s="263" t="s">
        <v>197</v>
      </c>
      <c r="J342" s="263" t="s">
        <v>197</v>
      </c>
      <c r="K342" s="263" t="s">
        <v>197</v>
      </c>
      <c r="L342" s="263" t="s">
        <v>197</v>
      </c>
      <c r="M342" s="263" t="s">
        <v>197</v>
      </c>
      <c r="N342" s="263" t="s">
        <v>197</v>
      </c>
      <c r="O342" s="263" t="s">
        <v>197</v>
      </c>
      <c r="P342" s="263" t="s">
        <v>197</v>
      </c>
      <c r="Q342" s="263" t="s">
        <v>197</v>
      </c>
      <c r="R342" s="263" t="s">
        <v>197</v>
      </c>
      <c r="S342" s="263" t="s">
        <v>197</v>
      </c>
      <c r="T342" s="263" t="s">
        <v>197</v>
      </c>
      <c r="U342" s="263" t="s">
        <v>197</v>
      </c>
      <c r="V342" s="263" t="s">
        <v>197</v>
      </c>
      <c r="W342" s="263" t="s">
        <v>197</v>
      </c>
      <c r="X342" s="263" t="s">
        <v>197</v>
      </c>
      <c r="Y342" s="263" t="s">
        <v>197</v>
      </c>
      <c r="Z342" s="263" t="s">
        <v>197</v>
      </c>
      <c r="AA342" s="263" t="s">
        <v>197</v>
      </c>
      <c r="AB342" s="263" t="s">
        <v>197</v>
      </c>
      <c r="AC342" s="263" t="s">
        <v>197</v>
      </c>
      <c r="AD342" s="263" t="s">
        <v>197</v>
      </c>
      <c r="AE342" s="263" t="s">
        <v>197</v>
      </c>
      <c r="AF342" s="263" t="s">
        <v>197</v>
      </c>
      <c r="AG342" s="263" t="s">
        <v>197</v>
      </c>
      <c r="AH342" s="263" t="s">
        <v>197</v>
      </c>
      <c r="AI342" s="263" t="s">
        <v>197</v>
      </c>
      <c r="AJ342" s="263" t="s">
        <v>197</v>
      </c>
      <c r="AK342" s="263" t="s">
        <v>197</v>
      </c>
      <c r="AL342" s="263" t="s">
        <v>197</v>
      </c>
      <c r="AM342" s="263" t="s">
        <v>197</v>
      </c>
      <c r="AN342" s="263" t="s">
        <v>197</v>
      </c>
      <c r="AO342" s="263" t="s">
        <v>197</v>
      </c>
      <c r="AP342" s="263" t="s">
        <v>197</v>
      </c>
      <c r="AQ342" s="241">
        <v>0</v>
      </c>
      <c r="AR342" s="241" t="s">
        <v>1137</v>
      </c>
    </row>
    <row r="343" spans="1:44" x14ac:dyDescent="0.2">
      <c r="A343" s="241">
        <v>111968</v>
      </c>
      <c r="B343" t="s">
        <v>59</v>
      </c>
      <c r="C343" s="241" t="s">
        <v>659</v>
      </c>
      <c r="D343" s="241" t="s">
        <v>659</v>
      </c>
      <c r="E343" s="241" t="s">
        <v>659</v>
      </c>
      <c r="F343" s="241" t="s">
        <v>659</v>
      </c>
      <c r="G343" s="241" t="s">
        <v>659</v>
      </c>
      <c r="H343" s="241" t="s">
        <v>659</v>
      </c>
      <c r="I343" s="241" t="s">
        <v>659</v>
      </c>
      <c r="J343" s="241" t="s">
        <v>659</v>
      </c>
      <c r="K343" s="241" t="s">
        <v>659</v>
      </c>
      <c r="L343" s="241" t="s">
        <v>659</v>
      </c>
      <c r="M343" s="241" t="s">
        <v>659</v>
      </c>
      <c r="N343" s="241" t="s">
        <v>659</v>
      </c>
      <c r="O343" s="241" t="s">
        <v>659</v>
      </c>
      <c r="P343" s="241" t="s">
        <v>659</v>
      </c>
      <c r="Q343" s="241" t="s">
        <v>659</v>
      </c>
      <c r="R343" s="241" t="s">
        <v>659</v>
      </c>
      <c r="S343" s="241" t="s">
        <v>659</v>
      </c>
      <c r="T343" s="241" t="s">
        <v>659</v>
      </c>
      <c r="U343" s="241" t="s">
        <v>659</v>
      </c>
      <c r="V343" s="241" t="s">
        <v>659</v>
      </c>
      <c r="W343" s="241" t="s">
        <v>659</v>
      </c>
      <c r="X343" s="241" t="s">
        <v>659</v>
      </c>
      <c r="Y343" s="241" t="s">
        <v>659</v>
      </c>
      <c r="Z343" s="241" t="s">
        <v>659</v>
      </c>
      <c r="AA343" s="241" t="s">
        <v>659</v>
      </c>
      <c r="AB343" s="241" t="s">
        <v>659</v>
      </c>
      <c r="AC343" s="241" t="s">
        <v>659</v>
      </c>
      <c r="AD343" s="241" t="s">
        <v>659</v>
      </c>
      <c r="AE343" s="241" t="s">
        <v>659</v>
      </c>
      <c r="AF343" s="241" t="s">
        <v>659</v>
      </c>
      <c r="AG343" s="241" t="s">
        <v>659</v>
      </c>
      <c r="AH343" s="241" t="s">
        <v>659</v>
      </c>
      <c r="AI343" s="241" t="s">
        <v>659</v>
      </c>
      <c r="AJ343" s="241" t="s">
        <v>659</v>
      </c>
      <c r="AK343" s="241" t="s">
        <v>659</v>
      </c>
      <c r="AL343" s="241" t="s">
        <v>659</v>
      </c>
      <c r="AM343" s="241" t="s">
        <v>659</v>
      </c>
      <c r="AN343" s="241" t="s">
        <v>659</v>
      </c>
      <c r="AO343" s="241" t="s">
        <v>659</v>
      </c>
      <c r="AP343" s="241" t="s">
        <v>659</v>
      </c>
      <c r="AQ343" s="241" t="s">
        <v>581</v>
      </c>
      <c r="AR343" s="241">
        <v>0</v>
      </c>
    </row>
    <row r="344" spans="1:44" x14ac:dyDescent="0.2">
      <c r="A344" s="265">
        <v>111979</v>
      </c>
      <c r="B344" t="s">
        <v>59</v>
      </c>
      <c r="C344" s="263" t="s">
        <v>197</v>
      </c>
      <c r="D344" s="263" t="s">
        <v>197</v>
      </c>
      <c r="E344" s="263" t="s">
        <v>197</v>
      </c>
      <c r="F344" s="263" t="s">
        <v>197</v>
      </c>
      <c r="G344" s="263" t="s">
        <v>197</v>
      </c>
      <c r="H344" s="263" t="s">
        <v>197</v>
      </c>
      <c r="I344" s="263" t="s">
        <v>197</v>
      </c>
      <c r="J344" s="263" t="s">
        <v>197</v>
      </c>
      <c r="K344" s="263" t="s">
        <v>197</v>
      </c>
      <c r="L344" s="263" t="s">
        <v>197</v>
      </c>
      <c r="M344" s="263" t="s">
        <v>197</v>
      </c>
      <c r="N344" s="263" t="s">
        <v>197</v>
      </c>
      <c r="O344" s="263" t="s">
        <v>197</v>
      </c>
      <c r="P344" s="263" t="s">
        <v>197</v>
      </c>
      <c r="Q344" s="263" t="s">
        <v>197</v>
      </c>
      <c r="R344" s="263" t="s">
        <v>197</v>
      </c>
      <c r="S344" s="263" t="s">
        <v>197</v>
      </c>
      <c r="T344" s="263" t="s">
        <v>197</v>
      </c>
      <c r="U344" s="263" t="s">
        <v>197</v>
      </c>
      <c r="V344" s="263" t="s">
        <v>197</v>
      </c>
      <c r="W344" s="263" t="s">
        <v>197</v>
      </c>
      <c r="X344" s="263" t="s">
        <v>197</v>
      </c>
      <c r="Y344" s="263" t="s">
        <v>197</v>
      </c>
      <c r="Z344" s="263" t="s">
        <v>197</v>
      </c>
      <c r="AA344" s="263" t="s">
        <v>197</v>
      </c>
      <c r="AB344" s="263" t="s">
        <v>197</v>
      </c>
      <c r="AC344" s="263" t="s">
        <v>197</v>
      </c>
      <c r="AD344" s="263" t="s">
        <v>197</v>
      </c>
      <c r="AE344" s="263" t="s">
        <v>197</v>
      </c>
      <c r="AF344" s="263" t="s">
        <v>197</v>
      </c>
      <c r="AG344" s="263" t="s">
        <v>197</v>
      </c>
      <c r="AH344" s="263" t="s">
        <v>197</v>
      </c>
      <c r="AI344" s="263" t="s">
        <v>197</v>
      </c>
      <c r="AJ344" s="263" t="s">
        <v>197</v>
      </c>
      <c r="AK344" s="263" t="s">
        <v>197</v>
      </c>
      <c r="AL344" s="263" t="s">
        <v>197</v>
      </c>
      <c r="AM344" s="263" t="s">
        <v>197</v>
      </c>
      <c r="AN344" s="263" t="s">
        <v>197</v>
      </c>
      <c r="AO344" s="263" t="s">
        <v>197</v>
      </c>
      <c r="AP344" s="263" t="s">
        <v>197</v>
      </c>
      <c r="AQ344" s="241">
        <v>0</v>
      </c>
      <c r="AR344" s="241" t="s">
        <v>1137</v>
      </c>
    </row>
    <row r="345" spans="1:44" ht="18" x14ac:dyDescent="0.2">
      <c r="A345" s="264">
        <v>111991</v>
      </c>
      <c r="B345" t="s">
        <v>59</v>
      </c>
      <c r="C345" t="s">
        <v>659</v>
      </c>
      <c r="D345" t="s">
        <v>659</v>
      </c>
      <c r="E345" t="s">
        <v>659</v>
      </c>
      <c r="F345" t="s">
        <v>659</v>
      </c>
      <c r="G345" t="s">
        <v>659</v>
      </c>
      <c r="H345" t="s">
        <v>659</v>
      </c>
      <c r="I345" t="s">
        <v>659</v>
      </c>
      <c r="J345" t="s">
        <v>659</v>
      </c>
      <c r="K345" t="s">
        <v>659</v>
      </c>
      <c r="L345" t="s">
        <v>659</v>
      </c>
      <c r="M345" t="s">
        <v>659</v>
      </c>
      <c r="N345" t="s">
        <v>659</v>
      </c>
      <c r="O345" t="s">
        <v>659</v>
      </c>
      <c r="P345" t="s">
        <v>659</v>
      </c>
      <c r="Q345" t="s">
        <v>659</v>
      </c>
      <c r="R345" t="s">
        <v>659</v>
      </c>
      <c r="S345" t="s">
        <v>659</v>
      </c>
      <c r="T345" t="s">
        <v>659</v>
      </c>
      <c r="U345" t="s">
        <v>659</v>
      </c>
      <c r="V345" t="s">
        <v>659</v>
      </c>
      <c r="W345" t="s">
        <v>659</v>
      </c>
      <c r="X345" t="s">
        <v>659</v>
      </c>
      <c r="Y345" t="s">
        <v>659</v>
      </c>
      <c r="Z345" t="s">
        <v>659</v>
      </c>
      <c r="AA345" t="s">
        <v>659</v>
      </c>
      <c r="AB345" t="s">
        <v>659</v>
      </c>
      <c r="AC345" t="s">
        <v>659</v>
      </c>
      <c r="AD345" t="s">
        <v>659</v>
      </c>
      <c r="AE345" t="s">
        <v>659</v>
      </c>
      <c r="AF345" t="s">
        <v>659</v>
      </c>
      <c r="AG345" t="s">
        <v>659</v>
      </c>
      <c r="AH345" t="s">
        <v>659</v>
      </c>
      <c r="AI345" t="s">
        <v>659</v>
      </c>
      <c r="AJ345" t="s">
        <v>659</v>
      </c>
      <c r="AK345" t="s">
        <v>659</v>
      </c>
      <c r="AL345" t="s">
        <v>659</v>
      </c>
      <c r="AM345" t="s">
        <v>659</v>
      </c>
      <c r="AN345" t="s">
        <v>659</v>
      </c>
      <c r="AO345" t="s">
        <v>659</v>
      </c>
      <c r="AP345" t="s">
        <v>659</v>
      </c>
      <c r="AQ345" s="241">
        <v>0</v>
      </c>
      <c r="AR345" s="241">
        <v>0</v>
      </c>
    </row>
    <row r="346" spans="1:44" ht="18" x14ac:dyDescent="0.2">
      <c r="A346" s="264">
        <v>112043</v>
      </c>
      <c r="B346" t="s">
        <v>59</v>
      </c>
      <c r="C346" t="s">
        <v>659</v>
      </c>
      <c r="D346" t="s">
        <v>659</v>
      </c>
      <c r="E346" t="s">
        <v>659</v>
      </c>
      <c r="F346" t="s">
        <v>659</v>
      </c>
      <c r="G346" t="s">
        <v>659</v>
      </c>
      <c r="H346" t="s">
        <v>659</v>
      </c>
      <c r="I346" t="s">
        <v>659</v>
      </c>
      <c r="J346" t="s">
        <v>659</v>
      </c>
      <c r="K346" t="s">
        <v>659</v>
      </c>
      <c r="L346" t="s">
        <v>659</v>
      </c>
      <c r="M346" t="s">
        <v>659</v>
      </c>
      <c r="N346" t="s">
        <v>659</v>
      </c>
      <c r="O346" t="s">
        <v>659</v>
      </c>
      <c r="P346" t="s">
        <v>659</v>
      </c>
      <c r="Q346" t="s">
        <v>659</v>
      </c>
      <c r="R346" t="s">
        <v>659</v>
      </c>
      <c r="S346" t="s">
        <v>659</v>
      </c>
      <c r="T346" t="s">
        <v>659</v>
      </c>
      <c r="U346" t="s">
        <v>659</v>
      </c>
      <c r="V346" t="s">
        <v>659</v>
      </c>
      <c r="W346" t="s">
        <v>659</v>
      </c>
      <c r="X346" t="s">
        <v>659</v>
      </c>
      <c r="Y346" t="s">
        <v>659</v>
      </c>
      <c r="Z346" t="s">
        <v>659</v>
      </c>
      <c r="AA346" t="s">
        <v>659</v>
      </c>
      <c r="AB346" t="s">
        <v>659</v>
      </c>
      <c r="AC346" t="s">
        <v>659</v>
      </c>
      <c r="AD346" t="s">
        <v>659</v>
      </c>
      <c r="AE346" t="s">
        <v>659</v>
      </c>
      <c r="AF346" t="s">
        <v>659</v>
      </c>
      <c r="AG346" t="s">
        <v>659</v>
      </c>
      <c r="AH346" t="s">
        <v>659</v>
      </c>
      <c r="AI346" t="s">
        <v>659</v>
      </c>
      <c r="AJ346" t="s">
        <v>659</v>
      </c>
      <c r="AK346" t="s">
        <v>659</v>
      </c>
      <c r="AL346" t="s">
        <v>659</v>
      </c>
      <c r="AM346" t="s">
        <v>659</v>
      </c>
      <c r="AN346" t="s">
        <v>659</v>
      </c>
      <c r="AO346" t="s">
        <v>659</v>
      </c>
      <c r="AP346" t="s">
        <v>659</v>
      </c>
      <c r="AQ346" s="241">
        <v>0</v>
      </c>
      <c r="AR346" s="241">
        <v>0</v>
      </c>
    </row>
    <row r="347" spans="1:44" ht="18" x14ac:dyDescent="0.2">
      <c r="A347" s="264">
        <v>112046</v>
      </c>
      <c r="B347" t="s">
        <v>59</v>
      </c>
      <c r="C347" t="s">
        <v>659</v>
      </c>
      <c r="D347" t="s">
        <v>659</v>
      </c>
      <c r="E347" t="s">
        <v>659</v>
      </c>
      <c r="F347" t="s">
        <v>659</v>
      </c>
      <c r="G347" t="s">
        <v>659</v>
      </c>
      <c r="H347" t="s">
        <v>659</v>
      </c>
      <c r="I347" t="s">
        <v>659</v>
      </c>
      <c r="J347" t="s">
        <v>659</v>
      </c>
      <c r="K347" t="s">
        <v>659</v>
      </c>
      <c r="L347" t="s">
        <v>659</v>
      </c>
      <c r="M347" t="s">
        <v>659</v>
      </c>
      <c r="N347" t="s">
        <v>659</v>
      </c>
      <c r="O347" t="s">
        <v>659</v>
      </c>
      <c r="P347" t="s">
        <v>659</v>
      </c>
      <c r="Q347" t="s">
        <v>659</v>
      </c>
      <c r="R347" t="s">
        <v>659</v>
      </c>
      <c r="S347" t="s">
        <v>659</v>
      </c>
      <c r="T347" t="s">
        <v>659</v>
      </c>
      <c r="U347" t="s">
        <v>659</v>
      </c>
      <c r="V347" t="s">
        <v>659</v>
      </c>
      <c r="W347" t="s">
        <v>659</v>
      </c>
      <c r="X347" t="s">
        <v>659</v>
      </c>
      <c r="Y347" t="s">
        <v>659</v>
      </c>
      <c r="Z347" t="s">
        <v>659</v>
      </c>
      <c r="AA347" t="s">
        <v>659</v>
      </c>
      <c r="AB347" t="s">
        <v>659</v>
      </c>
      <c r="AC347" t="s">
        <v>659</v>
      </c>
      <c r="AD347" t="s">
        <v>659</v>
      </c>
      <c r="AE347" t="s">
        <v>659</v>
      </c>
      <c r="AF347" t="s">
        <v>659</v>
      </c>
      <c r="AG347" t="s">
        <v>659</v>
      </c>
      <c r="AH347" t="s">
        <v>659</v>
      </c>
      <c r="AI347" t="s">
        <v>659</v>
      </c>
      <c r="AJ347" t="s">
        <v>659</v>
      </c>
      <c r="AK347" t="s">
        <v>659</v>
      </c>
      <c r="AL347" t="s">
        <v>659</v>
      </c>
      <c r="AM347" t="s">
        <v>659</v>
      </c>
      <c r="AN347" t="s">
        <v>659</v>
      </c>
      <c r="AO347" t="s">
        <v>659</v>
      </c>
      <c r="AP347" t="s">
        <v>659</v>
      </c>
      <c r="AQ347" s="241">
        <v>0</v>
      </c>
      <c r="AR347" s="241">
        <v>0</v>
      </c>
    </row>
    <row r="348" spans="1:44" ht="15" x14ac:dyDescent="0.25">
      <c r="A348" s="257">
        <v>112188</v>
      </c>
      <c r="B348" t="s">
        <v>59</v>
      </c>
      <c r="C348" s="245" t="s">
        <v>659</v>
      </c>
      <c r="D348" s="245" t="s">
        <v>659</v>
      </c>
      <c r="E348" s="245" t="s">
        <v>659</v>
      </c>
      <c r="F348" s="245" t="s">
        <v>659</v>
      </c>
      <c r="G348" s="245" t="s">
        <v>659</v>
      </c>
      <c r="H348" s="245" t="s">
        <v>659</v>
      </c>
      <c r="I348" s="245" t="s">
        <v>659</v>
      </c>
      <c r="J348" s="245" t="s">
        <v>659</v>
      </c>
      <c r="K348" s="245" t="s">
        <v>659</v>
      </c>
      <c r="L348" s="245" t="s">
        <v>659</v>
      </c>
      <c r="M348" s="245" t="s">
        <v>659</v>
      </c>
      <c r="N348" s="245" t="s">
        <v>659</v>
      </c>
      <c r="O348" s="245" t="s">
        <v>659</v>
      </c>
      <c r="P348" s="245" t="s">
        <v>659</v>
      </c>
      <c r="Q348" s="245" t="s">
        <v>659</v>
      </c>
      <c r="R348" s="245" t="s">
        <v>659</v>
      </c>
      <c r="S348" s="245" t="s">
        <v>659</v>
      </c>
      <c r="T348" s="245" t="s">
        <v>659</v>
      </c>
      <c r="U348" s="245" t="s">
        <v>659</v>
      </c>
      <c r="V348" s="245" t="s">
        <v>659</v>
      </c>
      <c r="W348" s="245" t="s">
        <v>659</v>
      </c>
      <c r="X348" s="245" t="s">
        <v>659</v>
      </c>
      <c r="Y348" s="245" t="s">
        <v>659</v>
      </c>
      <c r="Z348" s="245" t="s">
        <v>659</v>
      </c>
      <c r="AA348" s="245" t="s">
        <v>659</v>
      </c>
      <c r="AB348" s="245" t="s">
        <v>659</v>
      </c>
      <c r="AC348" s="245" t="s">
        <v>659</v>
      </c>
      <c r="AD348" s="245" t="s">
        <v>659</v>
      </c>
      <c r="AE348" s="245" t="s">
        <v>659</v>
      </c>
      <c r="AF348" s="245" t="s">
        <v>659</v>
      </c>
      <c r="AG348" s="245" t="s">
        <v>659</v>
      </c>
      <c r="AH348" s="245" t="s">
        <v>659</v>
      </c>
      <c r="AI348" s="245" t="s">
        <v>659</v>
      </c>
      <c r="AJ348" s="245" t="s">
        <v>659</v>
      </c>
      <c r="AK348" s="245" t="s">
        <v>659</v>
      </c>
      <c r="AL348" s="245" t="s">
        <v>659</v>
      </c>
      <c r="AM348" s="245" t="s">
        <v>659</v>
      </c>
      <c r="AN348" s="245" t="s">
        <v>659</v>
      </c>
      <c r="AO348" s="245" t="s">
        <v>659</v>
      </c>
      <c r="AP348" s="245" t="s">
        <v>659</v>
      </c>
      <c r="AQ348" s="241" t="s">
        <v>1145</v>
      </c>
      <c r="AR348" s="241">
        <v>0</v>
      </c>
    </row>
    <row r="349" spans="1:44" ht="15" x14ac:dyDescent="0.25">
      <c r="A349" s="257">
        <v>112192</v>
      </c>
      <c r="B349" t="s">
        <v>59</v>
      </c>
      <c r="C349" s="245" t="s">
        <v>659</v>
      </c>
      <c r="D349" s="245" t="s">
        <v>659</v>
      </c>
      <c r="E349" s="245" t="s">
        <v>659</v>
      </c>
      <c r="F349" s="245" t="s">
        <v>659</v>
      </c>
      <c r="G349" s="245" t="s">
        <v>659</v>
      </c>
      <c r="H349" s="245" t="s">
        <v>659</v>
      </c>
      <c r="I349" s="245" t="s">
        <v>659</v>
      </c>
      <c r="J349" s="245" t="s">
        <v>659</v>
      </c>
      <c r="K349" s="245" t="s">
        <v>659</v>
      </c>
      <c r="L349" s="245" t="s">
        <v>659</v>
      </c>
      <c r="M349" s="245" t="s">
        <v>659</v>
      </c>
      <c r="N349" s="245" t="s">
        <v>659</v>
      </c>
      <c r="O349" s="245" t="s">
        <v>659</v>
      </c>
      <c r="P349" s="245" t="s">
        <v>659</v>
      </c>
      <c r="Q349" s="245" t="s">
        <v>659</v>
      </c>
      <c r="R349" s="245" t="s">
        <v>659</v>
      </c>
      <c r="S349" s="245" t="s">
        <v>659</v>
      </c>
      <c r="T349" s="245" t="s">
        <v>659</v>
      </c>
      <c r="U349" s="245" t="s">
        <v>659</v>
      </c>
      <c r="V349" s="245" t="s">
        <v>659</v>
      </c>
      <c r="W349" s="245" t="s">
        <v>659</v>
      </c>
      <c r="X349" s="245" t="s">
        <v>659</v>
      </c>
      <c r="Y349" s="245" t="s">
        <v>659</v>
      </c>
      <c r="Z349" s="245" t="s">
        <v>659</v>
      </c>
      <c r="AA349" s="245" t="s">
        <v>659</v>
      </c>
      <c r="AB349" s="245" t="s">
        <v>659</v>
      </c>
      <c r="AC349" s="245" t="s">
        <v>659</v>
      </c>
      <c r="AD349" s="245" t="s">
        <v>659</v>
      </c>
      <c r="AE349" s="245" t="s">
        <v>659</v>
      </c>
      <c r="AF349" s="245" t="s">
        <v>659</v>
      </c>
      <c r="AG349" s="245" t="s">
        <v>659</v>
      </c>
      <c r="AH349" s="245" t="s">
        <v>659</v>
      </c>
      <c r="AI349" s="245" t="s">
        <v>659</v>
      </c>
      <c r="AJ349" s="245" t="s">
        <v>659</v>
      </c>
      <c r="AK349" s="245" t="s">
        <v>659</v>
      </c>
      <c r="AL349" s="245" t="s">
        <v>659</v>
      </c>
      <c r="AM349" s="245" t="s">
        <v>659</v>
      </c>
      <c r="AN349" s="245" t="s">
        <v>659</v>
      </c>
      <c r="AO349" s="245" t="s">
        <v>659</v>
      </c>
      <c r="AP349" s="245" t="s">
        <v>659</v>
      </c>
      <c r="AQ349" s="241" t="s">
        <v>1145</v>
      </c>
      <c r="AR349" s="241">
        <v>0</v>
      </c>
    </row>
    <row r="350" spans="1:44" ht="18" x14ac:dyDescent="0.2">
      <c r="A350" s="264">
        <v>112215</v>
      </c>
      <c r="B350" t="s">
        <v>59</v>
      </c>
      <c r="C350" t="s">
        <v>659</v>
      </c>
      <c r="D350" t="s">
        <v>659</v>
      </c>
      <c r="E350" t="s">
        <v>659</v>
      </c>
      <c r="F350" t="s">
        <v>659</v>
      </c>
      <c r="G350" t="s">
        <v>659</v>
      </c>
      <c r="H350" t="s">
        <v>659</v>
      </c>
      <c r="I350" t="s">
        <v>659</v>
      </c>
      <c r="J350" t="s">
        <v>659</v>
      </c>
      <c r="K350" t="s">
        <v>659</v>
      </c>
      <c r="L350" t="s">
        <v>659</v>
      </c>
      <c r="M350" t="s">
        <v>659</v>
      </c>
      <c r="N350" t="s">
        <v>659</v>
      </c>
      <c r="O350" t="s">
        <v>659</v>
      </c>
      <c r="P350" t="s">
        <v>659</v>
      </c>
      <c r="Q350" t="s">
        <v>659</v>
      </c>
      <c r="R350" t="s">
        <v>659</v>
      </c>
      <c r="S350" t="s">
        <v>659</v>
      </c>
      <c r="T350" t="s">
        <v>659</v>
      </c>
      <c r="U350" t="s">
        <v>659</v>
      </c>
      <c r="V350" t="s">
        <v>659</v>
      </c>
      <c r="W350" t="s">
        <v>659</v>
      </c>
      <c r="X350" t="s">
        <v>659</v>
      </c>
      <c r="Y350" t="s">
        <v>659</v>
      </c>
      <c r="Z350" t="s">
        <v>659</v>
      </c>
      <c r="AA350" t="s">
        <v>659</v>
      </c>
      <c r="AB350" t="s">
        <v>659</v>
      </c>
      <c r="AC350" t="s">
        <v>659</v>
      </c>
      <c r="AD350" t="s">
        <v>659</v>
      </c>
      <c r="AE350" t="s">
        <v>659</v>
      </c>
      <c r="AF350" t="s">
        <v>659</v>
      </c>
      <c r="AG350" t="s">
        <v>659</v>
      </c>
      <c r="AH350" t="s">
        <v>659</v>
      </c>
      <c r="AI350" t="s">
        <v>659</v>
      </c>
      <c r="AJ350" t="s">
        <v>659</v>
      </c>
      <c r="AK350" t="s">
        <v>659</v>
      </c>
      <c r="AL350" t="s">
        <v>659</v>
      </c>
      <c r="AM350" t="s">
        <v>659</v>
      </c>
      <c r="AN350" t="s">
        <v>659</v>
      </c>
      <c r="AO350" t="s">
        <v>659</v>
      </c>
      <c r="AP350" t="s">
        <v>659</v>
      </c>
      <c r="AQ350" s="241">
        <v>0</v>
      </c>
      <c r="AR350" s="241">
        <v>0</v>
      </c>
    </row>
    <row r="351" spans="1:44" x14ac:dyDescent="0.2">
      <c r="A351" s="265">
        <v>112224</v>
      </c>
      <c r="B351" t="s">
        <v>59</v>
      </c>
      <c r="C351" s="263" t="s">
        <v>197</v>
      </c>
      <c r="D351" s="263" t="s">
        <v>197</v>
      </c>
      <c r="E351" s="263" t="s">
        <v>197</v>
      </c>
      <c r="F351" s="263" t="s">
        <v>197</v>
      </c>
      <c r="G351" s="263" t="s">
        <v>197</v>
      </c>
      <c r="H351" s="263" t="s">
        <v>197</v>
      </c>
      <c r="I351" s="263" t="s">
        <v>197</v>
      </c>
      <c r="J351" s="263" t="s">
        <v>197</v>
      </c>
      <c r="K351" s="263" t="s">
        <v>197</v>
      </c>
      <c r="L351" s="263" t="s">
        <v>197</v>
      </c>
      <c r="M351" s="263" t="s">
        <v>197</v>
      </c>
      <c r="N351" s="263" t="s">
        <v>197</v>
      </c>
      <c r="O351" s="263" t="s">
        <v>197</v>
      </c>
      <c r="P351" s="263" t="s">
        <v>197</v>
      </c>
      <c r="Q351" s="263" t="s">
        <v>197</v>
      </c>
      <c r="R351" s="263" t="s">
        <v>197</v>
      </c>
      <c r="S351" s="263" t="s">
        <v>197</v>
      </c>
      <c r="T351" s="263" t="s">
        <v>197</v>
      </c>
      <c r="U351" s="263" t="s">
        <v>197</v>
      </c>
      <c r="V351" s="263" t="s">
        <v>197</v>
      </c>
      <c r="W351" s="263" t="s">
        <v>197</v>
      </c>
      <c r="X351" s="263" t="s">
        <v>197</v>
      </c>
      <c r="Y351" s="263" t="s">
        <v>197</v>
      </c>
      <c r="Z351" s="263" t="s">
        <v>197</v>
      </c>
      <c r="AA351" s="263" t="s">
        <v>197</v>
      </c>
      <c r="AB351" s="263" t="s">
        <v>197</v>
      </c>
      <c r="AC351" s="263" t="s">
        <v>197</v>
      </c>
      <c r="AD351" s="263" t="s">
        <v>197</v>
      </c>
      <c r="AE351" s="263" t="s">
        <v>197</v>
      </c>
      <c r="AF351" s="263" t="s">
        <v>197</v>
      </c>
      <c r="AG351" s="263" t="s">
        <v>197</v>
      </c>
      <c r="AH351" s="263" t="s">
        <v>197</v>
      </c>
      <c r="AI351" s="263" t="s">
        <v>197</v>
      </c>
      <c r="AJ351" s="263" t="s">
        <v>197</v>
      </c>
      <c r="AK351" s="263" t="s">
        <v>197</v>
      </c>
      <c r="AL351" s="263" t="s">
        <v>197</v>
      </c>
      <c r="AM351" s="263" t="s">
        <v>197</v>
      </c>
      <c r="AN351" s="263" t="s">
        <v>197</v>
      </c>
      <c r="AO351" s="263" t="s">
        <v>197</v>
      </c>
      <c r="AP351" s="263" t="s">
        <v>197</v>
      </c>
      <c r="AQ351" s="241">
        <v>0</v>
      </c>
      <c r="AR351" s="241" t="s">
        <v>1137</v>
      </c>
    </row>
    <row r="352" spans="1:44" ht="18" x14ac:dyDescent="0.2">
      <c r="A352" s="264">
        <v>112269</v>
      </c>
      <c r="B352" t="s">
        <v>59</v>
      </c>
      <c r="C352" t="s">
        <v>659</v>
      </c>
      <c r="D352" t="s">
        <v>659</v>
      </c>
      <c r="E352" t="s">
        <v>659</v>
      </c>
      <c r="F352" t="s">
        <v>659</v>
      </c>
      <c r="G352" t="s">
        <v>659</v>
      </c>
      <c r="H352" t="s">
        <v>659</v>
      </c>
      <c r="I352" t="s">
        <v>659</v>
      </c>
      <c r="J352" t="s">
        <v>659</v>
      </c>
      <c r="K352" t="s">
        <v>659</v>
      </c>
      <c r="L352" t="s">
        <v>659</v>
      </c>
      <c r="M352" t="s">
        <v>659</v>
      </c>
      <c r="N352" t="s">
        <v>659</v>
      </c>
      <c r="O352" t="s">
        <v>659</v>
      </c>
      <c r="P352" t="s">
        <v>659</v>
      </c>
      <c r="Q352" t="s">
        <v>659</v>
      </c>
      <c r="R352" t="s">
        <v>659</v>
      </c>
      <c r="S352" t="s">
        <v>659</v>
      </c>
      <c r="T352" t="s">
        <v>659</v>
      </c>
      <c r="U352" t="s">
        <v>659</v>
      </c>
      <c r="V352" t="s">
        <v>659</v>
      </c>
      <c r="W352" t="s">
        <v>659</v>
      </c>
      <c r="X352" t="s">
        <v>659</v>
      </c>
      <c r="Y352" t="s">
        <v>659</v>
      </c>
      <c r="Z352" t="s">
        <v>659</v>
      </c>
      <c r="AA352" t="s">
        <v>659</v>
      </c>
      <c r="AB352" t="s">
        <v>659</v>
      </c>
      <c r="AC352" t="s">
        <v>659</v>
      </c>
      <c r="AD352" t="s">
        <v>659</v>
      </c>
      <c r="AE352" t="s">
        <v>659</v>
      </c>
      <c r="AF352" t="s">
        <v>659</v>
      </c>
      <c r="AG352" t="s">
        <v>659</v>
      </c>
      <c r="AH352" t="s">
        <v>659</v>
      </c>
      <c r="AI352" t="s">
        <v>659</v>
      </c>
      <c r="AJ352" t="s">
        <v>659</v>
      </c>
      <c r="AK352" t="s">
        <v>659</v>
      </c>
      <c r="AL352" t="s">
        <v>659</v>
      </c>
      <c r="AM352" t="s">
        <v>659</v>
      </c>
      <c r="AN352" t="s">
        <v>659</v>
      </c>
      <c r="AO352" t="s">
        <v>659</v>
      </c>
      <c r="AP352" t="s">
        <v>659</v>
      </c>
      <c r="AQ352" s="241">
        <v>0</v>
      </c>
      <c r="AR352" s="241">
        <v>0</v>
      </c>
    </row>
    <row r="353" spans="1:44" x14ac:dyDescent="0.2">
      <c r="A353" s="265">
        <v>112274</v>
      </c>
      <c r="B353" t="s">
        <v>59</v>
      </c>
      <c r="C353" s="263" t="s">
        <v>197</v>
      </c>
      <c r="D353" s="263" t="s">
        <v>197</v>
      </c>
      <c r="E353" s="263" t="s">
        <v>197</v>
      </c>
      <c r="F353" s="263" t="s">
        <v>197</v>
      </c>
      <c r="G353" s="263" t="s">
        <v>197</v>
      </c>
      <c r="H353" s="263" t="s">
        <v>197</v>
      </c>
      <c r="I353" s="263" t="s">
        <v>197</v>
      </c>
      <c r="J353" s="263" t="s">
        <v>197</v>
      </c>
      <c r="K353" s="263" t="s">
        <v>197</v>
      </c>
      <c r="L353" s="263" t="s">
        <v>197</v>
      </c>
      <c r="M353" s="263" t="s">
        <v>197</v>
      </c>
      <c r="N353" s="263" t="s">
        <v>197</v>
      </c>
      <c r="O353" s="263" t="s">
        <v>197</v>
      </c>
      <c r="P353" s="263" t="s">
        <v>197</v>
      </c>
      <c r="Q353" s="263" t="s">
        <v>197</v>
      </c>
      <c r="R353" s="263" t="s">
        <v>197</v>
      </c>
      <c r="S353" s="263" t="s">
        <v>197</v>
      </c>
      <c r="T353" s="263" t="s">
        <v>197</v>
      </c>
      <c r="U353" s="263" t="s">
        <v>197</v>
      </c>
      <c r="V353" s="263" t="s">
        <v>197</v>
      </c>
      <c r="W353" s="263" t="s">
        <v>197</v>
      </c>
      <c r="X353" s="263" t="s">
        <v>197</v>
      </c>
      <c r="Y353" s="263" t="s">
        <v>197</v>
      </c>
      <c r="Z353" s="263" t="s">
        <v>197</v>
      </c>
      <c r="AA353" s="263" t="s">
        <v>197</v>
      </c>
      <c r="AB353" s="263" t="s">
        <v>197</v>
      </c>
      <c r="AC353" s="263" t="s">
        <v>197</v>
      </c>
      <c r="AD353" s="263" t="s">
        <v>197</v>
      </c>
      <c r="AE353" s="263" t="s">
        <v>197</v>
      </c>
      <c r="AF353" s="263" t="s">
        <v>197</v>
      </c>
      <c r="AG353" s="263" t="s">
        <v>197</v>
      </c>
      <c r="AH353" s="263" t="s">
        <v>197</v>
      </c>
      <c r="AI353" s="263" t="s">
        <v>197</v>
      </c>
      <c r="AJ353" s="263" t="s">
        <v>197</v>
      </c>
      <c r="AK353" s="263" t="s">
        <v>197</v>
      </c>
      <c r="AL353" s="263" t="s">
        <v>197</v>
      </c>
      <c r="AM353" s="263" t="s">
        <v>197</v>
      </c>
      <c r="AN353" s="263" t="s">
        <v>197</v>
      </c>
      <c r="AO353" s="263" t="s">
        <v>197</v>
      </c>
      <c r="AP353" s="263" t="s">
        <v>197</v>
      </c>
      <c r="AQ353" s="241">
        <v>0</v>
      </c>
      <c r="AR353" s="241" t="s">
        <v>1137</v>
      </c>
    </row>
    <row r="354" spans="1:44" x14ac:dyDescent="0.2">
      <c r="A354">
        <v>112285</v>
      </c>
      <c r="B354" t="s">
        <v>59</v>
      </c>
      <c r="C354"/>
      <c r="D354"/>
      <c r="E354"/>
      <c r="F354"/>
      <c r="G354"/>
      <c r="H354"/>
      <c r="I354"/>
      <c r="J354"/>
      <c r="K354"/>
      <c r="L354"/>
      <c r="M354"/>
      <c r="N354"/>
      <c r="O354"/>
      <c r="P354"/>
      <c r="Q354"/>
      <c r="R354"/>
      <c r="S354"/>
      <c r="T354"/>
      <c r="U354"/>
      <c r="V354"/>
      <c r="W354"/>
      <c r="X354"/>
      <c r="Y354"/>
      <c r="Z354"/>
      <c r="AA354"/>
      <c r="AB354"/>
      <c r="AC354"/>
      <c r="AD354"/>
      <c r="AE354"/>
      <c r="AF354"/>
      <c r="AG354"/>
      <c r="AH354" t="s">
        <v>196</v>
      </c>
      <c r="AI354"/>
      <c r="AJ354"/>
      <c r="AK354"/>
      <c r="AL354"/>
      <c r="AM354"/>
      <c r="AN354"/>
      <c r="AO354"/>
      <c r="AP354" t="s">
        <v>198</v>
      </c>
      <c r="AQ354" s="241">
        <v>0</v>
      </c>
      <c r="AR354" s="241" t="s">
        <v>1137</v>
      </c>
    </row>
    <row r="355" spans="1:44" ht="18" x14ac:dyDescent="0.2">
      <c r="A355" s="264">
        <v>112300</v>
      </c>
      <c r="B355" t="s">
        <v>59</v>
      </c>
      <c r="C355" t="s">
        <v>659</v>
      </c>
      <c r="D355" t="s">
        <v>659</v>
      </c>
      <c r="E355" t="s">
        <v>659</v>
      </c>
      <c r="F355" t="s">
        <v>659</v>
      </c>
      <c r="G355" t="s">
        <v>659</v>
      </c>
      <c r="H355" t="s">
        <v>659</v>
      </c>
      <c r="I355" t="s">
        <v>659</v>
      </c>
      <c r="J355" t="s">
        <v>659</v>
      </c>
      <c r="K355" t="s">
        <v>659</v>
      </c>
      <c r="L355" t="s">
        <v>659</v>
      </c>
      <c r="M355" t="s">
        <v>659</v>
      </c>
      <c r="N355" t="s">
        <v>659</v>
      </c>
      <c r="O355" t="s">
        <v>659</v>
      </c>
      <c r="P355" t="s">
        <v>659</v>
      </c>
      <c r="Q355" t="s">
        <v>659</v>
      </c>
      <c r="R355" t="s">
        <v>659</v>
      </c>
      <c r="S355" t="s">
        <v>659</v>
      </c>
      <c r="T355" t="s">
        <v>659</v>
      </c>
      <c r="U355" t="s">
        <v>659</v>
      </c>
      <c r="V355" t="s">
        <v>659</v>
      </c>
      <c r="W355" t="s">
        <v>659</v>
      </c>
      <c r="X355" t="s">
        <v>659</v>
      </c>
      <c r="Y355" t="s">
        <v>659</v>
      </c>
      <c r="Z355" t="s">
        <v>659</v>
      </c>
      <c r="AA355" t="s">
        <v>659</v>
      </c>
      <c r="AB355" t="s">
        <v>659</v>
      </c>
      <c r="AC355" t="s">
        <v>659</v>
      </c>
      <c r="AD355" t="s">
        <v>659</v>
      </c>
      <c r="AE355" t="s">
        <v>659</v>
      </c>
      <c r="AF355" t="s">
        <v>659</v>
      </c>
      <c r="AG355" t="s">
        <v>659</v>
      </c>
      <c r="AH355" t="s">
        <v>659</v>
      </c>
      <c r="AI355" t="s">
        <v>659</v>
      </c>
      <c r="AJ355" t="s">
        <v>659</v>
      </c>
      <c r="AK355" t="s">
        <v>659</v>
      </c>
      <c r="AL355" t="s">
        <v>659</v>
      </c>
      <c r="AM355" t="s">
        <v>659</v>
      </c>
      <c r="AN355" t="s">
        <v>659</v>
      </c>
      <c r="AO355" t="s">
        <v>659</v>
      </c>
      <c r="AP355" t="s">
        <v>659</v>
      </c>
      <c r="AQ355" s="241">
        <v>0</v>
      </c>
      <c r="AR355" s="241">
        <v>0</v>
      </c>
    </row>
    <row r="356" spans="1:44" x14ac:dyDescent="0.2">
      <c r="A356" s="265">
        <v>112316</v>
      </c>
      <c r="B356" t="s">
        <v>59</v>
      </c>
      <c r="C356" s="263" t="s">
        <v>197</v>
      </c>
      <c r="D356" s="263" t="s">
        <v>197</v>
      </c>
      <c r="E356" s="263" t="s">
        <v>197</v>
      </c>
      <c r="F356" s="263" t="s">
        <v>197</v>
      </c>
      <c r="G356" s="263" t="s">
        <v>197</v>
      </c>
      <c r="H356" s="263" t="s">
        <v>197</v>
      </c>
      <c r="I356" s="263" t="s">
        <v>197</v>
      </c>
      <c r="J356" s="263" t="s">
        <v>197</v>
      </c>
      <c r="K356" s="263" t="s">
        <v>197</v>
      </c>
      <c r="L356" s="263" t="s">
        <v>197</v>
      </c>
      <c r="M356" s="263" t="s">
        <v>197</v>
      </c>
      <c r="N356" s="263" t="s">
        <v>197</v>
      </c>
      <c r="O356" s="263" t="s">
        <v>197</v>
      </c>
      <c r="P356" s="263" t="s">
        <v>197</v>
      </c>
      <c r="Q356" s="263" t="s">
        <v>197</v>
      </c>
      <c r="R356" s="263" t="s">
        <v>197</v>
      </c>
      <c r="S356" s="263" t="s">
        <v>197</v>
      </c>
      <c r="T356" s="263" t="s">
        <v>197</v>
      </c>
      <c r="U356" s="263" t="s">
        <v>197</v>
      </c>
      <c r="V356" s="263" t="s">
        <v>197</v>
      </c>
      <c r="W356" s="263" t="s">
        <v>197</v>
      </c>
      <c r="X356" s="263" t="s">
        <v>197</v>
      </c>
      <c r="Y356" s="263" t="s">
        <v>197</v>
      </c>
      <c r="Z356" s="263" t="s">
        <v>197</v>
      </c>
      <c r="AA356" s="263" t="s">
        <v>197</v>
      </c>
      <c r="AB356" s="263" t="s">
        <v>197</v>
      </c>
      <c r="AC356" s="263" t="s">
        <v>197</v>
      </c>
      <c r="AD356" s="263" t="s">
        <v>197</v>
      </c>
      <c r="AE356" s="263" t="s">
        <v>197</v>
      </c>
      <c r="AF356" s="263" t="s">
        <v>197</v>
      </c>
      <c r="AG356" s="263" t="s">
        <v>197</v>
      </c>
      <c r="AH356" s="263" t="s">
        <v>197</v>
      </c>
      <c r="AI356" s="263" t="s">
        <v>197</v>
      </c>
      <c r="AJ356" s="263" t="s">
        <v>197</v>
      </c>
      <c r="AK356" s="263" t="s">
        <v>197</v>
      </c>
      <c r="AL356" s="263" t="s">
        <v>197</v>
      </c>
      <c r="AM356" s="263" t="s">
        <v>197</v>
      </c>
      <c r="AN356" s="263" t="s">
        <v>197</v>
      </c>
      <c r="AO356" s="263" t="s">
        <v>197</v>
      </c>
      <c r="AP356" s="263" t="s">
        <v>197</v>
      </c>
      <c r="AQ356" s="241">
        <v>0</v>
      </c>
      <c r="AR356" s="241" t="s">
        <v>1137</v>
      </c>
    </row>
    <row r="357" spans="1:44" ht="18" x14ac:dyDescent="0.2">
      <c r="A357" s="264">
        <v>112325</v>
      </c>
      <c r="B357" t="s">
        <v>59</v>
      </c>
      <c r="C357" t="s">
        <v>659</v>
      </c>
      <c r="D357" t="s">
        <v>659</v>
      </c>
      <c r="E357" t="s">
        <v>659</v>
      </c>
      <c r="F357" t="s">
        <v>659</v>
      </c>
      <c r="G357" t="s">
        <v>659</v>
      </c>
      <c r="H357" t="s">
        <v>659</v>
      </c>
      <c r="I357" t="s">
        <v>659</v>
      </c>
      <c r="J357" t="s">
        <v>659</v>
      </c>
      <c r="K357" t="s">
        <v>659</v>
      </c>
      <c r="L357" t="s">
        <v>659</v>
      </c>
      <c r="M357" t="s">
        <v>659</v>
      </c>
      <c r="N357" t="s">
        <v>659</v>
      </c>
      <c r="O357" t="s">
        <v>659</v>
      </c>
      <c r="P357" t="s">
        <v>659</v>
      </c>
      <c r="Q357" t="s">
        <v>659</v>
      </c>
      <c r="R357" t="s">
        <v>659</v>
      </c>
      <c r="S357" t="s">
        <v>659</v>
      </c>
      <c r="T357" t="s">
        <v>659</v>
      </c>
      <c r="U357" t="s">
        <v>659</v>
      </c>
      <c r="V357" t="s">
        <v>659</v>
      </c>
      <c r="W357" t="s">
        <v>659</v>
      </c>
      <c r="X357" t="s">
        <v>659</v>
      </c>
      <c r="Y357" t="s">
        <v>659</v>
      </c>
      <c r="Z357" t="s">
        <v>659</v>
      </c>
      <c r="AA357" t="s">
        <v>659</v>
      </c>
      <c r="AB357" t="s">
        <v>659</v>
      </c>
      <c r="AC357" t="s">
        <v>659</v>
      </c>
      <c r="AD357" t="s">
        <v>659</v>
      </c>
      <c r="AE357" t="s">
        <v>659</v>
      </c>
      <c r="AF357" t="s">
        <v>659</v>
      </c>
      <c r="AG357" t="s">
        <v>659</v>
      </c>
      <c r="AH357" t="s">
        <v>659</v>
      </c>
      <c r="AI357" t="s">
        <v>659</v>
      </c>
      <c r="AJ357" t="s">
        <v>659</v>
      </c>
      <c r="AK357" t="s">
        <v>659</v>
      </c>
      <c r="AL357" t="s">
        <v>659</v>
      </c>
      <c r="AM357" t="s">
        <v>659</v>
      </c>
      <c r="AN357" t="s">
        <v>659</v>
      </c>
      <c r="AO357" t="s">
        <v>659</v>
      </c>
      <c r="AP357" t="s">
        <v>659</v>
      </c>
      <c r="AQ357" s="241">
        <v>0</v>
      </c>
      <c r="AR357" s="241">
        <v>0</v>
      </c>
    </row>
    <row r="358" spans="1:44" x14ac:dyDescent="0.2">
      <c r="A358" s="265">
        <v>112335</v>
      </c>
      <c r="B358" t="s">
        <v>59</v>
      </c>
      <c r="C358" s="263" t="s">
        <v>197</v>
      </c>
      <c r="D358" s="263" t="s">
        <v>197</v>
      </c>
      <c r="E358" s="263" t="s">
        <v>197</v>
      </c>
      <c r="F358" s="263" t="s">
        <v>197</v>
      </c>
      <c r="G358" s="263" t="s">
        <v>197</v>
      </c>
      <c r="H358" s="263" t="s">
        <v>197</v>
      </c>
      <c r="I358" s="263" t="s">
        <v>197</v>
      </c>
      <c r="J358" s="263" t="s">
        <v>197</v>
      </c>
      <c r="K358" s="263" t="s">
        <v>197</v>
      </c>
      <c r="L358" s="263" t="s">
        <v>197</v>
      </c>
      <c r="M358" s="263" t="s">
        <v>197</v>
      </c>
      <c r="N358" s="263" t="s">
        <v>197</v>
      </c>
      <c r="O358" s="263" t="s">
        <v>197</v>
      </c>
      <c r="P358" s="263" t="s">
        <v>197</v>
      </c>
      <c r="Q358" s="263" t="s">
        <v>197</v>
      </c>
      <c r="R358" s="263" t="s">
        <v>197</v>
      </c>
      <c r="S358" s="263" t="s">
        <v>197</v>
      </c>
      <c r="T358" s="263" t="s">
        <v>197</v>
      </c>
      <c r="U358" s="263" t="s">
        <v>197</v>
      </c>
      <c r="V358" s="263" t="s">
        <v>197</v>
      </c>
      <c r="W358" s="263" t="s">
        <v>197</v>
      </c>
      <c r="X358" s="263" t="s">
        <v>197</v>
      </c>
      <c r="Y358" s="263" t="s">
        <v>197</v>
      </c>
      <c r="Z358" s="263" t="s">
        <v>197</v>
      </c>
      <c r="AA358" s="263" t="s">
        <v>197</v>
      </c>
      <c r="AB358" s="263" t="s">
        <v>197</v>
      </c>
      <c r="AC358" s="263" t="s">
        <v>197</v>
      </c>
      <c r="AD358" s="263" t="s">
        <v>197</v>
      </c>
      <c r="AE358" s="263" t="s">
        <v>197</v>
      </c>
      <c r="AF358" s="263" t="s">
        <v>197</v>
      </c>
      <c r="AG358" s="263" t="s">
        <v>197</v>
      </c>
      <c r="AH358" s="263" t="s">
        <v>197</v>
      </c>
      <c r="AI358" s="263" t="s">
        <v>197</v>
      </c>
      <c r="AJ358" s="263" t="s">
        <v>197</v>
      </c>
      <c r="AK358" s="263" t="s">
        <v>197</v>
      </c>
      <c r="AL358" s="263" t="s">
        <v>197</v>
      </c>
      <c r="AM358" s="263" t="s">
        <v>197</v>
      </c>
      <c r="AN358" s="263" t="s">
        <v>197</v>
      </c>
      <c r="AO358" s="263" t="s">
        <v>197</v>
      </c>
      <c r="AP358" s="263" t="s">
        <v>197</v>
      </c>
      <c r="AQ358" s="241">
        <v>0</v>
      </c>
      <c r="AR358" s="241" t="s">
        <v>1137</v>
      </c>
    </row>
    <row r="359" spans="1:44" ht="18" x14ac:dyDescent="0.2">
      <c r="A359" s="264">
        <v>112338</v>
      </c>
      <c r="B359" t="s">
        <v>59</v>
      </c>
      <c r="C359" t="s">
        <v>659</v>
      </c>
      <c r="D359" t="s">
        <v>659</v>
      </c>
      <c r="E359" t="s">
        <v>659</v>
      </c>
      <c r="F359" t="s">
        <v>659</v>
      </c>
      <c r="G359" t="s">
        <v>659</v>
      </c>
      <c r="H359" t="s">
        <v>659</v>
      </c>
      <c r="I359" t="s">
        <v>659</v>
      </c>
      <c r="J359" t="s">
        <v>659</v>
      </c>
      <c r="K359" t="s">
        <v>659</v>
      </c>
      <c r="L359" t="s">
        <v>659</v>
      </c>
      <c r="M359" t="s">
        <v>659</v>
      </c>
      <c r="N359" t="s">
        <v>659</v>
      </c>
      <c r="O359" t="s">
        <v>659</v>
      </c>
      <c r="P359" t="s">
        <v>659</v>
      </c>
      <c r="Q359" t="s">
        <v>659</v>
      </c>
      <c r="R359" t="s">
        <v>659</v>
      </c>
      <c r="S359" t="s">
        <v>659</v>
      </c>
      <c r="T359" t="s">
        <v>659</v>
      </c>
      <c r="U359" t="s">
        <v>659</v>
      </c>
      <c r="V359" t="s">
        <v>659</v>
      </c>
      <c r="W359" t="s">
        <v>659</v>
      </c>
      <c r="X359" t="s">
        <v>659</v>
      </c>
      <c r="Y359" t="s">
        <v>659</v>
      </c>
      <c r="Z359" t="s">
        <v>659</v>
      </c>
      <c r="AA359" t="s">
        <v>659</v>
      </c>
      <c r="AB359" t="s">
        <v>659</v>
      </c>
      <c r="AC359" t="s">
        <v>659</v>
      </c>
      <c r="AD359" t="s">
        <v>659</v>
      </c>
      <c r="AE359" t="s">
        <v>659</v>
      </c>
      <c r="AF359" t="s">
        <v>659</v>
      </c>
      <c r="AG359" t="s">
        <v>659</v>
      </c>
      <c r="AH359" t="s">
        <v>659</v>
      </c>
      <c r="AI359" t="s">
        <v>659</v>
      </c>
      <c r="AJ359" t="s">
        <v>659</v>
      </c>
      <c r="AK359" t="s">
        <v>659</v>
      </c>
      <c r="AL359" t="s">
        <v>659</v>
      </c>
      <c r="AM359" t="s">
        <v>659</v>
      </c>
      <c r="AN359" t="s">
        <v>659</v>
      </c>
      <c r="AO359" t="s">
        <v>659</v>
      </c>
      <c r="AP359" t="s">
        <v>659</v>
      </c>
      <c r="AQ359" s="241">
        <v>0</v>
      </c>
      <c r="AR359" s="241">
        <v>0</v>
      </c>
    </row>
    <row r="360" spans="1:44" ht="15" x14ac:dyDescent="0.25">
      <c r="A360" s="257">
        <v>112344</v>
      </c>
      <c r="B360" t="s">
        <v>59</v>
      </c>
      <c r="C360" s="245" t="s">
        <v>659</v>
      </c>
      <c r="D360" s="245" t="s">
        <v>659</v>
      </c>
      <c r="E360" s="245" t="s">
        <v>659</v>
      </c>
      <c r="F360" s="245" t="s">
        <v>659</v>
      </c>
      <c r="G360" s="245" t="s">
        <v>659</v>
      </c>
      <c r="H360" s="245" t="s">
        <v>659</v>
      </c>
      <c r="I360" s="245" t="s">
        <v>659</v>
      </c>
      <c r="J360" s="245" t="s">
        <v>659</v>
      </c>
      <c r="K360" s="245" t="s">
        <v>659</v>
      </c>
      <c r="L360" s="245" t="s">
        <v>659</v>
      </c>
      <c r="M360" s="245" t="s">
        <v>659</v>
      </c>
      <c r="N360" s="245" t="s">
        <v>659</v>
      </c>
      <c r="O360" s="245" t="s">
        <v>659</v>
      </c>
      <c r="P360" s="245" t="s">
        <v>659</v>
      </c>
      <c r="Q360" s="245" t="s">
        <v>659</v>
      </c>
      <c r="R360" s="245" t="s">
        <v>659</v>
      </c>
      <c r="S360" s="245" t="s">
        <v>659</v>
      </c>
      <c r="T360" s="245" t="s">
        <v>659</v>
      </c>
      <c r="U360" s="245" t="s">
        <v>659</v>
      </c>
      <c r="V360" s="245" t="s">
        <v>659</v>
      </c>
      <c r="W360" s="245" t="s">
        <v>659</v>
      </c>
      <c r="X360" s="245" t="s">
        <v>659</v>
      </c>
      <c r="Y360" s="245" t="s">
        <v>659</v>
      </c>
      <c r="Z360" s="245" t="s">
        <v>659</v>
      </c>
      <c r="AA360" s="245" t="s">
        <v>659</v>
      </c>
      <c r="AB360" s="245" t="s">
        <v>659</v>
      </c>
      <c r="AC360" s="245" t="s">
        <v>659</v>
      </c>
      <c r="AD360" s="245" t="s">
        <v>659</v>
      </c>
      <c r="AE360" s="245" t="s">
        <v>659</v>
      </c>
      <c r="AF360" s="245" t="s">
        <v>659</v>
      </c>
      <c r="AG360" s="245" t="s">
        <v>659</v>
      </c>
      <c r="AH360" s="245" t="s">
        <v>659</v>
      </c>
      <c r="AI360" s="245" t="s">
        <v>659</v>
      </c>
      <c r="AJ360" s="245" t="s">
        <v>659</v>
      </c>
      <c r="AK360" s="245" t="s">
        <v>659</v>
      </c>
      <c r="AL360" s="245" t="s">
        <v>659</v>
      </c>
      <c r="AM360" s="245" t="s">
        <v>659</v>
      </c>
      <c r="AN360" s="245" t="s">
        <v>659</v>
      </c>
      <c r="AO360" s="245" t="s">
        <v>659</v>
      </c>
      <c r="AP360" s="245" t="s">
        <v>659</v>
      </c>
      <c r="AQ360" s="241" t="s">
        <v>581</v>
      </c>
      <c r="AR360" s="241">
        <v>0</v>
      </c>
    </row>
    <row r="361" spans="1:44" x14ac:dyDescent="0.2">
      <c r="A361" s="265">
        <v>112355</v>
      </c>
      <c r="B361" t="s">
        <v>59</v>
      </c>
      <c r="C361" s="263" t="s">
        <v>197</v>
      </c>
      <c r="D361" s="263" t="s">
        <v>197</v>
      </c>
      <c r="E361" s="263" t="s">
        <v>197</v>
      </c>
      <c r="F361" s="263" t="s">
        <v>197</v>
      </c>
      <c r="G361" s="263" t="s">
        <v>197</v>
      </c>
      <c r="H361" s="263" t="s">
        <v>197</v>
      </c>
      <c r="I361" s="263" t="s">
        <v>197</v>
      </c>
      <c r="J361" s="263" t="s">
        <v>197</v>
      </c>
      <c r="K361" s="263" t="s">
        <v>197</v>
      </c>
      <c r="L361" s="263" t="s">
        <v>197</v>
      </c>
      <c r="M361" s="263" t="s">
        <v>197</v>
      </c>
      <c r="N361" s="263" t="s">
        <v>197</v>
      </c>
      <c r="O361" s="263" t="s">
        <v>197</v>
      </c>
      <c r="P361" s="263" t="s">
        <v>197</v>
      </c>
      <c r="Q361" s="263" t="s">
        <v>197</v>
      </c>
      <c r="R361" s="263" t="s">
        <v>197</v>
      </c>
      <c r="S361" s="263" t="s">
        <v>197</v>
      </c>
      <c r="T361" s="263" t="s">
        <v>197</v>
      </c>
      <c r="U361" s="263" t="s">
        <v>197</v>
      </c>
      <c r="V361" s="263" t="s">
        <v>197</v>
      </c>
      <c r="W361" s="263" t="s">
        <v>197</v>
      </c>
      <c r="X361" s="263" t="s">
        <v>197</v>
      </c>
      <c r="Y361" s="263" t="s">
        <v>197</v>
      </c>
      <c r="Z361" s="263" t="s">
        <v>197</v>
      </c>
      <c r="AA361" s="263" t="s">
        <v>197</v>
      </c>
      <c r="AB361" s="263" t="s">
        <v>197</v>
      </c>
      <c r="AC361" s="263" t="s">
        <v>197</v>
      </c>
      <c r="AD361" s="263" t="s">
        <v>197</v>
      </c>
      <c r="AE361" s="263" t="s">
        <v>197</v>
      </c>
      <c r="AF361" s="263" t="s">
        <v>197</v>
      </c>
      <c r="AG361" s="263" t="s">
        <v>197</v>
      </c>
      <c r="AH361" s="263" t="s">
        <v>197</v>
      </c>
      <c r="AI361" s="263" t="s">
        <v>197</v>
      </c>
      <c r="AJ361" s="263" t="s">
        <v>197</v>
      </c>
      <c r="AK361" s="263" t="s">
        <v>197</v>
      </c>
      <c r="AL361" s="263" t="s">
        <v>197</v>
      </c>
      <c r="AM361" s="263" t="s">
        <v>197</v>
      </c>
      <c r="AN361" s="263" t="s">
        <v>197</v>
      </c>
      <c r="AO361" s="263" t="s">
        <v>197</v>
      </c>
      <c r="AP361" s="263" t="s">
        <v>197</v>
      </c>
      <c r="AQ361" s="241">
        <v>0</v>
      </c>
      <c r="AR361" s="241" t="s">
        <v>1137</v>
      </c>
    </row>
    <row r="362" spans="1:44" ht="18" x14ac:dyDescent="0.2">
      <c r="A362" s="264">
        <v>112413</v>
      </c>
      <c r="B362" t="s">
        <v>59</v>
      </c>
      <c r="C362" t="s">
        <v>659</v>
      </c>
      <c r="D362" t="s">
        <v>659</v>
      </c>
      <c r="E362" t="s">
        <v>659</v>
      </c>
      <c r="F362" t="s">
        <v>659</v>
      </c>
      <c r="G362" t="s">
        <v>659</v>
      </c>
      <c r="H362" t="s">
        <v>659</v>
      </c>
      <c r="I362" t="s">
        <v>659</v>
      </c>
      <c r="J362" t="s">
        <v>659</v>
      </c>
      <c r="K362" t="s">
        <v>659</v>
      </c>
      <c r="L362" t="s">
        <v>659</v>
      </c>
      <c r="M362" t="s">
        <v>659</v>
      </c>
      <c r="N362" t="s">
        <v>659</v>
      </c>
      <c r="O362" t="s">
        <v>659</v>
      </c>
      <c r="P362" t="s">
        <v>659</v>
      </c>
      <c r="Q362" t="s">
        <v>659</v>
      </c>
      <c r="R362" t="s">
        <v>659</v>
      </c>
      <c r="S362" t="s">
        <v>659</v>
      </c>
      <c r="T362" t="s">
        <v>659</v>
      </c>
      <c r="U362" t="s">
        <v>659</v>
      </c>
      <c r="V362" t="s">
        <v>659</v>
      </c>
      <c r="W362" t="s">
        <v>659</v>
      </c>
      <c r="X362" t="s">
        <v>659</v>
      </c>
      <c r="Y362" t="s">
        <v>659</v>
      </c>
      <c r="Z362" t="s">
        <v>659</v>
      </c>
      <c r="AA362" t="s">
        <v>659</v>
      </c>
      <c r="AB362" t="s">
        <v>659</v>
      </c>
      <c r="AC362" t="s">
        <v>659</v>
      </c>
      <c r="AD362" t="s">
        <v>659</v>
      </c>
      <c r="AE362" t="s">
        <v>659</v>
      </c>
      <c r="AF362" t="s">
        <v>659</v>
      </c>
      <c r="AG362" t="s">
        <v>659</v>
      </c>
      <c r="AH362" t="s">
        <v>659</v>
      </c>
      <c r="AI362" t="s">
        <v>659</v>
      </c>
      <c r="AJ362" t="s">
        <v>659</v>
      </c>
      <c r="AK362" t="s">
        <v>659</v>
      </c>
      <c r="AL362" t="s">
        <v>659</v>
      </c>
      <c r="AM362" t="s">
        <v>659</v>
      </c>
      <c r="AN362" t="s">
        <v>659</v>
      </c>
      <c r="AO362" t="s">
        <v>659</v>
      </c>
      <c r="AP362" t="s">
        <v>659</v>
      </c>
      <c r="AQ362" s="241">
        <v>0</v>
      </c>
      <c r="AR362" s="241">
        <v>0</v>
      </c>
    </row>
    <row r="363" spans="1:44" ht="18" x14ac:dyDescent="0.2">
      <c r="A363" s="264">
        <v>112418</v>
      </c>
      <c r="B363" t="s">
        <v>59</v>
      </c>
      <c r="C363" t="s">
        <v>659</v>
      </c>
      <c r="D363" t="s">
        <v>659</v>
      </c>
      <c r="E363" t="s">
        <v>659</v>
      </c>
      <c r="F363" t="s">
        <v>659</v>
      </c>
      <c r="G363" t="s">
        <v>659</v>
      </c>
      <c r="H363" t="s">
        <v>659</v>
      </c>
      <c r="I363" t="s">
        <v>659</v>
      </c>
      <c r="J363" t="s">
        <v>659</v>
      </c>
      <c r="K363" t="s">
        <v>659</v>
      </c>
      <c r="L363" t="s">
        <v>659</v>
      </c>
      <c r="M363" t="s">
        <v>659</v>
      </c>
      <c r="N363" t="s">
        <v>659</v>
      </c>
      <c r="O363" t="s">
        <v>659</v>
      </c>
      <c r="P363" t="s">
        <v>659</v>
      </c>
      <c r="Q363" t="s">
        <v>659</v>
      </c>
      <c r="R363" t="s">
        <v>659</v>
      </c>
      <c r="S363" t="s">
        <v>659</v>
      </c>
      <c r="T363" t="s">
        <v>659</v>
      </c>
      <c r="U363" t="s">
        <v>659</v>
      </c>
      <c r="V363" t="s">
        <v>659</v>
      </c>
      <c r="W363" t="s">
        <v>659</v>
      </c>
      <c r="X363" t="s">
        <v>659</v>
      </c>
      <c r="Y363" t="s">
        <v>659</v>
      </c>
      <c r="Z363" t="s">
        <v>659</v>
      </c>
      <c r="AA363" t="s">
        <v>659</v>
      </c>
      <c r="AB363" t="s">
        <v>659</v>
      </c>
      <c r="AC363" t="s">
        <v>659</v>
      </c>
      <c r="AD363" t="s">
        <v>659</v>
      </c>
      <c r="AE363" t="s">
        <v>659</v>
      </c>
      <c r="AF363" t="s">
        <v>659</v>
      </c>
      <c r="AG363" t="s">
        <v>659</v>
      </c>
      <c r="AH363" t="s">
        <v>659</v>
      </c>
      <c r="AI363" t="s">
        <v>659</v>
      </c>
      <c r="AJ363" t="s">
        <v>659</v>
      </c>
      <c r="AK363" t="s">
        <v>659</v>
      </c>
      <c r="AL363" t="s">
        <v>659</v>
      </c>
      <c r="AM363" t="s">
        <v>659</v>
      </c>
      <c r="AN363" t="s">
        <v>659</v>
      </c>
      <c r="AO363" t="s">
        <v>659</v>
      </c>
      <c r="AP363" t="s">
        <v>659</v>
      </c>
      <c r="AQ363" s="241">
        <v>0</v>
      </c>
      <c r="AR363" s="241">
        <v>0</v>
      </c>
    </row>
    <row r="364" spans="1:44" ht="18" x14ac:dyDescent="0.2">
      <c r="A364" s="264">
        <v>112507</v>
      </c>
      <c r="B364" t="s">
        <v>59</v>
      </c>
      <c r="C364" t="s">
        <v>659</v>
      </c>
      <c r="D364" t="s">
        <v>659</v>
      </c>
      <c r="E364" t="s">
        <v>659</v>
      </c>
      <c r="F364" t="s">
        <v>659</v>
      </c>
      <c r="G364" t="s">
        <v>659</v>
      </c>
      <c r="H364" t="s">
        <v>659</v>
      </c>
      <c r="I364" t="s">
        <v>659</v>
      </c>
      <c r="J364" t="s">
        <v>659</v>
      </c>
      <c r="K364" t="s">
        <v>659</v>
      </c>
      <c r="L364" t="s">
        <v>659</v>
      </c>
      <c r="M364" t="s">
        <v>659</v>
      </c>
      <c r="N364" t="s">
        <v>659</v>
      </c>
      <c r="O364" t="s">
        <v>659</v>
      </c>
      <c r="P364" t="s">
        <v>659</v>
      </c>
      <c r="Q364" t="s">
        <v>659</v>
      </c>
      <c r="R364" t="s">
        <v>659</v>
      </c>
      <c r="S364" t="s">
        <v>659</v>
      </c>
      <c r="T364" t="s">
        <v>659</v>
      </c>
      <c r="U364" t="s">
        <v>659</v>
      </c>
      <c r="V364" t="s">
        <v>659</v>
      </c>
      <c r="W364" t="s">
        <v>659</v>
      </c>
      <c r="X364" t="s">
        <v>659</v>
      </c>
      <c r="Y364" t="s">
        <v>659</v>
      </c>
      <c r="Z364" t="s">
        <v>659</v>
      </c>
      <c r="AA364" t="s">
        <v>659</v>
      </c>
      <c r="AB364" t="s">
        <v>659</v>
      </c>
      <c r="AC364" t="s">
        <v>659</v>
      </c>
      <c r="AD364" t="s">
        <v>659</v>
      </c>
      <c r="AE364" t="s">
        <v>659</v>
      </c>
      <c r="AF364" t="s">
        <v>659</v>
      </c>
      <c r="AG364" t="s">
        <v>659</v>
      </c>
      <c r="AH364" t="s">
        <v>659</v>
      </c>
      <c r="AI364" t="s">
        <v>659</v>
      </c>
      <c r="AJ364" t="s">
        <v>659</v>
      </c>
      <c r="AK364" t="s">
        <v>659</v>
      </c>
      <c r="AL364" t="s">
        <v>659</v>
      </c>
      <c r="AM364" t="s">
        <v>659</v>
      </c>
      <c r="AN364" t="s">
        <v>659</v>
      </c>
      <c r="AO364" t="s">
        <v>659</v>
      </c>
      <c r="AP364" t="s">
        <v>659</v>
      </c>
      <c r="AQ364" s="241">
        <v>0</v>
      </c>
      <c r="AR364" s="241">
        <v>0</v>
      </c>
    </row>
    <row r="365" spans="1:44" ht="18" x14ac:dyDescent="0.2">
      <c r="A365" s="264">
        <v>112537</v>
      </c>
      <c r="B365" t="s">
        <v>59</v>
      </c>
      <c r="C365" t="s">
        <v>659</v>
      </c>
      <c r="D365" t="s">
        <v>659</v>
      </c>
      <c r="E365" t="s">
        <v>659</v>
      </c>
      <c r="F365" t="s">
        <v>659</v>
      </c>
      <c r="G365" t="s">
        <v>659</v>
      </c>
      <c r="H365" t="s">
        <v>659</v>
      </c>
      <c r="I365" t="s">
        <v>659</v>
      </c>
      <c r="J365" t="s">
        <v>659</v>
      </c>
      <c r="K365" t="s">
        <v>659</v>
      </c>
      <c r="L365" t="s">
        <v>659</v>
      </c>
      <c r="M365" t="s">
        <v>659</v>
      </c>
      <c r="N365" t="s">
        <v>659</v>
      </c>
      <c r="O365" t="s">
        <v>659</v>
      </c>
      <c r="P365" t="s">
        <v>659</v>
      </c>
      <c r="Q365" t="s">
        <v>659</v>
      </c>
      <c r="R365" t="s">
        <v>659</v>
      </c>
      <c r="S365" t="s">
        <v>659</v>
      </c>
      <c r="T365" t="s">
        <v>659</v>
      </c>
      <c r="U365" t="s">
        <v>659</v>
      </c>
      <c r="V365" t="s">
        <v>659</v>
      </c>
      <c r="W365" t="s">
        <v>659</v>
      </c>
      <c r="X365" t="s">
        <v>659</v>
      </c>
      <c r="Y365" t="s">
        <v>659</v>
      </c>
      <c r="Z365" t="s">
        <v>659</v>
      </c>
      <c r="AA365" t="s">
        <v>659</v>
      </c>
      <c r="AB365" t="s">
        <v>659</v>
      </c>
      <c r="AC365" t="s">
        <v>659</v>
      </c>
      <c r="AD365" t="s">
        <v>659</v>
      </c>
      <c r="AE365" t="s">
        <v>659</v>
      </c>
      <c r="AF365" t="s">
        <v>659</v>
      </c>
      <c r="AG365" t="s">
        <v>659</v>
      </c>
      <c r="AH365" t="s">
        <v>659</v>
      </c>
      <c r="AI365" t="s">
        <v>659</v>
      </c>
      <c r="AJ365" t="s">
        <v>659</v>
      </c>
      <c r="AK365" t="s">
        <v>659</v>
      </c>
      <c r="AL365" t="s">
        <v>659</v>
      </c>
      <c r="AM365" t="s">
        <v>659</v>
      </c>
      <c r="AN365" t="s">
        <v>659</v>
      </c>
      <c r="AO365" t="s">
        <v>659</v>
      </c>
      <c r="AP365" t="s">
        <v>659</v>
      </c>
      <c r="AQ365" s="241">
        <v>0</v>
      </c>
      <c r="AR365" s="241">
        <v>0</v>
      </c>
    </row>
    <row r="366" spans="1:44" ht="18" x14ac:dyDescent="0.2">
      <c r="A366" s="264">
        <v>112545</v>
      </c>
      <c r="B366" t="s">
        <v>59</v>
      </c>
      <c r="C366" t="s">
        <v>659</v>
      </c>
      <c r="D366" t="s">
        <v>659</v>
      </c>
      <c r="E366" t="s">
        <v>659</v>
      </c>
      <c r="F366" t="s">
        <v>659</v>
      </c>
      <c r="G366" t="s">
        <v>659</v>
      </c>
      <c r="H366" t="s">
        <v>659</v>
      </c>
      <c r="I366" t="s">
        <v>659</v>
      </c>
      <c r="J366" t="s">
        <v>659</v>
      </c>
      <c r="K366" t="s">
        <v>659</v>
      </c>
      <c r="L366" t="s">
        <v>659</v>
      </c>
      <c r="M366" t="s">
        <v>659</v>
      </c>
      <c r="N366" t="s">
        <v>659</v>
      </c>
      <c r="O366" t="s">
        <v>659</v>
      </c>
      <c r="P366" t="s">
        <v>659</v>
      </c>
      <c r="Q366" t="s">
        <v>659</v>
      </c>
      <c r="R366" t="s">
        <v>659</v>
      </c>
      <c r="S366" t="s">
        <v>659</v>
      </c>
      <c r="T366" t="s">
        <v>659</v>
      </c>
      <c r="U366" t="s">
        <v>659</v>
      </c>
      <c r="V366" t="s">
        <v>659</v>
      </c>
      <c r="W366" t="s">
        <v>659</v>
      </c>
      <c r="X366" t="s">
        <v>659</v>
      </c>
      <c r="Y366" t="s">
        <v>659</v>
      </c>
      <c r="Z366" t="s">
        <v>659</v>
      </c>
      <c r="AA366" t="s">
        <v>659</v>
      </c>
      <c r="AB366" t="s">
        <v>659</v>
      </c>
      <c r="AC366" t="s">
        <v>659</v>
      </c>
      <c r="AD366" t="s">
        <v>659</v>
      </c>
      <c r="AE366" t="s">
        <v>659</v>
      </c>
      <c r="AF366" t="s">
        <v>659</v>
      </c>
      <c r="AG366" t="s">
        <v>659</v>
      </c>
      <c r="AH366" t="s">
        <v>659</v>
      </c>
      <c r="AI366" t="s">
        <v>659</v>
      </c>
      <c r="AJ366" t="s">
        <v>659</v>
      </c>
      <c r="AK366" t="s">
        <v>659</v>
      </c>
      <c r="AL366" t="s">
        <v>659</v>
      </c>
      <c r="AM366" t="s">
        <v>659</v>
      </c>
      <c r="AN366" t="s">
        <v>659</v>
      </c>
      <c r="AO366" t="s">
        <v>659</v>
      </c>
      <c r="AP366" t="s">
        <v>659</v>
      </c>
      <c r="AQ366" s="241">
        <v>0</v>
      </c>
      <c r="AR366" s="241">
        <v>0</v>
      </c>
    </row>
    <row r="367" spans="1:44" ht="18" x14ac:dyDescent="0.2">
      <c r="A367" s="264">
        <v>112549</v>
      </c>
      <c r="B367" t="s">
        <v>59</v>
      </c>
      <c r="C367" t="s">
        <v>659</v>
      </c>
      <c r="D367" t="s">
        <v>659</v>
      </c>
      <c r="E367" t="s">
        <v>659</v>
      </c>
      <c r="F367" t="s">
        <v>659</v>
      </c>
      <c r="G367" t="s">
        <v>659</v>
      </c>
      <c r="H367" t="s">
        <v>659</v>
      </c>
      <c r="I367" t="s">
        <v>659</v>
      </c>
      <c r="J367" t="s">
        <v>659</v>
      </c>
      <c r="K367" t="s">
        <v>659</v>
      </c>
      <c r="L367" t="s">
        <v>659</v>
      </c>
      <c r="M367" t="s">
        <v>659</v>
      </c>
      <c r="N367" t="s">
        <v>659</v>
      </c>
      <c r="O367" t="s">
        <v>659</v>
      </c>
      <c r="P367" t="s">
        <v>659</v>
      </c>
      <c r="Q367" t="s">
        <v>659</v>
      </c>
      <c r="R367" t="s">
        <v>659</v>
      </c>
      <c r="S367" t="s">
        <v>659</v>
      </c>
      <c r="T367" t="s">
        <v>659</v>
      </c>
      <c r="U367" t="s">
        <v>659</v>
      </c>
      <c r="V367" t="s">
        <v>659</v>
      </c>
      <c r="W367" t="s">
        <v>659</v>
      </c>
      <c r="X367" t="s">
        <v>659</v>
      </c>
      <c r="Y367" t="s">
        <v>659</v>
      </c>
      <c r="Z367" t="s">
        <v>659</v>
      </c>
      <c r="AA367" t="s">
        <v>659</v>
      </c>
      <c r="AB367" t="s">
        <v>659</v>
      </c>
      <c r="AC367" t="s">
        <v>659</v>
      </c>
      <c r="AD367" t="s">
        <v>659</v>
      </c>
      <c r="AE367" t="s">
        <v>659</v>
      </c>
      <c r="AF367" t="s">
        <v>659</v>
      </c>
      <c r="AG367" t="s">
        <v>659</v>
      </c>
      <c r="AH367" t="s">
        <v>659</v>
      </c>
      <c r="AI367" t="s">
        <v>659</v>
      </c>
      <c r="AJ367" t="s">
        <v>659</v>
      </c>
      <c r="AK367" t="s">
        <v>659</v>
      </c>
      <c r="AL367" t="s">
        <v>659</v>
      </c>
      <c r="AM367" t="s">
        <v>659</v>
      </c>
      <c r="AN367" t="s">
        <v>659</v>
      </c>
      <c r="AO367" t="s">
        <v>659</v>
      </c>
      <c r="AP367" t="s">
        <v>659</v>
      </c>
      <c r="AQ367" s="241">
        <v>0</v>
      </c>
      <c r="AR367" s="241">
        <v>0</v>
      </c>
    </row>
    <row r="368" spans="1:44" ht="18" x14ac:dyDescent="0.2">
      <c r="A368" s="264">
        <v>112552</v>
      </c>
      <c r="B368" t="s">
        <v>59</v>
      </c>
      <c r="C368" t="s">
        <v>659</v>
      </c>
      <c r="D368" t="s">
        <v>659</v>
      </c>
      <c r="E368" t="s">
        <v>659</v>
      </c>
      <c r="F368" t="s">
        <v>659</v>
      </c>
      <c r="G368" t="s">
        <v>659</v>
      </c>
      <c r="H368" t="s">
        <v>659</v>
      </c>
      <c r="I368" t="s">
        <v>659</v>
      </c>
      <c r="J368" t="s">
        <v>659</v>
      </c>
      <c r="K368" t="s">
        <v>659</v>
      </c>
      <c r="L368" t="s">
        <v>659</v>
      </c>
      <c r="M368" t="s">
        <v>659</v>
      </c>
      <c r="N368" t="s">
        <v>659</v>
      </c>
      <c r="O368" t="s">
        <v>659</v>
      </c>
      <c r="P368" t="s">
        <v>659</v>
      </c>
      <c r="Q368" t="s">
        <v>659</v>
      </c>
      <c r="R368" t="s">
        <v>659</v>
      </c>
      <c r="S368" t="s">
        <v>659</v>
      </c>
      <c r="T368" t="s">
        <v>659</v>
      </c>
      <c r="U368" t="s">
        <v>659</v>
      </c>
      <c r="V368" t="s">
        <v>659</v>
      </c>
      <c r="W368" t="s">
        <v>659</v>
      </c>
      <c r="X368" t="s">
        <v>659</v>
      </c>
      <c r="Y368" t="s">
        <v>659</v>
      </c>
      <c r="Z368" t="s">
        <v>659</v>
      </c>
      <c r="AA368" t="s">
        <v>659</v>
      </c>
      <c r="AB368" t="s">
        <v>659</v>
      </c>
      <c r="AC368" t="s">
        <v>659</v>
      </c>
      <c r="AD368" t="s">
        <v>659</v>
      </c>
      <c r="AE368" t="s">
        <v>659</v>
      </c>
      <c r="AF368" t="s">
        <v>659</v>
      </c>
      <c r="AG368" t="s">
        <v>659</v>
      </c>
      <c r="AH368" t="s">
        <v>659</v>
      </c>
      <c r="AI368" t="s">
        <v>659</v>
      </c>
      <c r="AJ368" t="s">
        <v>659</v>
      </c>
      <c r="AK368" t="s">
        <v>659</v>
      </c>
      <c r="AL368" t="s">
        <v>659</v>
      </c>
      <c r="AM368" t="s">
        <v>659</v>
      </c>
      <c r="AN368" t="s">
        <v>659</v>
      </c>
      <c r="AO368" t="s">
        <v>659</v>
      </c>
      <c r="AP368" t="s">
        <v>659</v>
      </c>
      <c r="AQ368" s="241">
        <v>0</v>
      </c>
      <c r="AR368" s="241">
        <v>0</v>
      </c>
    </row>
    <row r="369" spans="1:44" ht="18" x14ac:dyDescent="0.2">
      <c r="A369" s="264">
        <v>112555</v>
      </c>
      <c r="B369" t="s">
        <v>59</v>
      </c>
      <c r="C369" t="s">
        <v>659</v>
      </c>
      <c r="D369" t="s">
        <v>659</v>
      </c>
      <c r="E369" t="s">
        <v>659</v>
      </c>
      <c r="F369" t="s">
        <v>659</v>
      </c>
      <c r="G369" t="s">
        <v>659</v>
      </c>
      <c r="H369" t="s">
        <v>659</v>
      </c>
      <c r="I369" t="s">
        <v>659</v>
      </c>
      <c r="J369" t="s">
        <v>659</v>
      </c>
      <c r="K369" t="s">
        <v>659</v>
      </c>
      <c r="L369" t="s">
        <v>659</v>
      </c>
      <c r="M369" t="s">
        <v>659</v>
      </c>
      <c r="N369" t="s">
        <v>659</v>
      </c>
      <c r="O369" t="s">
        <v>659</v>
      </c>
      <c r="P369" t="s">
        <v>659</v>
      </c>
      <c r="Q369" t="s">
        <v>659</v>
      </c>
      <c r="R369" t="s">
        <v>659</v>
      </c>
      <c r="S369" t="s">
        <v>659</v>
      </c>
      <c r="T369" t="s">
        <v>659</v>
      </c>
      <c r="U369" t="s">
        <v>659</v>
      </c>
      <c r="V369" t="s">
        <v>659</v>
      </c>
      <c r="W369" t="s">
        <v>659</v>
      </c>
      <c r="X369" t="s">
        <v>659</v>
      </c>
      <c r="Y369" t="s">
        <v>659</v>
      </c>
      <c r="Z369" t="s">
        <v>659</v>
      </c>
      <c r="AA369" t="s">
        <v>659</v>
      </c>
      <c r="AB369" t="s">
        <v>659</v>
      </c>
      <c r="AC369" t="s">
        <v>659</v>
      </c>
      <c r="AD369" t="s">
        <v>659</v>
      </c>
      <c r="AE369" t="s">
        <v>659</v>
      </c>
      <c r="AF369" t="s">
        <v>659</v>
      </c>
      <c r="AG369" t="s">
        <v>659</v>
      </c>
      <c r="AH369" t="s">
        <v>659</v>
      </c>
      <c r="AI369" t="s">
        <v>659</v>
      </c>
      <c r="AJ369" t="s">
        <v>659</v>
      </c>
      <c r="AK369" t="s">
        <v>659</v>
      </c>
      <c r="AL369" t="s">
        <v>659</v>
      </c>
      <c r="AM369" t="s">
        <v>659</v>
      </c>
      <c r="AN369" t="s">
        <v>659</v>
      </c>
      <c r="AO369" t="s">
        <v>659</v>
      </c>
      <c r="AP369" t="s">
        <v>659</v>
      </c>
      <c r="AQ369" s="241">
        <v>0</v>
      </c>
      <c r="AR369" s="241">
        <v>0</v>
      </c>
    </row>
    <row r="370" spans="1:44" x14ac:dyDescent="0.2">
      <c r="A370">
        <v>112572</v>
      </c>
      <c r="B370" t="s">
        <v>59</v>
      </c>
      <c r="C370"/>
      <c r="D370"/>
      <c r="E370"/>
      <c r="F370"/>
      <c r="G370"/>
      <c r="H370"/>
      <c r="I370"/>
      <c r="J370"/>
      <c r="K370"/>
      <c r="L370"/>
      <c r="M370"/>
      <c r="N370"/>
      <c r="O370"/>
      <c r="P370"/>
      <c r="Q370"/>
      <c r="R370"/>
      <c r="S370"/>
      <c r="T370"/>
      <c r="U370"/>
      <c r="V370"/>
      <c r="W370"/>
      <c r="X370"/>
      <c r="Y370"/>
      <c r="Z370"/>
      <c r="AA370"/>
      <c r="AB370"/>
      <c r="AC370" t="s">
        <v>197</v>
      </c>
      <c r="AD370"/>
      <c r="AE370"/>
      <c r="AF370"/>
      <c r="AG370"/>
      <c r="AH370"/>
      <c r="AI370"/>
      <c r="AJ370" t="s">
        <v>196</v>
      </c>
      <c r="AK370"/>
      <c r="AL370"/>
      <c r="AM370"/>
      <c r="AN370" t="s">
        <v>198</v>
      </c>
      <c r="AO370"/>
      <c r="AP370" t="s">
        <v>198</v>
      </c>
      <c r="AQ370" s="241">
        <v>0</v>
      </c>
      <c r="AR370" s="241" t="s">
        <v>1137</v>
      </c>
    </row>
    <row r="371" spans="1:44" x14ac:dyDescent="0.2">
      <c r="A371" s="265">
        <v>112581</v>
      </c>
      <c r="B371" t="s">
        <v>59</v>
      </c>
      <c r="C371" s="263" t="s">
        <v>197</v>
      </c>
      <c r="D371" s="263" t="s">
        <v>197</v>
      </c>
      <c r="E371" s="263" t="s">
        <v>197</v>
      </c>
      <c r="F371" s="263" t="s">
        <v>197</v>
      </c>
      <c r="G371" s="263" t="s">
        <v>197</v>
      </c>
      <c r="H371" s="263" t="s">
        <v>197</v>
      </c>
      <c r="I371" s="263" t="s">
        <v>197</v>
      </c>
      <c r="J371" s="263" t="s">
        <v>197</v>
      </c>
      <c r="K371" s="263" t="s">
        <v>197</v>
      </c>
      <c r="L371" s="263" t="s">
        <v>197</v>
      </c>
      <c r="M371" s="263" t="s">
        <v>197</v>
      </c>
      <c r="N371" s="263" t="s">
        <v>197</v>
      </c>
      <c r="O371" s="263" t="s">
        <v>197</v>
      </c>
      <c r="P371" s="263" t="s">
        <v>197</v>
      </c>
      <c r="Q371" s="263" t="s">
        <v>197</v>
      </c>
      <c r="R371" s="263" t="s">
        <v>197</v>
      </c>
      <c r="S371" s="263" t="s">
        <v>197</v>
      </c>
      <c r="T371" s="263" t="s">
        <v>197</v>
      </c>
      <c r="U371" s="263" t="s">
        <v>197</v>
      </c>
      <c r="V371" s="263" t="s">
        <v>197</v>
      </c>
      <c r="W371" s="263" t="s">
        <v>197</v>
      </c>
      <c r="X371" s="263" t="s">
        <v>197</v>
      </c>
      <c r="Y371" s="263" t="s">
        <v>197</v>
      </c>
      <c r="Z371" s="263" t="s">
        <v>197</v>
      </c>
      <c r="AA371" s="263" t="s">
        <v>197</v>
      </c>
      <c r="AB371" s="263" t="s">
        <v>197</v>
      </c>
      <c r="AC371" s="263" t="s">
        <v>197</v>
      </c>
      <c r="AD371" s="263" t="s">
        <v>197</v>
      </c>
      <c r="AE371" s="263" t="s">
        <v>197</v>
      </c>
      <c r="AF371" s="263" t="s">
        <v>197</v>
      </c>
      <c r="AG371" s="263" t="s">
        <v>197</v>
      </c>
      <c r="AH371" s="263" t="s">
        <v>197</v>
      </c>
      <c r="AI371" s="263" t="s">
        <v>197</v>
      </c>
      <c r="AJ371" s="263" t="s">
        <v>197</v>
      </c>
      <c r="AK371" s="263" t="s">
        <v>197</v>
      </c>
      <c r="AL371" s="263" t="s">
        <v>197</v>
      </c>
      <c r="AM371" s="263" t="s">
        <v>197</v>
      </c>
      <c r="AN371" s="263" t="s">
        <v>197</v>
      </c>
      <c r="AO371" s="263" t="s">
        <v>197</v>
      </c>
      <c r="AP371" s="263" t="s">
        <v>197</v>
      </c>
      <c r="AQ371" s="241">
        <v>0</v>
      </c>
      <c r="AR371" s="241" t="s">
        <v>1137</v>
      </c>
    </row>
    <row r="372" spans="1:44" x14ac:dyDescent="0.2">
      <c r="A372" s="265">
        <v>112602</v>
      </c>
      <c r="B372" t="s">
        <v>59</v>
      </c>
      <c r="C372" s="263" t="s">
        <v>197</v>
      </c>
      <c r="D372" s="263" t="s">
        <v>197</v>
      </c>
      <c r="E372" s="263" t="s">
        <v>197</v>
      </c>
      <c r="F372" s="263" t="s">
        <v>197</v>
      </c>
      <c r="G372" s="263" t="s">
        <v>197</v>
      </c>
      <c r="H372" s="263" t="s">
        <v>197</v>
      </c>
      <c r="I372" s="263" t="s">
        <v>197</v>
      </c>
      <c r="J372" s="263" t="s">
        <v>197</v>
      </c>
      <c r="K372" s="263" t="s">
        <v>197</v>
      </c>
      <c r="L372" s="263" t="s">
        <v>197</v>
      </c>
      <c r="M372" s="263" t="s">
        <v>197</v>
      </c>
      <c r="N372" s="263" t="s">
        <v>197</v>
      </c>
      <c r="O372" s="263" t="s">
        <v>197</v>
      </c>
      <c r="P372" s="263" t="s">
        <v>197</v>
      </c>
      <c r="Q372" s="263" t="s">
        <v>197</v>
      </c>
      <c r="R372" s="263" t="s">
        <v>197</v>
      </c>
      <c r="S372" s="263" t="s">
        <v>197</v>
      </c>
      <c r="T372" s="263" t="s">
        <v>197</v>
      </c>
      <c r="U372" s="263" t="s">
        <v>197</v>
      </c>
      <c r="V372" s="263" t="s">
        <v>197</v>
      </c>
      <c r="W372" s="263" t="s">
        <v>197</v>
      </c>
      <c r="X372" s="263" t="s">
        <v>197</v>
      </c>
      <c r="Y372" s="263" t="s">
        <v>197</v>
      </c>
      <c r="Z372" s="263" t="s">
        <v>197</v>
      </c>
      <c r="AA372" s="263" t="s">
        <v>197</v>
      </c>
      <c r="AB372" s="263" t="s">
        <v>197</v>
      </c>
      <c r="AC372" s="263" t="s">
        <v>197</v>
      </c>
      <c r="AD372" s="263" t="s">
        <v>197</v>
      </c>
      <c r="AE372" s="263" t="s">
        <v>197</v>
      </c>
      <c r="AF372" s="263" t="s">
        <v>197</v>
      </c>
      <c r="AG372" s="263" t="s">
        <v>197</v>
      </c>
      <c r="AH372" s="263" t="s">
        <v>197</v>
      </c>
      <c r="AI372" s="263" t="s">
        <v>197</v>
      </c>
      <c r="AJ372" s="263" t="s">
        <v>197</v>
      </c>
      <c r="AK372" s="263" t="s">
        <v>197</v>
      </c>
      <c r="AL372" s="263" t="s">
        <v>197</v>
      </c>
      <c r="AM372" s="263" t="s">
        <v>197</v>
      </c>
      <c r="AN372" s="263" t="s">
        <v>197</v>
      </c>
      <c r="AO372" s="263" t="s">
        <v>197</v>
      </c>
      <c r="AP372" s="263" t="s">
        <v>197</v>
      </c>
      <c r="AQ372" s="241">
        <v>0</v>
      </c>
      <c r="AR372" s="241" t="s">
        <v>1137</v>
      </c>
    </row>
    <row r="373" spans="1:44" ht="18" x14ac:dyDescent="0.2">
      <c r="A373" s="264">
        <v>112603</v>
      </c>
      <c r="B373" t="s">
        <v>59</v>
      </c>
      <c r="C373" t="s">
        <v>659</v>
      </c>
      <c r="D373" t="s">
        <v>659</v>
      </c>
      <c r="E373" t="s">
        <v>659</v>
      </c>
      <c r="F373" t="s">
        <v>659</v>
      </c>
      <c r="G373" t="s">
        <v>659</v>
      </c>
      <c r="H373" t="s">
        <v>659</v>
      </c>
      <c r="I373" t="s">
        <v>659</v>
      </c>
      <c r="J373" t="s">
        <v>659</v>
      </c>
      <c r="K373" t="s">
        <v>659</v>
      </c>
      <c r="L373" t="s">
        <v>659</v>
      </c>
      <c r="M373" t="s">
        <v>659</v>
      </c>
      <c r="N373" t="s">
        <v>659</v>
      </c>
      <c r="O373" t="s">
        <v>659</v>
      </c>
      <c r="P373" t="s">
        <v>659</v>
      </c>
      <c r="Q373" t="s">
        <v>659</v>
      </c>
      <c r="R373" t="s">
        <v>659</v>
      </c>
      <c r="S373" t="s">
        <v>659</v>
      </c>
      <c r="T373" t="s">
        <v>659</v>
      </c>
      <c r="U373" t="s">
        <v>659</v>
      </c>
      <c r="V373" t="s">
        <v>659</v>
      </c>
      <c r="W373" t="s">
        <v>659</v>
      </c>
      <c r="X373" t="s">
        <v>659</v>
      </c>
      <c r="Y373" t="s">
        <v>659</v>
      </c>
      <c r="Z373" t="s">
        <v>659</v>
      </c>
      <c r="AA373" t="s">
        <v>659</v>
      </c>
      <c r="AB373" t="s">
        <v>659</v>
      </c>
      <c r="AC373" t="s">
        <v>659</v>
      </c>
      <c r="AD373" t="s">
        <v>659</v>
      </c>
      <c r="AE373" t="s">
        <v>659</v>
      </c>
      <c r="AF373" t="s">
        <v>659</v>
      </c>
      <c r="AG373" t="s">
        <v>659</v>
      </c>
      <c r="AH373" t="s">
        <v>659</v>
      </c>
      <c r="AI373" t="s">
        <v>659</v>
      </c>
      <c r="AJ373" t="s">
        <v>659</v>
      </c>
      <c r="AK373" t="s">
        <v>659</v>
      </c>
      <c r="AL373" t="s">
        <v>659</v>
      </c>
      <c r="AM373" t="s">
        <v>659</v>
      </c>
      <c r="AN373" t="s">
        <v>659</v>
      </c>
      <c r="AO373" t="s">
        <v>659</v>
      </c>
      <c r="AP373" t="s">
        <v>659</v>
      </c>
      <c r="AQ373" s="241">
        <v>0</v>
      </c>
      <c r="AR373" s="241">
        <v>0</v>
      </c>
    </row>
    <row r="374" spans="1:44" ht="18" x14ac:dyDescent="0.2">
      <c r="A374" s="264">
        <v>112615</v>
      </c>
      <c r="B374" t="s">
        <v>59</v>
      </c>
      <c r="C374" t="s">
        <v>659</v>
      </c>
      <c r="D374" t="s">
        <v>659</v>
      </c>
      <c r="E374" t="s">
        <v>659</v>
      </c>
      <c r="F374" t="s">
        <v>659</v>
      </c>
      <c r="G374" t="s">
        <v>659</v>
      </c>
      <c r="H374" t="s">
        <v>659</v>
      </c>
      <c r="I374" t="s">
        <v>659</v>
      </c>
      <c r="J374" t="s">
        <v>659</v>
      </c>
      <c r="K374" t="s">
        <v>659</v>
      </c>
      <c r="L374" t="s">
        <v>659</v>
      </c>
      <c r="M374" t="s">
        <v>659</v>
      </c>
      <c r="N374" t="s">
        <v>659</v>
      </c>
      <c r="O374" t="s">
        <v>659</v>
      </c>
      <c r="P374" t="s">
        <v>659</v>
      </c>
      <c r="Q374" t="s">
        <v>659</v>
      </c>
      <c r="R374" t="s">
        <v>659</v>
      </c>
      <c r="S374" t="s">
        <v>659</v>
      </c>
      <c r="T374" t="s">
        <v>659</v>
      </c>
      <c r="U374" t="s">
        <v>659</v>
      </c>
      <c r="V374" t="s">
        <v>659</v>
      </c>
      <c r="W374" t="s">
        <v>659</v>
      </c>
      <c r="X374" t="s">
        <v>659</v>
      </c>
      <c r="Y374" t="s">
        <v>659</v>
      </c>
      <c r="Z374" t="s">
        <v>659</v>
      </c>
      <c r="AA374" t="s">
        <v>659</v>
      </c>
      <c r="AB374" t="s">
        <v>659</v>
      </c>
      <c r="AC374" t="s">
        <v>659</v>
      </c>
      <c r="AD374" t="s">
        <v>659</v>
      </c>
      <c r="AE374" t="s">
        <v>659</v>
      </c>
      <c r="AF374" t="s">
        <v>659</v>
      </c>
      <c r="AG374" t="s">
        <v>659</v>
      </c>
      <c r="AH374" t="s">
        <v>659</v>
      </c>
      <c r="AI374" t="s">
        <v>659</v>
      </c>
      <c r="AJ374" t="s">
        <v>659</v>
      </c>
      <c r="AK374" t="s">
        <v>659</v>
      </c>
      <c r="AL374" t="s">
        <v>659</v>
      </c>
      <c r="AM374" t="s">
        <v>659</v>
      </c>
      <c r="AN374" t="s">
        <v>659</v>
      </c>
      <c r="AO374" t="s">
        <v>659</v>
      </c>
      <c r="AP374" t="s">
        <v>659</v>
      </c>
      <c r="AQ374" s="241">
        <v>0</v>
      </c>
      <c r="AR374" s="241">
        <v>0</v>
      </c>
    </row>
    <row r="375" spans="1:44" ht="18" x14ac:dyDescent="0.2">
      <c r="A375" s="264">
        <v>112622</v>
      </c>
      <c r="B375" t="s">
        <v>59</v>
      </c>
      <c r="C375" t="s">
        <v>659</v>
      </c>
      <c r="D375" t="s">
        <v>659</v>
      </c>
      <c r="E375" t="s">
        <v>659</v>
      </c>
      <c r="F375" t="s">
        <v>659</v>
      </c>
      <c r="G375" t="s">
        <v>659</v>
      </c>
      <c r="H375" t="s">
        <v>659</v>
      </c>
      <c r="I375" t="s">
        <v>659</v>
      </c>
      <c r="J375" t="s">
        <v>659</v>
      </c>
      <c r="K375" t="s">
        <v>659</v>
      </c>
      <c r="L375" t="s">
        <v>659</v>
      </c>
      <c r="M375" t="s">
        <v>659</v>
      </c>
      <c r="N375" t="s">
        <v>659</v>
      </c>
      <c r="O375" t="s">
        <v>659</v>
      </c>
      <c r="P375" t="s">
        <v>659</v>
      </c>
      <c r="Q375" t="s">
        <v>659</v>
      </c>
      <c r="R375" t="s">
        <v>659</v>
      </c>
      <c r="S375" t="s">
        <v>659</v>
      </c>
      <c r="T375" t="s">
        <v>659</v>
      </c>
      <c r="U375" t="s">
        <v>659</v>
      </c>
      <c r="V375" t="s">
        <v>659</v>
      </c>
      <c r="W375" t="s">
        <v>659</v>
      </c>
      <c r="X375" t="s">
        <v>659</v>
      </c>
      <c r="Y375" t="s">
        <v>659</v>
      </c>
      <c r="Z375" t="s">
        <v>659</v>
      </c>
      <c r="AA375" t="s">
        <v>659</v>
      </c>
      <c r="AB375" t="s">
        <v>659</v>
      </c>
      <c r="AC375" t="s">
        <v>659</v>
      </c>
      <c r="AD375" t="s">
        <v>659</v>
      </c>
      <c r="AE375" t="s">
        <v>659</v>
      </c>
      <c r="AF375" t="s">
        <v>659</v>
      </c>
      <c r="AG375" t="s">
        <v>659</v>
      </c>
      <c r="AH375" t="s">
        <v>659</v>
      </c>
      <c r="AI375" t="s">
        <v>659</v>
      </c>
      <c r="AJ375" t="s">
        <v>659</v>
      </c>
      <c r="AK375" t="s">
        <v>659</v>
      </c>
      <c r="AL375" t="s">
        <v>659</v>
      </c>
      <c r="AM375" t="s">
        <v>659</v>
      </c>
      <c r="AN375" t="s">
        <v>659</v>
      </c>
      <c r="AO375" t="s">
        <v>659</v>
      </c>
      <c r="AP375" t="s">
        <v>659</v>
      </c>
      <c r="AQ375" s="241">
        <v>0</v>
      </c>
      <c r="AR375" s="241">
        <v>0</v>
      </c>
    </row>
    <row r="376" spans="1:44" ht="18" x14ac:dyDescent="0.2">
      <c r="A376" s="264">
        <v>112646</v>
      </c>
      <c r="B376" t="s">
        <v>59</v>
      </c>
      <c r="C376" t="s">
        <v>659</v>
      </c>
      <c r="D376" t="s">
        <v>659</v>
      </c>
      <c r="E376" t="s">
        <v>659</v>
      </c>
      <c r="F376" t="s">
        <v>659</v>
      </c>
      <c r="G376" t="s">
        <v>659</v>
      </c>
      <c r="H376" t="s">
        <v>659</v>
      </c>
      <c r="I376" t="s">
        <v>659</v>
      </c>
      <c r="J376" t="s">
        <v>659</v>
      </c>
      <c r="K376" t="s">
        <v>659</v>
      </c>
      <c r="L376" t="s">
        <v>659</v>
      </c>
      <c r="M376" t="s">
        <v>659</v>
      </c>
      <c r="N376" t="s">
        <v>659</v>
      </c>
      <c r="O376" t="s">
        <v>659</v>
      </c>
      <c r="P376" t="s">
        <v>659</v>
      </c>
      <c r="Q376" t="s">
        <v>659</v>
      </c>
      <c r="R376" t="s">
        <v>659</v>
      </c>
      <c r="S376" t="s">
        <v>659</v>
      </c>
      <c r="T376" t="s">
        <v>659</v>
      </c>
      <c r="U376" t="s">
        <v>659</v>
      </c>
      <c r="V376" t="s">
        <v>659</v>
      </c>
      <c r="W376" t="s">
        <v>659</v>
      </c>
      <c r="X376" t="s">
        <v>659</v>
      </c>
      <c r="Y376" t="s">
        <v>659</v>
      </c>
      <c r="Z376" t="s">
        <v>659</v>
      </c>
      <c r="AA376" t="s">
        <v>659</v>
      </c>
      <c r="AB376" t="s">
        <v>659</v>
      </c>
      <c r="AC376" t="s">
        <v>659</v>
      </c>
      <c r="AD376" t="s">
        <v>659</v>
      </c>
      <c r="AE376" t="s">
        <v>659</v>
      </c>
      <c r="AF376" t="s">
        <v>659</v>
      </c>
      <c r="AG376" t="s">
        <v>659</v>
      </c>
      <c r="AH376" t="s">
        <v>659</v>
      </c>
      <c r="AI376" t="s">
        <v>659</v>
      </c>
      <c r="AJ376" t="s">
        <v>659</v>
      </c>
      <c r="AK376" t="s">
        <v>659</v>
      </c>
      <c r="AL376" t="s">
        <v>659</v>
      </c>
      <c r="AM376" t="s">
        <v>659</v>
      </c>
      <c r="AN376" t="s">
        <v>659</v>
      </c>
      <c r="AO376" t="s">
        <v>659</v>
      </c>
      <c r="AP376" t="s">
        <v>659</v>
      </c>
      <c r="AQ376" s="241">
        <v>0</v>
      </c>
      <c r="AR376" s="241">
        <v>0</v>
      </c>
    </row>
    <row r="377" spans="1:44" x14ac:dyDescent="0.2">
      <c r="A377" s="241">
        <v>112680</v>
      </c>
      <c r="B377" t="s">
        <v>59</v>
      </c>
      <c r="C377" s="241" t="s">
        <v>659</v>
      </c>
      <c r="D377" s="241" t="s">
        <v>659</v>
      </c>
      <c r="E377" s="241" t="s">
        <v>659</v>
      </c>
      <c r="F377" s="241" t="s">
        <v>659</v>
      </c>
      <c r="G377" s="241" t="s">
        <v>659</v>
      </c>
      <c r="H377" s="241" t="s">
        <v>659</v>
      </c>
      <c r="I377" s="241" t="s">
        <v>659</v>
      </c>
      <c r="J377" s="241" t="s">
        <v>659</v>
      </c>
      <c r="K377" s="241" t="s">
        <v>659</v>
      </c>
      <c r="L377" s="241" t="s">
        <v>659</v>
      </c>
      <c r="M377" s="241" t="s">
        <v>659</v>
      </c>
      <c r="N377" s="241" t="s">
        <v>659</v>
      </c>
      <c r="O377" s="241" t="s">
        <v>659</v>
      </c>
      <c r="P377" s="241" t="s">
        <v>659</v>
      </c>
      <c r="Q377" s="241" t="s">
        <v>659</v>
      </c>
      <c r="R377" s="241" t="s">
        <v>659</v>
      </c>
      <c r="S377" s="241" t="s">
        <v>659</v>
      </c>
      <c r="T377" s="241" t="s">
        <v>659</v>
      </c>
      <c r="U377" s="241" t="s">
        <v>659</v>
      </c>
      <c r="V377" s="241" t="s">
        <v>659</v>
      </c>
      <c r="W377" s="241" t="s">
        <v>659</v>
      </c>
      <c r="X377" s="241" t="s">
        <v>659</v>
      </c>
      <c r="Y377" s="241" t="s">
        <v>659</v>
      </c>
      <c r="Z377" s="241" t="s">
        <v>659</v>
      </c>
      <c r="AA377" s="241" t="s">
        <v>659</v>
      </c>
      <c r="AB377" s="241" t="s">
        <v>659</v>
      </c>
      <c r="AC377" s="241" t="s">
        <v>659</v>
      </c>
      <c r="AD377" s="241" t="s">
        <v>659</v>
      </c>
      <c r="AE377" s="241" t="s">
        <v>659</v>
      </c>
      <c r="AF377" s="241" t="s">
        <v>659</v>
      </c>
      <c r="AG377" s="241" t="s">
        <v>659</v>
      </c>
      <c r="AH377" s="241" t="s">
        <v>659</v>
      </c>
      <c r="AI377" s="241" t="s">
        <v>659</v>
      </c>
      <c r="AJ377" s="241" t="s">
        <v>659</v>
      </c>
      <c r="AK377" s="241" t="s">
        <v>659</v>
      </c>
      <c r="AL377" s="241" t="s">
        <v>659</v>
      </c>
      <c r="AM377" s="241" t="s">
        <v>659</v>
      </c>
      <c r="AN377" s="241" t="s">
        <v>659</v>
      </c>
      <c r="AO377" s="241" t="s">
        <v>659</v>
      </c>
      <c r="AP377" s="241" t="s">
        <v>659</v>
      </c>
      <c r="AQ377" s="241" t="s">
        <v>931</v>
      </c>
      <c r="AR377" s="241">
        <v>0</v>
      </c>
    </row>
    <row r="378" spans="1:44" ht="18" x14ac:dyDescent="0.2">
      <c r="A378" s="264">
        <v>112705</v>
      </c>
      <c r="B378" t="s">
        <v>59</v>
      </c>
      <c r="C378" t="s">
        <v>659</v>
      </c>
      <c r="D378" t="s">
        <v>659</v>
      </c>
      <c r="E378" t="s">
        <v>659</v>
      </c>
      <c r="F378" t="s">
        <v>659</v>
      </c>
      <c r="G378" t="s">
        <v>659</v>
      </c>
      <c r="H378" t="s">
        <v>659</v>
      </c>
      <c r="I378" t="s">
        <v>659</v>
      </c>
      <c r="J378" t="s">
        <v>659</v>
      </c>
      <c r="K378" t="s">
        <v>659</v>
      </c>
      <c r="L378" t="s">
        <v>659</v>
      </c>
      <c r="M378" t="s">
        <v>659</v>
      </c>
      <c r="N378" t="s">
        <v>659</v>
      </c>
      <c r="O378" t="s">
        <v>659</v>
      </c>
      <c r="P378" t="s">
        <v>659</v>
      </c>
      <c r="Q378" t="s">
        <v>659</v>
      </c>
      <c r="R378" t="s">
        <v>659</v>
      </c>
      <c r="S378" t="s">
        <v>659</v>
      </c>
      <c r="T378" t="s">
        <v>659</v>
      </c>
      <c r="U378" t="s">
        <v>659</v>
      </c>
      <c r="V378" t="s">
        <v>659</v>
      </c>
      <c r="W378" t="s">
        <v>659</v>
      </c>
      <c r="X378" t="s">
        <v>659</v>
      </c>
      <c r="Y378" t="s">
        <v>659</v>
      </c>
      <c r="Z378" t="s">
        <v>659</v>
      </c>
      <c r="AA378" t="s">
        <v>659</v>
      </c>
      <c r="AB378" t="s">
        <v>659</v>
      </c>
      <c r="AC378" t="s">
        <v>659</v>
      </c>
      <c r="AD378" t="s">
        <v>659</v>
      </c>
      <c r="AE378" t="s">
        <v>659</v>
      </c>
      <c r="AF378" t="s">
        <v>659</v>
      </c>
      <c r="AG378" t="s">
        <v>659</v>
      </c>
      <c r="AH378" t="s">
        <v>659</v>
      </c>
      <c r="AI378" t="s">
        <v>659</v>
      </c>
      <c r="AJ378" t="s">
        <v>659</v>
      </c>
      <c r="AK378" t="s">
        <v>659</v>
      </c>
      <c r="AL378" t="s">
        <v>659</v>
      </c>
      <c r="AM378" t="s">
        <v>659</v>
      </c>
      <c r="AN378" t="s">
        <v>659</v>
      </c>
      <c r="AO378" t="s">
        <v>659</v>
      </c>
      <c r="AP378" t="s">
        <v>659</v>
      </c>
      <c r="AQ378" s="241">
        <v>0</v>
      </c>
      <c r="AR378" s="241">
        <v>0</v>
      </c>
    </row>
    <row r="379" spans="1:44" ht="18" x14ac:dyDescent="0.2">
      <c r="A379" s="264">
        <v>112711</v>
      </c>
      <c r="B379" t="s">
        <v>59</v>
      </c>
      <c r="C379" t="s">
        <v>659</v>
      </c>
      <c r="D379" t="s">
        <v>659</v>
      </c>
      <c r="E379" t="s">
        <v>659</v>
      </c>
      <c r="F379" t="s">
        <v>659</v>
      </c>
      <c r="G379" t="s">
        <v>659</v>
      </c>
      <c r="H379" t="s">
        <v>659</v>
      </c>
      <c r="I379" t="s">
        <v>659</v>
      </c>
      <c r="J379" t="s">
        <v>659</v>
      </c>
      <c r="K379" t="s">
        <v>659</v>
      </c>
      <c r="L379" t="s">
        <v>659</v>
      </c>
      <c r="M379" t="s">
        <v>659</v>
      </c>
      <c r="N379" t="s">
        <v>659</v>
      </c>
      <c r="O379" t="s">
        <v>659</v>
      </c>
      <c r="P379" t="s">
        <v>659</v>
      </c>
      <c r="Q379" t="s">
        <v>659</v>
      </c>
      <c r="R379" t="s">
        <v>659</v>
      </c>
      <c r="S379" t="s">
        <v>659</v>
      </c>
      <c r="T379" t="s">
        <v>659</v>
      </c>
      <c r="U379" t="s">
        <v>659</v>
      </c>
      <c r="V379" t="s">
        <v>659</v>
      </c>
      <c r="W379" t="s">
        <v>659</v>
      </c>
      <c r="X379" t="s">
        <v>659</v>
      </c>
      <c r="Y379" t="s">
        <v>659</v>
      </c>
      <c r="Z379" t="s">
        <v>659</v>
      </c>
      <c r="AA379" t="s">
        <v>659</v>
      </c>
      <c r="AB379" t="s">
        <v>659</v>
      </c>
      <c r="AC379" t="s">
        <v>659</v>
      </c>
      <c r="AD379" t="s">
        <v>659</v>
      </c>
      <c r="AE379" t="s">
        <v>659</v>
      </c>
      <c r="AF379" t="s">
        <v>659</v>
      </c>
      <c r="AG379" t="s">
        <v>659</v>
      </c>
      <c r="AH379" t="s">
        <v>659</v>
      </c>
      <c r="AI379" t="s">
        <v>659</v>
      </c>
      <c r="AJ379" t="s">
        <v>659</v>
      </c>
      <c r="AK379" t="s">
        <v>659</v>
      </c>
      <c r="AL379" t="s">
        <v>659</v>
      </c>
      <c r="AM379" t="s">
        <v>659</v>
      </c>
      <c r="AN379" t="s">
        <v>659</v>
      </c>
      <c r="AO379" t="s">
        <v>659</v>
      </c>
      <c r="AP379" t="s">
        <v>659</v>
      </c>
      <c r="AQ379" s="241">
        <v>0</v>
      </c>
      <c r="AR379" s="241">
        <v>0</v>
      </c>
    </row>
    <row r="380" spans="1:44" ht="21.75" x14ac:dyDescent="0.5">
      <c r="A380" s="246">
        <v>112725</v>
      </c>
      <c r="B380" t="s">
        <v>59</v>
      </c>
      <c r="C380" s="241" t="s">
        <v>197</v>
      </c>
      <c r="D380" s="241" t="s">
        <v>197</v>
      </c>
      <c r="E380" s="241" t="s">
        <v>197</v>
      </c>
      <c r="F380" s="241" t="s">
        <v>197</v>
      </c>
      <c r="G380" s="241" t="s">
        <v>197</v>
      </c>
      <c r="H380" s="241" t="s">
        <v>197</v>
      </c>
      <c r="I380" s="241" t="s">
        <v>197</v>
      </c>
      <c r="J380" s="241" t="s">
        <v>197</v>
      </c>
      <c r="K380" s="241" t="s">
        <v>197</v>
      </c>
      <c r="L380" s="241" t="s">
        <v>197</v>
      </c>
      <c r="M380" s="241" t="s">
        <v>196</v>
      </c>
      <c r="N380" s="241" t="s">
        <v>197</v>
      </c>
      <c r="O380" s="241" t="s">
        <v>197</v>
      </c>
      <c r="P380" s="241" t="s">
        <v>197</v>
      </c>
      <c r="Q380" s="241" t="s">
        <v>197</v>
      </c>
      <c r="R380" s="241" t="s">
        <v>197</v>
      </c>
      <c r="S380" s="241" t="s">
        <v>197</v>
      </c>
      <c r="T380" s="241" t="s">
        <v>197</v>
      </c>
      <c r="U380" s="241" t="s">
        <v>197</v>
      </c>
      <c r="V380" s="241" t="s">
        <v>197</v>
      </c>
      <c r="W380" s="241" t="s">
        <v>197</v>
      </c>
      <c r="X380" s="241" t="s">
        <v>197</v>
      </c>
      <c r="Y380" s="241" t="s">
        <v>196</v>
      </c>
      <c r="Z380" s="241" t="s">
        <v>197</v>
      </c>
      <c r="AA380" s="241" t="s">
        <v>197</v>
      </c>
      <c r="AB380" s="241" t="s">
        <v>197</v>
      </c>
      <c r="AC380" s="241" t="s">
        <v>196</v>
      </c>
      <c r="AD380" s="241" t="s">
        <v>196</v>
      </c>
      <c r="AE380" s="241" t="s">
        <v>197</v>
      </c>
      <c r="AF380" s="241" t="s">
        <v>197</v>
      </c>
      <c r="AG380" s="241" t="s">
        <v>196</v>
      </c>
      <c r="AH380" s="241" t="s">
        <v>197</v>
      </c>
      <c r="AI380" s="241" t="s">
        <v>197</v>
      </c>
      <c r="AJ380" s="241" t="s">
        <v>198</v>
      </c>
      <c r="AK380" s="241" t="s">
        <v>197</v>
      </c>
      <c r="AL380" s="241" t="s">
        <v>196</v>
      </c>
      <c r="AM380" s="241" t="s">
        <v>197</v>
      </c>
      <c r="AN380" s="241" t="s">
        <v>197</v>
      </c>
      <c r="AO380" s="241" t="s">
        <v>197</v>
      </c>
      <c r="AP380" s="241" t="s">
        <v>197</v>
      </c>
      <c r="AQ380" s="241">
        <v>0</v>
      </c>
      <c r="AR380" s="241">
        <v>0</v>
      </c>
    </row>
    <row r="381" spans="1:44" ht="21.75" x14ac:dyDescent="0.5">
      <c r="A381" s="259">
        <v>112746</v>
      </c>
      <c r="B381" t="s">
        <v>59</v>
      </c>
      <c r="C381" s="241" t="s">
        <v>659</v>
      </c>
      <c r="D381" s="241" t="s">
        <v>659</v>
      </c>
      <c r="E381" s="241" t="s">
        <v>659</v>
      </c>
      <c r="F381" s="241" t="s">
        <v>659</v>
      </c>
      <c r="G381" s="241" t="s">
        <v>659</v>
      </c>
      <c r="H381" s="241" t="s">
        <v>659</v>
      </c>
      <c r="I381" s="241" t="s">
        <v>659</v>
      </c>
      <c r="J381" s="241" t="s">
        <v>659</v>
      </c>
      <c r="K381" s="241" t="s">
        <v>659</v>
      </c>
      <c r="L381" s="241" t="s">
        <v>659</v>
      </c>
      <c r="M381" s="241" t="s">
        <v>659</v>
      </c>
      <c r="N381" s="241" t="s">
        <v>659</v>
      </c>
      <c r="O381" s="241" t="s">
        <v>659</v>
      </c>
      <c r="P381" s="241" t="s">
        <v>659</v>
      </c>
      <c r="Q381" s="241" t="s">
        <v>659</v>
      </c>
      <c r="R381" s="241" t="s">
        <v>659</v>
      </c>
      <c r="S381" s="241" t="s">
        <v>659</v>
      </c>
      <c r="T381" s="241" t="s">
        <v>659</v>
      </c>
      <c r="U381" s="241" t="s">
        <v>659</v>
      </c>
      <c r="V381" s="241" t="s">
        <v>659</v>
      </c>
      <c r="W381" s="241" t="s">
        <v>659</v>
      </c>
      <c r="X381" s="241" t="s">
        <v>659</v>
      </c>
      <c r="Y381" s="241" t="s">
        <v>659</v>
      </c>
      <c r="Z381" s="241" t="s">
        <v>659</v>
      </c>
      <c r="AA381" s="241" t="s">
        <v>659</v>
      </c>
      <c r="AB381" s="241" t="s">
        <v>659</v>
      </c>
      <c r="AC381" s="241" t="s">
        <v>659</v>
      </c>
      <c r="AD381" s="241" t="s">
        <v>659</v>
      </c>
      <c r="AE381" s="241" t="s">
        <v>659</v>
      </c>
      <c r="AF381" s="241" t="s">
        <v>659</v>
      </c>
      <c r="AG381" s="241" t="s">
        <v>659</v>
      </c>
      <c r="AH381" s="241" t="s">
        <v>659</v>
      </c>
      <c r="AI381" s="241" t="s">
        <v>659</v>
      </c>
      <c r="AJ381" s="241" t="s">
        <v>659</v>
      </c>
      <c r="AK381" s="241" t="s">
        <v>659</v>
      </c>
      <c r="AL381" s="241" t="s">
        <v>659</v>
      </c>
      <c r="AM381" s="241" t="s">
        <v>659</v>
      </c>
      <c r="AN381" s="241" t="s">
        <v>659</v>
      </c>
      <c r="AO381" s="241" t="s">
        <v>659</v>
      </c>
      <c r="AP381" s="241" t="s">
        <v>659</v>
      </c>
      <c r="AQ381" s="241" t="s">
        <v>931</v>
      </c>
      <c r="AR381" s="241">
        <v>0</v>
      </c>
    </row>
    <row r="382" spans="1:44" ht="18" x14ac:dyDescent="0.2">
      <c r="A382" s="264">
        <v>112758</v>
      </c>
      <c r="B382" t="s">
        <v>59</v>
      </c>
      <c r="C382" t="s">
        <v>659</v>
      </c>
      <c r="D382" t="s">
        <v>659</v>
      </c>
      <c r="E382" t="s">
        <v>659</v>
      </c>
      <c r="F382" t="s">
        <v>659</v>
      </c>
      <c r="G382" t="s">
        <v>659</v>
      </c>
      <c r="H382" t="s">
        <v>659</v>
      </c>
      <c r="I382" t="s">
        <v>659</v>
      </c>
      <c r="J382" t="s">
        <v>659</v>
      </c>
      <c r="K382" t="s">
        <v>659</v>
      </c>
      <c r="L382" t="s">
        <v>659</v>
      </c>
      <c r="M382" t="s">
        <v>659</v>
      </c>
      <c r="N382" t="s">
        <v>659</v>
      </c>
      <c r="O382" t="s">
        <v>659</v>
      </c>
      <c r="P382" t="s">
        <v>659</v>
      </c>
      <c r="Q382" t="s">
        <v>659</v>
      </c>
      <c r="R382" t="s">
        <v>659</v>
      </c>
      <c r="S382" t="s">
        <v>659</v>
      </c>
      <c r="T382" t="s">
        <v>659</v>
      </c>
      <c r="U382" t="s">
        <v>659</v>
      </c>
      <c r="V382" t="s">
        <v>659</v>
      </c>
      <c r="W382" t="s">
        <v>659</v>
      </c>
      <c r="X382" t="s">
        <v>659</v>
      </c>
      <c r="Y382" t="s">
        <v>659</v>
      </c>
      <c r="Z382" t="s">
        <v>659</v>
      </c>
      <c r="AA382" t="s">
        <v>659</v>
      </c>
      <c r="AB382" t="s">
        <v>659</v>
      </c>
      <c r="AC382" t="s">
        <v>659</v>
      </c>
      <c r="AD382" t="s">
        <v>659</v>
      </c>
      <c r="AE382" t="s">
        <v>659</v>
      </c>
      <c r="AF382" t="s">
        <v>659</v>
      </c>
      <c r="AG382" t="s">
        <v>659</v>
      </c>
      <c r="AH382" t="s">
        <v>659</v>
      </c>
      <c r="AI382" t="s">
        <v>659</v>
      </c>
      <c r="AJ382" t="s">
        <v>659</v>
      </c>
      <c r="AK382" t="s">
        <v>659</v>
      </c>
      <c r="AL382" t="s">
        <v>659</v>
      </c>
      <c r="AM382" t="s">
        <v>659</v>
      </c>
      <c r="AN382" t="s">
        <v>659</v>
      </c>
      <c r="AO382" t="s">
        <v>659</v>
      </c>
      <c r="AP382" t="s">
        <v>659</v>
      </c>
      <c r="AQ382" s="241">
        <v>0</v>
      </c>
      <c r="AR382" s="241">
        <v>0</v>
      </c>
    </row>
    <row r="383" spans="1:44" ht="15" x14ac:dyDescent="0.25">
      <c r="A383" s="258">
        <v>112762</v>
      </c>
      <c r="B383" t="s">
        <v>59</v>
      </c>
      <c r="C383" s="245" t="s">
        <v>198</v>
      </c>
      <c r="D383" s="245" t="s">
        <v>196</v>
      </c>
      <c r="E383" s="245" t="s">
        <v>196</v>
      </c>
      <c r="F383" s="245" t="s">
        <v>196</v>
      </c>
      <c r="G383" s="245" t="s">
        <v>196</v>
      </c>
      <c r="H383" s="245" t="s">
        <v>196</v>
      </c>
      <c r="I383" s="245" t="s">
        <v>196</v>
      </c>
      <c r="J383" s="245" t="s">
        <v>198</v>
      </c>
      <c r="K383" s="245" t="s">
        <v>196</v>
      </c>
      <c r="L383" s="245" t="s">
        <v>196</v>
      </c>
      <c r="M383" s="245" t="s">
        <v>196</v>
      </c>
      <c r="N383" s="245" t="s">
        <v>196</v>
      </c>
      <c r="O383" s="245" t="s">
        <v>196</v>
      </c>
      <c r="P383" s="245" t="s">
        <v>196</v>
      </c>
      <c r="Q383" s="245" t="s">
        <v>198</v>
      </c>
      <c r="R383" s="245" t="s">
        <v>196</v>
      </c>
      <c r="S383" s="245" t="s">
        <v>198</v>
      </c>
      <c r="T383" s="245" t="s">
        <v>196</v>
      </c>
      <c r="U383" s="245" t="s">
        <v>196</v>
      </c>
      <c r="V383" s="245" t="s">
        <v>198</v>
      </c>
      <c r="W383" s="245" t="s">
        <v>198</v>
      </c>
      <c r="X383" s="245" t="s">
        <v>197</v>
      </c>
      <c r="Y383" s="245" t="s">
        <v>196</v>
      </c>
      <c r="Z383" s="245" t="s">
        <v>196</v>
      </c>
      <c r="AA383" s="245" t="s">
        <v>196</v>
      </c>
      <c r="AB383" s="245" t="s">
        <v>196</v>
      </c>
      <c r="AC383" s="245" t="s">
        <v>196</v>
      </c>
      <c r="AD383" s="245" t="s">
        <v>196</v>
      </c>
      <c r="AE383" s="245" t="s">
        <v>196</v>
      </c>
      <c r="AF383" s="245" t="s">
        <v>198</v>
      </c>
      <c r="AG383" s="245" t="s">
        <v>198</v>
      </c>
      <c r="AH383" s="245" t="s">
        <v>197</v>
      </c>
      <c r="AI383" s="245" t="s">
        <v>197</v>
      </c>
      <c r="AJ383" s="245" t="s">
        <v>197</v>
      </c>
      <c r="AK383" s="245" t="s">
        <v>197</v>
      </c>
      <c r="AL383" s="245" t="s">
        <v>197</v>
      </c>
      <c r="AM383" s="245" t="s">
        <v>197</v>
      </c>
      <c r="AN383" s="245" t="s">
        <v>197</v>
      </c>
      <c r="AO383" s="245" t="s">
        <v>197</v>
      </c>
      <c r="AP383" s="245" t="s">
        <v>197</v>
      </c>
      <c r="AQ383" s="241">
        <v>0</v>
      </c>
      <c r="AR383" s="241">
        <v>0</v>
      </c>
    </row>
    <row r="384" spans="1:44" ht="18" x14ac:dyDescent="0.2">
      <c r="A384" s="264">
        <v>112818</v>
      </c>
      <c r="B384" t="s">
        <v>59</v>
      </c>
      <c r="C384" t="s">
        <v>659</v>
      </c>
      <c r="D384" t="s">
        <v>659</v>
      </c>
      <c r="E384" t="s">
        <v>659</v>
      </c>
      <c r="F384" t="s">
        <v>659</v>
      </c>
      <c r="G384" t="s">
        <v>659</v>
      </c>
      <c r="H384" t="s">
        <v>659</v>
      </c>
      <c r="I384" t="s">
        <v>659</v>
      </c>
      <c r="J384" t="s">
        <v>659</v>
      </c>
      <c r="K384" t="s">
        <v>659</v>
      </c>
      <c r="L384" t="s">
        <v>659</v>
      </c>
      <c r="M384" t="s">
        <v>659</v>
      </c>
      <c r="N384" t="s">
        <v>659</v>
      </c>
      <c r="O384" t="s">
        <v>659</v>
      </c>
      <c r="P384" t="s">
        <v>659</v>
      </c>
      <c r="Q384" t="s">
        <v>659</v>
      </c>
      <c r="R384" t="s">
        <v>659</v>
      </c>
      <c r="S384" t="s">
        <v>659</v>
      </c>
      <c r="T384" t="s">
        <v>659</v>
      </c>
      <c r="U384" t="s">
        <v>659</v>
      </c>
      <c r="V384" t="s">
        <v>659</v>
      </c>
      <c r="W384" t="s">
        <v>659</v>
      </c>
      <c r="X384" t="s">
        <v>659</v>
      </c>
      <c r="Y384" t="s">
        <v>659</v>
      </c>
      <c r="Z384" t="s">
        <v>659</v>
      </c>
      <c r="AA384" t="s">
        <v>659</v>
      </c>
      <c r="AB384" t="s">
        <v>659</v>
      </c>
      <c r="AC384" t="s">
        <v>659</v>
      </c>
      <c r="AD384" t="s">
        <v>659</v>
      </c>
      <c r="AE384" t="s">
        <v>659</v>
      </c>
      <c r="AF384" t="s">
        <v>659</v>
      </c>
      <c r="AG384" t="s">
        <v>659</v>
      </c>
      <c r="AH384" t="s">
        <v>659</v>
      </c>
      <c r="AI384" t="s">
        <v>659</v>
      </c>
      <c r="AJ384" t="s">
        <v>659</v>
      </c>
      <c r="AK384" t="s">
        <v>659</v>
      </c>
      <c r="AL384" t="s">
        <v>659</v>
      </c>
      <c r="AM384" t="s">
        <v>659</v>
      </c>
      <c r="AN384" t="s">
        <v>659</v>
      </c>
      <c r="AO384" t="s">
        <v>659</v>
      </c>
      <c r="AP384" t="s">
        <v>659</v>
      </c>
      <c r="AQ384" s="241">
        <v>0</v>
      </c>
      <c r="AR384" s="241">
        <v>0</v>
      </c>
    </row>
    <row r="385" spans="1:44" ht="18" x14ac:dyDescent="0.2">
      <c r="A385" s="264">
        <v>112822</v>
      </c>
      <c r="B385" t="s">
        <v>59</v>
      </c>
      <c r="C385" t="s">
        <v>659</v>
      </c>
      <c r="D385" t="s">
        <v>659</v>
      </c>
      <c r="E385" t="s">
        <v>659</v>
      </c>
      <c r="F385" t="s">
        <v>659</v>
      </c>
      <c r="G385" t="s">
        <v>659</v>
      </c>
      <c r="H385" t="s">
        <v>659</v>
      </c>
      <c r="I385" t="s">
        <v>659</v>
      </c>
      <c r="J385" t="s">
        <v>659</v>
      </c>
      <c r="K385" t="s">
        <v>659</v>
      </c>
      <c r="L385" t="s">
        <v>659</v>
      </c>
      <c r="M385" t="s">
        <v>659</v>
      </c>
      <c r="N385" t="s">
        <v>659</v>
      </c>
      <c r="O385" t="s">
        <v>659</v>
      </c>
      <c r="P385" t="s">
        <v>659</v>
      </c>
      <c r="Q385" t="s">
        <v>659</v>
      </c>
      <c r="R385" t="s">
        <v>659</v>
      </c>
      <c r="S385" t="s">
        <v>659</v>
      </c>
      <c r="T385" t="s">
        <v>659</v>
      </c>
      <c r="U385" t="s">
        <v>659</v>
      </c>
      <c r="V385" t="s">
        <v>659</v>
      </c>
      <c r="W385" t="s">
        <v>659</v>
      </c>
      <c r="X385" t="s">
        <v>659</v>
      </c>
      <c r="Y385" t="s">
        <v>659</v>
      </c>
      <c r="Z385" t="s">
        <v>659</v>
      </c>
      <c r="AA385" t="s">
        <v>659</v>
      </c>
      <c r="AB385" t="s">
        <v>659</v>
      </c>
      <c r="AC385" t="s">
        <v>659</v>
      </c>
      <c r="AD385" t="s">
        <v>659</v>
      </c>
      <c r="AE385" t="s">
        <v>659</v>
      </c>
      <c r="AF385" t="s">
        <v>659</v>
      </c>
      <c r="AG385" t="s">
        <v>659</v>
      </c>
      <c r="AH385" t="s">
        <v>659</v>
      </c>
      <c r="AI385" t="s">
        <v>659</v>
      </c>
      <c r="AJ385" t="s">
        <v>659</v>
      </c>
      <c r="AK385" t="s">
        <v>659</v>
      </c>
      <c r="AL385" t="s">
        <v>659</v>
      </c>
      <c r="AM385" t="s">
        <v>659</v>
      </c>
      <c r="AN385" t="s">
        <v>659</v>
      </c>
      <c r="AO385" t="s">
        <v>659</v>
      </c>
      <c r="AP385" t="s">
        <v>659</v>
      </c>
      <c r="AQ385" s="241">
        <v>0</v>
      </c>
      <c r="AR385" s="241">
        <v>0</v>
      </c>
    </row>
    <row r="386" spans="1:44" x14ac:dyDescent="0.2">
      <c r="A386" s="265">
        <v>112825</v>
      </c>
      <c r="B386" t="s">
        <v>59</v>
      </c>
      <c r="C386" s="263" t="s">
        <v>197</v>
      </c>
      <c r="D386" s="263" t="s">
        <v>197</v>
      </c>
      <c r="E386" s="263" t="s">
        <v>197</v>
      </c>
      <c r="F386" s="263" t="s">
        <v>197</v>
      </c>
      <c r="G386" s="263" t="s">
        <v>197</v>
      </c>
      <c r="H386" s="263" t="s">
        <v>197</v>
      </c>
      <c r="I386" s="263" t="s">
        <v>197</v>
      </c>
      <c r="J386" s="263" t="s">
        <v>197</v>
      </c>
      <c r="K386" s="263" t="s">
        <v>197</v>
      </c>
      <c r="L386" s="263" t="s">
        <v>197</v>
      </c>
      <c r="M386" s="263" t="s">
        <v>197</v>
      </c>
      <c r="N386" s="263" t="s">
        <v>197</v>
      </c>
      <c r="O386" s="263" t="s">
        <v>197</v>
      </c>
      <c r="P386" s="263" t="s">
        <v>197</v>
      </c>
      <c r="Q386" s="263" t="s">
        <v>197</v>
      </c>
      <c r="R386" s="263" t="s">
        <v>197</v>
      </c>
      <c r="S386" s="263" t="s">
        <v>197</v>
      </c>
      <c r="T386" s="263" t="s">
        <v>197</v>
      </c>
      <c r="U386" s="263" t="s">
        <v>197</v>
      </c>
      <c r="V386" s="263" t="s">
        <v>197</v>
      </c>
      <c r="W386" s="263" t="s">
        <v>197</v>
      </c>
      <c r="X386" s="263" t="s">
        <v>197</v>
      </c>
      <c r="Y386" s="263" t="s">
        <v>197</v>
      </c>
      <c r="Z386" s="263" t="s">
        <v>197</v>
      </c>
      <c r="AA386" s="263" t="s">
        <v>197</v>
      </c>
      <c r="AB386" s="263" t="s">
        <v>197</v>
      </c>
      <c r="AC386" s="263" t="s">
        <v>197</v>
      </c>
      <c r="AD386" s="263" t="s">
        <v>197</v>
      </c>
      <c r="AE386" s="263" t="s">
        <v>197</v>
      </c>
      <c r="AF386" s="263" t="s">
        <v>197</v>
      </c>
      <c r="AG386" s="263" t="s">
        <v>197</v>
      </c>
      <c r="AH386" s="263" t="s">
        <v>197</v>
      </c>
      <c r="AI386" s="263" t="s">
        <v>197</v>
      </c>
      <c r="AJ386" s="263" t="s">
        <v>197</v>
      </c>
      <c r="AK386" s="263" t="s">
        <v>197</v>
      </c>
      <c r="AL386" s="263" t="s">
        <v>197</v>
      </c>
      <c r="AM386" s="263" t="s">
        <v>197</v>
      </c>
      <c r="AN386" s="263" t="s">
        <v>197</v>
      </c>
      <c r="AO386" s="263" t="s">
        <v>197</v>
      </c>
      <c r="AP386" s="263" t="s">
        <v>197</v>
      </c>
      <c r="AQ386" s="241">
        <v>0</v>
      </c>
      <c r="AR386" s="241" t="s">
        <v>1137</v>
      </c>
    </row>
    <row r="387" spans="1:44" ht="18" x14ac:dyDescent="0.2">
      <c r="A387" s="264">
        <v>112844</v>
      </c>
      <c r="B387" t="s">
        <v>59</v>
      </c>
      <c r="C387" t="s">
        <v>659</v>
      </c>
      <c r="D387" t="s">
        <v>659</v>
      </c>
      <c r="E387" t="s">
        <v>659</v>
      </c>
      <c r="F387" t="s">
        <v>659</v>
      </c>
      <c r="G387" t="s">
        <v>659</v>
      </c>
      <c r="H387" t="s">
        <v>659</v>
      </c>
      <c r="I387" t="s">
        <v>659</v>
      </c>
      <c r="J387" t="s">
        <v>659</v>
      </c>
      <c r="K387" t="s">
        <v>659</v>
      </c>
      <c r="L387" t="s">
        <v>659</v>
      </c>
      <c r="M387" t="s">
        <v>659</v>
      </c>
      <c r="N387" t="s">
        <v>659</v>
      </c>
      <c r="O387" t="s">
        <v>659</v>
      </c>
      <c r="P387" t="s">
        <v>659</v>
      </c>
      <c r="Q387" t="s">
        <v>659</v>
      </c>
      <c r="R387" t="s">
        <v>659</v>
      </c>
      <c r="S387" t="s">
        <v>659</v>
      </c>
      <c r="T387" t="s">
        <v>659</v>
      </c>
      <c r="U387" t="s">
        <v>659</v>
      </c>
      <c r="V387" t="s">
        <v>659</v>
      </c>
      <c r="W387" t="s">
        <v>659</v>
      </c>
      <c r="X387" t="s">
        <v>659</v>
      </c>
      <c r="Y387" t="s">
        <v>659</v>
      </c>
      <c r="Z387" t="s">
        <v>659</v>
      </c>
      <c r="AA387" t="s">
        <v>659</v>
      </c>
      <c r="AB387" t="s">
        <v>659</v>
      </c>
      <c r="AC387" t="s">
        <v>659</v>
      </c>
      <c r="AD387" t="s">
        <v>659</v>
      </c>
      <c r="AE387" t="s">
        <v>659</v>
      </c>
      <c r="AF387" t="s">
        <v>659</v>
      </c>
      <c r="AG387" t="s">
        <v>659</v>
      </c>
      <c r="AH387" t="s">
        <v>659</v>
      </c>
      <c r="AI387" t="s">
        <v>659</v>
      </c>
      <c r="AJ387" t="s">
        <v>659</v>
      </c>
      <c r="AK387" t="s">
        <v>659</v>
      </c>
      <c r="AL387" t="s">
        <v>659</v>
      </c>
      <c r="AM387" t="s">
        <v>659</v>
      </c>
      <c r="AN387" t="s">
        <v>659</v>
      </c>
      <c r="AO387" t="s">
        <v>659</v>
      </c>
      <c r="AP387" t="s">
        <v>659</v>
      </c>
      <c r="AQ387" s="241">
        <v>0</v>
      </c>
      <c r="AR387" s="241">
        <v>0</v>
      </c>
    </row>
    <row r="388" spans="1:44" ht="18" x14ac:dyDescent="0.2">
      <c r="A388" s="264">
        <v>112847</v>
      </c>
      <c r="B388" t="s">
        <v>59</v>
      </c>
      <c r="C388" t="s">
        <v>659</v>
      </c>
      <c r="D388" t="s">
        <v>659</v>
      </c>
      <c r="E388" t="s">
        <v>659</v>
      </c>
      <c r="F388" t="s">
        <v>659</v>
      </c>
      <c r="G388" t="s">
        <v>659</v>
      </c>
      <c r="H388" t="s">
        <v>659</v>
      </c>
      <c r="I388" t="s">
        <v>659</v>
      </c>
      <c r="J388" t="s">
        <v>659</v>
      </c>
      <c r="K388" t="s">
        <v>659</v>
      </c>
      <c r="L388" t="s">
        <v>659</v>
      </c>
      <c r="M388" t="s">
        <v>659</v>
      </c>
      <c r="N388" t="s">
        <v>659</v>
      </c>
      <c r="O388" t="s">
        <v>659</v>
      </c>
      <c r="P388" t="s">
        <v>659</v>
      </c>
      <c r="Q388" t="s">
        <v>659</v>
      </c>
      <c r="R388" t="s">
        <v>659</v>
      </c>
      <c r="S388" t="s">
        <v>659</v>
      </c>
      <c r="T388" t="s">
        <v>659</v>
      </c>
      <c r="U388" t="s">
        <v>659</v>
      </c>
      <c r="V388" t="s">
        <v>659</v>
      </c>
      <c r="W388" t="s">
        <v>659</v>
      </c>
      <c r="X388" t="s">
        <v>659</v>
      </c>
      <c r="Y388" t="s">
        <v>659</v>
      </c>
      <c r="Z388" t="s">
        <v>659</v>
      </c>
      <c r="AA388" t="s">
        <v>659</v>
      </c>
      <c r="AB388" t="s">
        <v>659</v>
      </c>
      <c r="AC388" t="s">
        <v>659</v>
      </c>
      <c r="AD388" t="s">
        <v>659</v>
      </c>
      <c r="AE388" t="s">
        <v>659</v>
      </c>
      <c r="AF388" t="s">
        <v>659</v>
      </c>
      <c r="AG388" t="s">
        <v>659</v>
      </c>
      <c r="AH388" t="s">
        <v>659</v>
      </c>
      <c r="AI388" t="s">
        <v>659</v>
      </c>
      <c r="AJ388" t="s">
        <v>659</v>
      </c>
      <c r="AK388" t="s">
        <v>659</v>
      </c>
      <c r="AL388" t="s">
        <v>659</v>
      </c>
      <c r="AM388" t="s">
        <v>659</v>
      </c>
      <c r="AN388" t="s">
        <v>659</v>
      </c>
      <c r="AO388" t="s">
        <v>659</v>
      </c>
      <c r="AP388" t="s">
        <v>659</v>
      </c>
      <c r="AQ388" s="241">
        <v>0</v>
      </c>
      <c r="AR388" s="241">
        <v>0</v>
      </c>
    </row>
    <row r="389" spans="1:44" ht="18" x14ac:dyDescent="0.2">
      <c r="A389" s="264">
        <v>112858</v>
      </c>
      <c r="B389" t="s">
        <v>59</v>
      </c>
      <c r="C389" t="s">
        <v>659</v>
      </c>
      <c r="D389" t="s">
        <v>659</v>
      </c>
      <c r="E389" t="s">
        <v>659</v>
      </c>
      <c r="F389" t="s">
        <v>659</v>
      </c>
      <c r="G389" t="s">
        <v>659</v>
      </c>
      <c r="H389" t="s">
        <v>659</v>
      </c>
      <c r="I389" t="s">
        <v>659</v>
      </c>
      <c r="J389" t="s">
        <v>659</v>
      </c>
      <c r="K389" t="s">
        <v>659</v>
      </c>
      <c r="L389" t="s">
        <v>659</v>
      </c>
      <c r="M389" t="s">
        <v>659</v>
      </c>
      <c r="N389" t="s">
        <v>659</v>
      </c>
      <c r="O389" t="s">
        <v>659</v>
      </c>
      <c r="P389" t="s">
        <v>659</v>
      </c>
      <c r="Q389" t="s">
        <v>659</v>
      </c>
      <c r="R389" t="s">
        <v>659</v>
      </c>
      <c r="S389" t="s">
        <v>659</v>
      </c>
      <c r="T389" t="s">
        <v>659</v>
      </c>
      <c r="U389" t="s">
        <v>659</v>
      </c>
      <c r="V389" t="s">
        <v>659</v>
      </c>
      <c r="W389" t="s">
        <v>659</v>
      </c>
      <c r="X389" t="s">
        <v>659</v>
      </c>
      <c r="Y389" t="s">
        <v>659</v>
      </c>
      <c r="Z389" t="s">
        <v>659</v>
      </c>
      <c r="AA389" t="s">
        <v>659</v>
      </c>
      <c r="AB389" t="s">
        <v>659</v>
      </c>
      <c r="AC389" t="s">
        <v>659</v>
      </c>
      <c r="AD389" t="s">
        <v>659</v>
      </c>
      <c r="AE389" t="s">
        <v>659</v>
      </c>
      <c r="AF389" t="s">
        <v>659</v>
      </c>
      <c r="AG389" t="s">
        <v>659</v>
      </c>
      <c r="AH389" t="s">
        <v>659</v>
      </c>
      <c r="AI389" t="s">
        <v>659</v>
      </c>
      <c r="AJ389" t="s">
        <v>659</v>
      </c>
      <c r="AK389" t="s">
        <v>659</v>
      </c>
      <c r="AL389" t="s">
        <v>659</v>
      </c>
      <c r="AM389" t="s">
        <v>659</v>
      </c>
      <c r="AN389" t="s">
        <v>659</v>
      </c>
      <c r="AO389" t="s">
        <v>659</v>
      </c>
      <c r="AP389" t="s">
        <v>659</v>
      </c>
      <c r="AQ389" s="241">
        <v>0</v>
      </c>
      <c r="AR389" s="241">
        <v>0</v>
      </c>
    </row>
    <row r="390" spans="1:44" x14ac:dyDescent="0.2">
      <c r="A390">
        <v>112873</v>
      </c>
      <c r="B390" t="s">
        <v>59</v>
      </c>
      <c r="C390" t="s">
        <v>659</v>
      </c>
      <c r="D390" t="s">
        <v>659</v>
      </c>
      <c r="E390" t="s">
        <v>659</v>
      </c>
      <c r="F390" t="s">
        <v>659</v>
      </c>
      <c r="G390" t="s">
        <v>659</v>
      </c>
      <c r="H390" t="s">
        <v>659</v>
      </c>
      <c r="I390" t="s">
        <v>659</v>
      </c>
      <c r="J390" t="s">
        <v>659</v>
      </c>
      <c r="K390" t="s">
        <v>659</v>
      </c>
      <c r="L390" t="s">
        <v>659</v>
      </c>
      <c r="M390" t="s">
        <v>659</v>
      </c>
      <c r="N390" t="s">
        <v>659</v>
      </c>
      <c r="O390" t="s">
        <v>659</v>
      </c>
      <c r="P390" t="s">
        <v>659</v>
      </c>
      <c r="Q390" t="s">
        <v>659</v>
      </c>
      <c r="R390" t="s">
        <v>659</v>
      </c>
      <c r="S390" t="s">
        <v>659</v>
      </c>
      <c r="T390" t="s">
        <v>659</v>
      </c>
      <c r="U390" t="s">
        <v>659</v>
      </c>
      <c r="V390" t="s">
        <v>659</v>
      </c>
      <c r="W390" t="s">
        <v>659</v>
      </c>
      <c r="X390" t="s">
        <v>659</v>
      </c>
      <c r="Y390" t="s">
        <v>659</v>
      </c>
      <c r="Z390" t="s">
        <v>659</v>
      </c>
      <c r="AA390" t="s">
        <v>659</v>
      </c>
      <c r="AB390" t="s">
        <v>659</v>
      </c>
      <c r="AC390" t="s">
        <v>659</v>
      </c>
      <c r="AD390" t="s">
        <v>659</v>
      </c>
      <c r="AE390" t="s">
        <v>659</v>
      </c>
      <c r="AF390" t="s">
        <v>659</v>
      </c>
      <c r="AG390" t="s">
        <v>659</v>
      </c>
      <c r="AH390" t="s">
        <v>659</v>
      </c>
      <c r="AI390" t="s">
        <v>659</v>
      </c>
      <c r="AJ390" t="s">
        <v>659</v>
      </c>
      <c r="AK390" t="s">
        <v>659</v>
      </c>
      <c r="AL390" t="s">
        <v>659</v>
      </c>
      <c r="AM390" t="s">
        <v>659</v>
      </c>
      <c r="AN390" t="s">
        <v>659</v>
      </c>
      <c r="AO390" t="s">
        <v>659</v>
      </c>
      <c r="AP390" t="s">
        <v>659</v>
      </c>
      <c r="AQ390" s="241" t="s">
        <v>1143</v>
      </c>
      <c r="AR390" s="241">
        <v>0</v>
      </c>
    </row>
    <row r="391" spans="1:44" x14ac:dyDescent="0.2">
      <c r="A391" s="265">
        <v>112880</v>
      </c>
      <c r="B391" t="s">
        <v>59</v>
      </c>
      <c r="C391" s="263" t="s">
        <v>197</v>
      </c>
      <c r="D391" s="263" t="s">
        <v>197</v>
      </c>
      <c r="E391" s="263" t="s">
        <v>197</v>
      </c>
      <c r="F391" s="263" t="s">
        <v>197</v>
      </c>
      <c r="G391" s="263" t="s">
        <v>197</v>
      </c>
      <c r="H391" s="263" t="s">
        <v>197</v>
      </c>
      <c r="I391" s="263" t="s">
        <v>197</v>
      </c>
      <c r="J391" s="263" t="s">
        <v>197</v>
      </c>
      <c r="K391" s="263" t="s">
        <v>197</v>
      </c>
      <c r="L391" s="263" t="s">
        <v>197</v>
      </c>
      <c r="M391" s="263" t="s">
        <v>197</v>
      </c>
      <c r="N391" s="263" t="s">
        <v>197</v>
      </c>
      <c r="O391" s="263" t="s">
        <v>197</v>
      </c>
      <c r="P391" s="263" t="s">
        <v>197</v>
      </c>
      <c r="Q391" s="263" t="s">
        <v>197</v>
      </c>
      <c r="R391" s="263" t="s">
        <v>197</v>
      </c>
      <c r="S391" s="263" t="s">
        <v>197</v>
      </c>
      <c r="T391" s="263" t="s">
        <v>197</v>
      </c>
      <c r="U391" s="263" t="s">
        <v>197</v>
      </c>
      <c r="V391" s="263" t="s">
        <v>197</v>
      </c>
      <c r="W391" s="263" t="s">
        <v>197</v>
      </c>
      <c r="X391" s="263" t="s">
        <v>197</v>
      </c>
      <c r="Y391" s="263" t="s">
        <v>197</v>
      </c>
      <c r="Z391" s="263" t="s">
        <v>197</v>
      </c>
      <c r="AA391" s="263" t="s">
        <v>197</v>
      </c>
      <c r="AB391" s="263" t="s">
        <v>197</v>
      </c>
      <c r="AC391" s="263" t="s">
        <v>197</v>
      </c>
      <c r="AD391" s="263" t="s">
        <v>197</v>
      </c>
      <c r="AE391" s="263" t="s">
        <v>197</v>
      </c>
      <c r="AF391" s="263" t="s">
        <v>197</v>
      </c>
      <c r="AG391" s="263" t="s">
        <v>197</v>
      </c>
      <c r="AH391" s="263" t="s">
        <v>197</v>
      </c>
      <c r="AI391" s="263" t="s">
        <v>197</v>
      </c>
      <c r="AJ391" s="263" t="s">
        <v>197</v>
      </c>
      <c r="AK391" s="263" t="s">
        <v>197</v>
      </c>
      <c r="AL391" s="263" t="s">
        <v>197</v>
      </c>
      <c r="AM391" s="263" t="s">
        <v>197</v>
      </c>
      <c r="AN391" s="263" t="s">
        <v>197</v>
      </c>
      <c r="AO391" s="263" t="s">
        <v>197</v>
      </c>
      <c r="AP391" s="263" t="s">
        <v>197</v>
      </c>
      <c r="AQ391" s="241">
        <v>0</v>
      </c>
      <c r="AR391" s="241" t="s">
        <v>1137</v>
      </c>
    </row>
    <row r="392" spans="1:44" x14ac:dyDescent="0.2">
      <c r="A392" s="265">
        <v>112906</v>
      </c>
      <c r="B392" t="s">
        <v>59</v>
      </c>
      <c r="C392" s="263" t="s">
        <v>197</v>
      </c>
      <c r="D392" s="263" t="s">
        <v>197</v>
      </c>
      <c r="E392" s="263" t="s">
        <v>197</v>
      </c>
      <c r="F392" s="263" t="s">
        <v>197</v>
      </c>
      <c r="G392" s="263" t="s">
        <v>197</v>
      </c>
      <c r="H392" s="263" t="s">
        <v>197</v>
      </c>
      <c r="I392" s="263" t="s">
        <v>197</v>
      </c>
      <c r="J392" s="263" t="s">
        <v>197</v>
      </c>
      <c r="K392" s="263" t="s">
        <v>197</v>
      </c>
      <c r="L392" s="263" t="s">
        <v>197</v>
      </c>
      <c r="M392" s="263" t="s">
        <v>197</v>
      </c>
      <c r="N392" s="263" t="s">
        <v>197</v>
      </c>
      <c r="O392" s="263" t="s">
        <v>197</v>
      </c>
      <c r="P392" s="263" t="s">
        <v>197</v>
      </c>
      <c r="Q392" s="263" t="s">
        <v>197</v>
      </c>
      <c r="R392" s="263" t="s">
        <v>197</v>
      </c>
      <c r="S392" s="263" t="s">
        <v>197</v>
      </c>
      <c r="T392" s="263" t="s">
        <v>197</v>
      </c>
      <c r="U392" s="263" t="s">
        <v>197</v>
      </c>
      <c r="V392" s="263" t="s">
        <v>197</v>
      </c>
      <c r="W392" s="263" t="s">
        <v>197</v>
      </c>
      <c r="X392" s="263" t="s">
        <v>197</v>
      </c>
      <c r="Y392" s="263" t="s">
        <v>197</v>
      </c>
      <c r="Z392" s="263" t="s">
        <v>197</v>
      </c>
      <c r="AA392" s="263" t="s">
        <v>197</v>
      </c>
      <c r="AB392" s="263" t="s">
        <v>197</v>
      </c>
      <c r="AC392" s="263" t="s">
        <v>197</v>
      </c>
      <c r="AD392" s="263" t="s">
        <v>197</v>
      </c>
      <c r="AE392" s="263" t="s">
        <v>197</v>
      </c>
      <c r="AF392" s="263" t="s">
        <v>197</v>
      </c>
      <c r="AG392" s="263" t="s">
        <v>197</v>
      </c>
      <c r="AH392" s="263" t="s">
        <v>197</v>
      </c>
      <c r="AI392" s="263" t="s">
        <v>197</v>
      </c>
      <c r="AJ392" s="263" t="s">
        <v>197</v>
      </c>
      <c r="AK392" s="263" t="s">
        <v>197</v>
      </c>
      <c r="AL392" s="263" t="s">
        <v>197</v>
      </c>
      <c r="AM392" s="263" t="s">
        <v>197</v>
      </c>
      <c r="AN392" s="263" t="s">
        <v>197</v>
      </c>
      <c r="AO392" s="263" t="s">
        <v>197</v>
      </c>
      <c r="AP392" s="263" t="s">
        <v>197</v>
      </c>
      <c r="AQ392" s="241">
        <v>0</v>
      </c>
      <c r="AR392" s="241" t="s">
        <v>1137</v>
      </c>
    </row>
    <row r="393" spans="1:44" x14ac:dyDescent="0.2">
      <c r="A393">
        <v>112940</v>
      </c>
      <c r="B393" t="s">
        <v>59</v>
      </c>
      <c r="C393" t="s">
        <v>659</v>
      </c>
      <c r="D393" t="s">
        <v>659</v>
      </c>
      <c r="E393" t="s">
        <v>659</v>
      </c>
      <c r="F393" t="s">
        <v>659</v>
      </c>
      <c r="G393" t="s">
        <v>659</v>
      </c>
      <c r="H393" t="s">
        <v>659</v>
      </c>
      <c r="I393" t="s">
        <v>659</v>
      </c>
      <c r="J393" t="s">
        <v>659</v>
      </c>
      <c r="K393" t="s">
        <v>659</v>
      </c>
      <c r="L393" t="s">
        <v>659</v>
      </c>
      <c r="M393" t="s">
        <v>659</v>
      </c>
      <c r="N393" t="s">
        <v>659</v>
      </c>
      <c r="O393" t="s">
        <v>659</v>
      </c>
      <c r="P393" t="s">
        <v>659</v>
      </c>
      <c r="Q393" t="s">
        <v>659</v>
      </c>
      <c r="R393" t="s">
        <v>659</v>
      </c>
      <c r="S393" t="s">
        <v>659</v>
      </c>
      <c r="T393" t="s">
        <v>659</v>
      </c>
      <c r="U393" t="s">
        <v>659</v>
      </c>
      <c r="V393" t="s">
        <v>659</v>
      </c>
      <c r="W393" t="s">
        <v>659</v>
      </c>
      <c r="X393" t="s">
        <v>659</v>
      </c>
      <c r="Y393" t="s">
        <v>659</v>
      </c>
      <c r="Z393" t="s">
        <v>659</v>
      </c>
      <c r="AA393" t="s">
        <v>659</v>
      </c>
      <c r="AB393" t="s">
        <v>659</v>
      </c>
      <c r="AC393" t="s">
        <v>659</v>
      </c>
      <c r="AD393" t="s">
        <v>659</v>
      </c>
      <c r="AE393" t="s">
        <v>659</v>
      </c>
      <c r="AF393" t="s">
        <v>659</v>
      </c>
      <c r="AG393" t="s">
        <v>659</v>
      </c>
      <c r="AH393" t="s">
        <v>659</v>
      </c>
      <c r="AI393" t="s">
        <v>659</v>
      </c>
      <c r="AJ393" t="s">
        <v>659</v>
      </c>
      <c r="AK393" t="s">
        <v>659</v>
      </c>
      <c r="AL393" t="s">
        <v>659</v>
      </c>
      <c r="AM393" t="s">
        <v>659</v>
      </c>
      <c r="AN393" t="s">
        <v>659</v>
      </c>
      <c r="AO393" t="s">
        <v>659</v>
      </c>
      <c r="AP393" t="s">
        <v>659</v>
      </c>
      <c r="AQ393" s="241">
        <v>0</v>
      </c>
      <c r="AR393" s="241">
        <v>0</v>
      </c>
    </row>
    <row r="394" spans="1:44" x14ac:dyDescent="0.2">
      <c r="A394" s="265">
        <v>112942</v>
      </c>
      <c r="B394" t="s">
        <v>59</v>
      </c>
      <c r="C394" s="263" t="s">
        <v>197</v>
      </c>
      <c r="D394" s="263" t="s">
        <v>197</v>
      </c>
      <c r="E394" s="263" t="s">
        <v>197</v>
      </c>
      <c r="F394" s="263" t="s">
        <v>197</v>
      </c>
      <c r="G394" s="263" t="s">
        <v>197</v>
      </c>
      <c r="H394" s="263" t="s">
        <v>197</v>
      </c>
      <c r="I394" s="263" t="s">
        <v>197</v>
      </c>
      <c r="J394" s="263" t="s">
        <v>197</v>
      </c>
      <c r="K394" s="263" t="s">
        <v>197</v>
      </c>
      <c r="L394" s="263" t="s">
        <v>197</v>
      </c>
      <c r="M394" s="263" t="s">
        <v>197</v>
      </c>
      <c r="N394" s="263" t="s">
        <v>197</v>
      </c>
      <c r="O394" s="263" t="s">
        <v>197</v>
      </c>
      <c r="P394" s="263" t="s">
        <v>197</v>
      </c>
      <c r="Q394" s="263" t="s">
        <v>197</v>
      </c>
      <c r="R394" s="263" t="s">
        <v>197</v>
      </c>
      <c r="S394" s="263" t="s">
        <v>197</v>
      </c>
      <c r="T394" s="263" t="s">
        <v>197</v>
      </c>
      <c r="U394" s="263" t="s">
        <v>197</v>
      </c>
      <c r="V394" s="263" t="s">
        <v>197</v>
      </c>
      <c r="W394" s="263" t="s">
        <v>197</v>
      </c>
      <c r="X394" s="263" t="s">
        <v>197</v>
      </c>
      <c r="Y394" s="263" t="s">
        <v>197</v>
      </c>
      <c r="Z394" s="263" t="s">
        <v>197</v>
      </c>
      <c r="AA394" s="263" t="s">
        <v>197</v>
      </c>
      <c r="AB394" s="263" t="s">
        <v>197</v>
      </c>
      <c r="AC394" s="263" t="s">
        <v>197</v>
      </c>
      <c r="AD394" s="263" t="s">
        <v>197</v>
      </c>
      <c r="AE394" s="263" t="s">
        <v>197</v>
      </c>
      <c r="AF394" s="263" t="s">
        <v>197</v>
      </c>
      <c r="AG394" s="263" t="s">
        <v>197</v>
      </c>
      <c r="AH394" s="263" t="s">
        <v>197</v>
      </c>
      <c r="AI394" s="263" t="s">
        <v>197</v>
      </c>
      <c r="AJ394" s="263" t="s">
        <v>197</v>
      </c>
      <c r="AK394" s="263" t="s">
        <v>197</v>
      </c>
      <c r="AL394" s="263" t="s">
        <v>197</v>
      </c>
      <c r="AM394" s="263" t="s">
        <v>197</v>
      </c>
      <c r="AN394" s="263" t="s">
        <v>197</v>
      </c>
      <c r="AO394" s="263" t="s">
        <v>197</v>
      </c>
      <c r="AP394" s="263" t="s">
        <v>197</v>
      </c>
      <c r="AQ394" s="241">
        <v>0</v>
      </c>
      <c r="AR394" s="241" t="s">
        <v>1137</v>
      </c>
    </row>
    <row r="395" spans="1:44" ht="18" x14ac:dyDescent="0.2">
      <c r="A395" s="264">
        <v>112968</v>
      </c>
      <c r="B395" t="s">
        <v>59</v>
      </c>
      <c r="C395" t="s">
        <v>659</v>
      </c>
      <c r="D395" t="s">
        <v>659</v>
      </c>
      <c r="E395" t="s">
        <v>659</v>
      </c>
      <c r="F395" t="s">
        <v>659</v>
      </c>
      <c r="G395" t="s">
        <v>659</v>
      </c>
      <c r="H395" t="s">
        <v>659</v>
      </c>
      <c r="I395" t="s">
        <v>659</v>
      </c>
      <c r="J395" t="s">
        <v>659</v>
      </c>
      <c r="K395" t="s">
        <v>659</v>
      </c>
      <c r="L395" t="s">
        <v>659</v>
      </c>
      <c r="M395" t="s">
        <v>659</v>
      </c>
      <c r="N395" t="s">
        <v>659</v>
      </c>
      <c r="O395" t="s">
        <v>659</v>
      </c>
      <c r="P395" t="s">
        <v>659</v>
      </c>
      <c r="Q395" t="s">
        <v>659</v>
      </c>
      <c r="R395" t="s">
        <v>659</v>
      </c>
      <c r="S395" t="s">
        <v>659</v>
      </c>
      <c r="T395" t="s">
        <v>659</v>
      </c>
      <c r="U395" t="s">
        <v>659</v>
      </c>
      <c r="V395" t="s">
        <v>659</v>
      </c>
      <c r="W395" t="s">
        <v>659</v>
      </c>
      <c r="X395" t="s">
        <v>659</v>
      </c>
      <c r="Y395" t="s">
        <v>659</v>
      </c>
      <c r="Z395" t="s">
        <v>659</v>
      </c>
      <c r="AA395" t="s">
        <v>659</v>
      </c>
      <c r="AB395" t="s">
        <v>659</v>
      </c>
      <c r="AC395" t="s">
        <v>659</v>
      </c>
      <c r="AD395" t="s">
        <v>659</v>
      </c>
      <c r="AE395" t="s">
        <v>659</v>
      </c>
      <c r="AF395" t="s">
        <v>659</v>
      </c>
      <c r="AG395" t="s">
        <v>659</v>
      </c>
      <c r="AH395" t="s">
        <v>659</v>
      </c>
      <c r="AI395" t="s">
        <v>659</v>
      </c>
      <c r="AJ395" t="s">
        <v>659</v>
      </c>
      <c r="AK395" t="s">
        <v>659</v>
      </c>
      <c r="AL395" t="s">
        <v>659</v>
      </c>
      <c r="AM395" t="s">
        <v>659</v>
      </c>
      <c r="AN395" t="s">
        <v>659</v>
      </c>
      <c r="AO395" t="s">
        <v>659</v>
      </c>
      <c r="AP395" t="s">
        <v>659</v>
      </c>
      <c r="AQ395" s="241">
        <v>0</v>
      </c>
      <c r="AR395" s="241">
        <v>0</v>
      </c>
    </row>
    <row r="396" spans="1:44" ht="18" x14ac:dyDescent="0.2">
      <c r="A396" s="264">
        <v>112983</v>
      </c>
      <c r="B396" t="s">
        <v>59</v>
      </c>
      <c r="C396" t="s">
        <v>659</v>
      </c>
      <c r="D396" t="s">
        <v>659</v>
      </c>
      <c r="E396" t="s">
        <v>659</v>
      </c>
      <c r="F396" t="s">
        <v>659</v>
      </c>
      <c r="G396" t="s">
        <v>659</v>
      </c>
      <c r="H396" t="s">
        <v>659</v>
      </c>
      <c r="I396" t="s">
        <v>659</v>
      </c>
      <c r="J396" t="s">
        <v>659</v>
      </c>
      <c r="K396" t="s">
        <v>659</v>
      </c>
      <c r="L396" t="s">
        <v>659</v>
      </c>
      <c r="M396" t="s">
        <v>659</v>
      </c>
      <c r="N396" t="s">
        <v>659</v>
      </c>
      <c r="O396" t="s">
        <v>659</v>
      </c>
      <c r="P396" t="s">
        <v>659</v>
      </c>
      <c r="Q396" t="s">
        <v>659</v>
      </c>
      <c r="R396" t="s">
        <v>659</v>
      </c>
      <c r="S396" t="s">
        <v>659</v>
      </c>
      <c r="T396" t="s">
        <v>659</v>
      </c>
      <c r="U396" t="s">
        <v>659</v>
      </c>
      <c r="V396" t="s">
        <v>659</v>
      </c>
      <c r="W396" t="s">
        <v>659</v>
      </c>
      <c r="X396" t="s">
        <v>659</v>
      </c>
      <c r="Y396" t="s">
        <v>659</v>
      </c>
      <c r="Z396" t="s">
        <v>659</v>
      </c>
      <c r="AA396" t="s">
        <v>659</v>
      </c>
      <c r="AB396" t="s">
        <v>659</v>
      </c>
      <c r="AC396" t="s">
        <v>659</v>
      </c>
      <c r="AD396" t="s">
        <v>659</v>
      </c>
      <c r="AE396" t="s">
        <v>659</v>
      </c>
      <c r="AF396" t="s">
        <v>659</v>
      </c>
      <c r="AG396" t="s">
        <v>659</v>
      </c>
      <c r="AH396" t="s">
        <v>659</v>
      </c>
      <c r="AI396" t="s">
        <v>659</v>
      </c>
      <c r="AJ396" t="s">
        <v>659</v>
      </c>
      <c r="AK396" t="s">
        <v>659</v>
      </c>
      <c r="AL396" t="s">
        <v>659</v>
      </c>
      <c r="AM396" t="s">
        <v>659</v>
      </c>
      <c r="AN396" t="s">
        <v>659</v>
      </c>
      <c r="AO396" t="s">
        <v>659</v>
      </c>
      <c r="AP396" t="s">
        <v>659</v>
      </c>
      <c r="AQ396" s="241">
        <v>0</v>
      </c>
      <c r="AR396" s="241">
        <v>0</v>
      </c>
    </row>
    <row r="397" spans="1:44" ht="18" x14ac:dyDescent="0.2">
      <c r="A397" s="264">
        <v>112988</v>
      </c>
      <c r="B397" t="s">
        <v>59</v>
      </c>
      <c r="C397" t="s">
        <v>659</v>
      </c>
      <c r="D397" t="s">
        <v>659</v>
      </c>
      <c r="E397" t="s">
        <v>659</v>
      </c>
      <c r="F397" t="s">
        <v>659</v>
      </c>
      <c r="G397" t="s">
        <v>659</v>
      </c>
      <c r="H397" t="s">
        <v>659</v>
      </c>
      <c r="I397" t="s">
        <v>659</v>
      </c>
      <c r="J397" t="s">
        <v>659</v>
      </c>
      <c r="K397" t="s">
        <v>659</v>
      </c>
      <c r="L397" t="s">
        <v>659</v>
      </c>
      <c r="M397" t="s">
        <v>659</v>
      </c>
      <c r="N397" t="s">
        <v>659</v>
      </c>
      <c r="O397" t="s">
        <v>659</v>
      </c>
      <c r="P397" t="s">
        <v>659</v>
      </c>
      <c r="Q397" t="s">
        <v>659</v>
      </c>
      <c r="R397" t="s">
        <v>659</v>
      </c>
      <c r="S397" t="s">
        <v>659</v>
      </c>
      <c r="T397" t="s">
        <v>659</v>
      </c>
      <c r="U397" t="s">
        <v>659</v>
      </c>
      <c r="V397" t="s">
        <v>659</v>
      </c>
      <c r="W397" t="s">
        <v>659</v>
      </c>
      <c r="X397" t="s">
        <v>659</v>
      </c>
      <c r="Y397" t="s">
        <v>659</v>
      </c>
      <c r="Z397" t="s">
        <v>659</v>
      </c>
      <c r="AA397" t="s">
        <v>659</v>
      </c>
      <c r="AB397" t="s">
        <v>659</v>
      </c>
      <c r="AC397" t="s">
        <v>659</v>
      </c>
      <c r="AD397" t="s">
        <v>659</v>
      </c>
      <c r="AE397" t="s">
        <v>659</v>
      </c>
      <c r="AF397" t="s">
        <v>659</v>
      </c>
      <c r="AG397" t="s">
        <v>659</v>
      </c>
      <c r="AH397" t="s">
        <v>659</v>
      </c>
      <c r="AI397" t="s">
        <v>659</v>
      </c>
      <c r="AJ397" t="s">
        <v>659</v>
      </c>
      <c r="AK397" t="s">
        <v>659</v>
      </c>
      <c r="AL397" t="s">
        <v>659</v>
      </c>
      <c r="AM397" t="s">
        <v>659</v>
      </c>
      <c r="AN397" t="s">
        <v>659</v>
      </c>
      <c r="AO397" t="s">
        <v>659</v>
      </c>
      <c r="AP397" t="s">
        <v>659</v>
      </c>
      <c r="AQ397" s="241">
        <v>0</v>
      </c>
      <c r="AR397" s="241">
        <v>0</v>
      </c>
    </row>
    <row r="398" spans="1:44" x14ac:dyDescent="0.2">
      <c r="A398" s="265">
        <v>112989</v>
      </c>
      <c r="B398" t="s">
        <v>59</v>
      </c>
      <c r="C398" s="263" t="s">
        <v>197</v>
      </c>
      <c r="D398" s="263" t="s">
        <v>197</v>
      </c>
      <c r="E398" s="263" t="s">
        <v>197</v>
      </c>
      <c r="F398" s="263" t="s">
        <v>197</v>
      </c>
      <c r="G398" s="263" t="s">
        <v>197</v>
      </c>
      <c r="H398" s="263" t="s">
        <v>197</v>
      </c>
      <c r="I398" s="263" t="s">
        <v>197</v>
      </c>
      <c r="J398" s="263" t="s">
        <v>197</v>
      </c>
      <c r="K398" s="263" t="s">
        <v>197</v>
      </c>
      <c r="L398" s="263" t="s">
        <v>197</v>
      </c>
      <c r="M398" s="263" t="s">
        <v>197</v>
      </c>
      <c r="N398" s="263" t="s">
        <v>197</v>
      </c>
      <c r="O398" s="263" t="s">
        <v>197</v>
      </c>
      <c r="P398" s="263" t="s">
        <v>197</v>
      </c>
      <c r="Q398" s="263" t="s">
        <v>197</v>
      </c>
      <c r="R398" s="263" t="s">
        <v>197</v>
      </c>
      <c r="S398" s="263" t="s">
        <v>197</v>
      </c>
      <c r="T398" s="263" t="s">
        <v>197</v>
      </c>
      <c r="U398" s="263" t="s">
        <v>197</v>
      </c>
      <c r="V398" s="263" t="s">
        <v>197</v>
      </c>
      <c r="W398" s="263" t="s">
        <v>197</v>
      </c>
      <c r="X398" s="263" t="s">
        <v>197</v>
      </c>
      <c r="Y398" s="263" t="s">
        <v>197</v>
      </c>
      <c r="Z398" s="263" t="s">
        <v>197</v>
      </c>
      <c r="AA398" s="263" t="s">
        <v>197</v>
      </c>
      <c r="AB398" s="263" t="s">
        <v>197</v>
      </c>
      <c r="AC398" s="263" t="s">
        <v>197</v>
      </c>
      <c r="AD398" s="263" t="s">
        <v>197</v>
      </c>
      <c r="AE398" s="263" t="s">
        <v>197</v>
      </c>
      <c r="AF398" s="263" t="s">
        <v>197</v>
      </c>
      <c r="AG398" s="263" t="s">
        <v>197</v>
      </c>
      <c r="AH398" s="263" t="s">
        <v>197</v>
      </c>
      <c r="AI398" s="263" t="s">
        <v>197</v>
      </c>
      <c r="AJ398" s="263" t="s">
        <v>197</v>
      </c>
      <c r="AK398" s="263" t="s">
        <v>197</v>
      </c>
      <c r="AL398" s="263" t="s">
        <v>197</v>
      </c>
      <c r="AM398" s="263" t="s">
        <v>197</v>
      </c>
      <c r="AN398" s="263" t="s">
        <v>197</v>
      </c>
      <c r="AO398" s="263" t="s">
        <v>197</v>
      </c>
      <c r="AP398" s="263" t="s">
        <v>197</v>
      </c>
      <c r="AQ398" s="241">
        <v>0</v>
      </c>
      <c r="AR398" s="241" t="s">
        <v>1137</v>
      </c>
    </row>
    <row r="399" spans="1:44" ht="18" x14ac:dyDescent="0.2">
      <c r="A399" s="264">
        <v>113007</v>
      </c>
      <c r="B399" t="s">
        <v>59</v>
      </c>
      <c r="C399" t="s">
        <v>659</v>
      </c>
      <c r="D399" t="s">
        <v>659</v>
      </c>
      <c r="E399" t="s">
        <v>659</v>
      </c>
      <c r="F399" t="s">
        <v>659</v>
      </c>
      <c r="G399" t="s">
        <v>659</v>
      </c>
      <c r="H399" t="s">
        <v>659</v>
      </c>
      <c r="I399" t="s">
        <v>659</v>
      </c>
      <c r="J399" t="s">
        <v>659</v>
      </c>
      <c r="K399" t="s">
        <v>659</v>
      </c>
      <c r="L399" t="s">
        <v>659</v>
      </c>
      <c r="M399" t="s">
        <v>659</v>
      </c>
      <c r="N399" t="s">
        <v>659</v>
      </c>
      <c r="O399" t="s">
        <v>659</v>
      </c>
      <c r="P399" t="s">
        <v>659</v>
      </c>
      <c r="Q399" t="s">
        <v>659</v>
      </c>
      <c r="R399" t="s">
        <v>659</v>
      </c>
      <c r="S399" t="s">
        <v>659</v>
      </c>
      <c r="T399" t="s">
        <v>659</v>
      </c>
      <c r="U399" t="s">
        <v>659</v>
      </c>
      <c r="V399" t="s">
        <v>659</v>
      </c>
      <c r="W399" t="s">
        <v>659</v>
      </c>
      <c r="X399" t="s">
        <v>659</v>
      </c>
      <c r="Y399" t="s">
        <v>659</v>
      </c>
      <c r="Z399" t="s">
        <v>659</v>
      </c>
      <c r="AA399" t="s">
        <v>659</v>
      </c>
      <c r="AB399" t="s">
        <v>659</v>
      </c>
      <c r="AC399" t="s">
        <v>659</v>
      </c>
      <c r="AD399" t="s">
        <v>659</v>
      </c>
      <c r="AE399" t="s">
        <v>659</v>
      </c>
      <c r="AF399" t="s">
        <v>659</v>
      </c>
      <c r="AG399" t="s">
        <v>659</v>
      </c>
      <c r="AH399" t="s">
        <v>659</v>
      </c>
      <c r="AI399" t="s">
        <v>659</v>
      </c>
      <c r="AJ399" t="s">
        <v>659</v>
      </c>
      <c r="AK399" t="s">
        <v>659</v>
      </c>
      <c r="AL399" t="s">
        <v>659</v>
      </c>
      <c r="AM399" t="s">
        <v>659</v>
      </c>
      <c r="AN399" t="s">
        <v>659</v>
      </c>
      <c r="AO399" t="s">
        <v>659</v>
      </c>
      <c r="AP399" t="s">
        <v>659</v>
      </c>
      <c r="AQ399" s="241">
        <v>0</v>
      </c>
      <c r="AR399" s="241">
        <v>0</v>
      </c>
    </row>
    <row r="400" spans="1:44" ht="18" x14ac:dyDescent="0.2">
      <c r="A400" s="264">
        <v>113026</v>
      </c>
      <c r="B400" t="s">
        <v>59</v>
      </c>
      <c r="C400" t="s">
        <v>659</v>
      </c>
      <c r="D400" t="s">
        <v>659</v>
      </c>
      <c r="E400" t="s">
        <v>659</v>
      </c>
      <c r="F400" t="s">
        <v>659</v>
      </c>
      <c r="G400" t="s">
        <v>659</v>
      </c>
      <c r="H400" t="s">
        <v>659</v>
      </c>
      <c r="I400" t="s">
        <v>659</v>
      </c>
      <c r="J400" t="s">
        <v>659</v>
      </c>
      <c r="K400" t="s">
        <v>659</v>
      </c>
      <c r="L400" t="s">
        <v>659</v>
      </c>
      <c r="M400" t="s">
        <v>659</v>
      </c>
      <c r="N400" t="s">
        <v>659</v>
      </c>
      <c r="O400" t="s">
        <v>659</v>
      </c>
      <c r="P400" t="s">
        <v>659</v>
      </c>
      <c r="Q400" t="s">
        <v>659</v>
      </c>
      <c r="R400" t="s">
        <v>659</v>
      </c>
      <c r="S400" t="s">
        <v>659</v>
      </c>
      <c r="T400" t="s">
        <v>659</v>
      </c>
      <c r="U400" t="s">
        <v>659</v>
      </c>
      <c r="V400" t="s">
        <v>659</v>
      </c>
      <c r="W400" t="s">
        <v>659</v>
      </c>
      <c r="X400" t="s">
        <v>659</v>
      </c>
      <c r="Y400" t="s">
        <v>659</v>
      </c>
      <c r="Z400" t="s">
        <v>659</v>
      </c>
      <c r="AA400" t="s">
        <v>659</v>
      </c>
      <c r="AB400" t="s">
        <v>659</v>
      </c>
      <c r="AC400" t="s">
        <v>659</v>
      </c>
      <c r="AD400" t="s">
        <v>659</v>
      </c>
      <c r="AE400" t="s">
        <v>659</v>
      </c>
      <c r="AF400" t="s">
        <v>659</v>
      </c>
      <c r="AG400" t="s">
        <v>659</v>
      </c>
      <c r="AH400" t="s">
        <v>659</v>
      </c>
      <c r="AI400" t="s">
        <v>659</v>
      </c>
      <c r="AJ400" t="s">
        <v>659</v>
      </c>
      <c r="AK400" t="s">
        <v>659</v>
      </c>
      <c r="AL400" t="s">
        <v>659</v>
      </c>
      <c r="AM400" t="s">
        <v>659</v>
      </c>
      <c r="AN400" t="s">
        <v>659</v>
      </c>
      <c r="AO400" t="s">
        <v>659</v>
      </c>
      <c r="AP400" t="s">
        <v>659</v>
      </c>
      <c r="AQ400" s="241">
        <v>0</v>
      </c>
      <c r="AR400" s="241">
        <v>0</v>
      </c>
    </row>
    <row r="401" spans="1:44" ht="18" x14ac:dyDescent="0.2">
      <c r="A401" s="264">
        <v>113037</v>
      </c>
      <c r="B401" t="s">
        <v>59</v>
      </c>
      <c r="C401" t="s">
        <v>659</v>
      </c>
      <c r="D401" t="s">
        <v>659</v>
      </c>
      <c r="E401" t="s">
        <v>659</v>
      </c>
      <c r="F401" t="s">
        <v>659</v>
      </c>
      <c r="G401" t="s">
        <v>659</v>
      </c>
      <c r="H401" t="s">
        <v>659</v>
      </c>
      <c r="I401" t="s">
        <v>659</v>
      </c>
      <c r="J401" t="s">
        <v>659</v>
      </c>
      <c r="K401" t="s">
        <v>659</v>
      </c>
      <c r="L401" t="s">
        <v>659</v>
      </c>
      <c r="M401" t="s">
        <v>659</v>
      </c>
      <c r="N401" t="s">
        <v>659</v>
      </c>
      <c r="O401" t="s">
        <v>659</v>
      </c>
      <c r="P401" t="s">
        <v>659</v>
      </c>
      <c r="Q401" t="s">
        <v>659</v>
      </c>
      <c r="R401" t="s">
        <v>659</v>
      </c>
      <c r="S401" t="s">
        <v>659</v>
      </c>
      <c r="T401" t="s">
        <v>659</v>
      </c>
      <c r="U401" t="s">
        <v>659</v>
      </c>
      <c r="V401" t="s">
        <v>659</v>
      </c>
      <c r="W401" t="s">
        <v>659</v>
      </c>
      <c r="X401" t="s">
        <v>659</v>
      </c>
      <c r="Y401" t="s">
        <v>659</v>
      </c>
      <c r="Z401" t="s">
        <v>659</v>
      </c>
      <c r="AA401" t="s">
        <v>659</v>
      </c>
      <c r="AB401" t="s">
        <v>659</v>
      </c>
      <c r="AC401" t="s">
        <v>659</v>
      </c>
      <c r="AD401" t="s">
        <v>659</v>
      </c>
      <c r="AE401" t="s">
        <v>659</v>
      </c>
      <c r="AF401" t="s">
        <v>659</v>
      </c>
      <c r="AG401" t="s">
        <v>659</v>
      </c>
      <c r="AH401" t="s">
        <v>659</v>
      </c>
      <c r="AI401" t="s">
        <v>659</v>
      </c>
      <c r="AJ401" t="s">
        <v>659</v>
      </c>
      <c r="AK401" t="s">
        <v>659</v>
      </c>
      <c r="AL401" t="s">
        <v>659</v>
      </c>
      <c r="AM401" t="s">
        <v>659</v>
      </c>
      <c r="AN401" t="s">
        <v>659</v>
      </c>
      <c r="AO401" t="s">
        <v>659</v>
      </c>
      <c r="AP401" t="s">
        <v>659</v>
      </c>
      <c r="AQ401" s="241">
        <v>0</v>
      </c>
      <c r="AR401" s="241">
        <v>0</v>
      </c>
    </row>
    <row r="402" spans="1:44" ht="18" x14ac:dyDescent="0.2">
      <c r="A402" s="264">
        <v>113046</v>
      </c>
      <c r="B402" t="s">
        <v>59</v>
      </c>
      <c r="C402" t="s">
        <v>659</v>
      </c>
      <c r="D402" t="s">
        <v>659</v>
      </c>
      <c r="E402" t="s">
        <v>659</v>
      </c>
      <c r="F402" t="s">
        <v>659</v>
      </c>
      <c r="G402" t="s">
        <v>659</v>
      </c>
      <c r="H402" t="s">
        <v>659</v>
      </c>
      <c r="I402" t="s">
        <v>659</v>
      </c>
      <c r="J402" t="s">
        <v>659</v>
      </c>
      <c r="K402" t="s">
        <v>659</v>
      </c>
      <c r="L402" t="s">
        <v>659</v>
      </c>
      <c r="M402" t="s">
        <v>659</v>
      </c>
      <c r="N402" t="s">
        <v>659</v>
      </c>
      <c r="O402" t="s">
        <v>659</v>
      </c>
      <c r="P402" t="s">
        <v>659</v>
      </c>
      <c r="Q402" t="s">
        <v>659</v>
      </c>
      <c r="R402" t="s">
        <v>659</v>
      </c>
      <c r="S402" t="s">
        <v>659</v>
      </c>
      <c r="T402" t="s">
        <v>659</v>
      </c>
      <c r="U402" t="s">
        <v>659</v>
      </c>
      <c r="V402" t="s">
        <v>659</v>
      </c>
      <c r="W402" t="s">
        <v>659</v>
      </c>
      <c r="X402" t="s">
        <v>659</v>
      </c>
      <c r="Y402" t="s">
        <v>659</v>
      </c>
      <c r="Z402" t="s">
        <v>659</v>
      </c>
      <c r="AA402" t="s">
        <v>659</v>
      </c>
      <c r="AB402" t="s">
        <v>659</v>
      </c>
      <c r="AC402" t="s">
        <v>659</v>
      </c>
      <c r="AD402" t="s">
        <v>659</v>
      </c>
      <c r="AE402" t="s">
        <v>659</v>
      </c>
      <c r="AF402" t="s">
        <v>659</v>
      </c>
      <c r="AG402" t="s">
        <v>659</v>
      </c>
      <c r="AH402" t="s">
        <v>659</v>
      </c>
      <c r="AI402" t="s">
        <v>659</v>
      </c>
      <c r="AJ402" t="s">
        <v>659</v>
      </c>
      <c r="AK402" t="s">
        <v>659</v>
      </c>
      <c r="AL402" t="s">
        <v>659</v>
      </c>
      <c r="AM402" t="s">
        <v>659</v>
      </c>
      <c r="AN402" t="s">
        <v>659</v>
      </c>
      <c r="AO402" t="s">
        <v>659</v>
      </c>
      <c r="AP402" t="s">
        <v>659</v>
      </c>
      <c r="AQ402" s="241">
        <v>0</v>
      </c>
      <c r="AR402" s="241">
        <v>0</v>
      </c>
    </row>
    <row r="403" spans="1:44" ht="18" x14ac:dyDescent="0.2">
      <c r="A403" s="264">
        <v>113150</v>
      </c>
      <c r="B403" t="s">
        <v>59</v>
      </c>
      <c r="C403" t="s">
        <v>659</v>
      </c>
      <c r="D403" t="s">
        <v>659</v>
      </c>
      <c r="E403" t="s">
        <v>659</v>
      </c>
      <c r="F403" t="s">
        <v>659</v>
      </c>
      <c r="G403" t="s">
        <v>659</v>
      </c>
      <c r="H403" t="s">
        <v>659</v>
      </c>
      <c r="I403" t="s">
        <v>659</v>
      </c>
      <c r="J403" t="s">
        <v>659</v>
      </c>
      <c r="K403" t="s">
        <v>659</v>
      </c>
      <c r="L403" t="s">
        <v>659</v>
      </c>
      <c r="M403" t="s">
        <v>659</v>
      </c>
      <c r="N403" t="s">
        <v>659</v>
      </c>
      <c r="O403" t="s">
        <v>659</v>
      </c>
      <c r="P403" t="s">
        <v>659</v>
      </c>
      <c r="Q403" t="s">
        <v>659</v>
      </c>
      <c r="R403" t="s">
        <v>659</v>
      </c>
      <c r="S403" t="s">
        <v>659</v>
      </c>
      <c r="T403" t="s">
        <v>659</v>
      </c>
      <c r="U403" t="s">
        <v>659</v>
      </c>
      <c r="V403" t="s">
        <v>659</v>
      </c>
      <c r="W403" t="s">
        <v>659</v>
      </c>
      <c r="X403" t="s">
        <v>659</v>
      </c>
      <c r="Y403" t="s">
        <v>659</v>
      </c>
      <c r="Z403" t="s">
        <v>659</v>
      </c>
      <c r="AA403" t="s">
        <v>659</v>
      </c>
      <c r="AB403" t="s">
        <v>659</v>
      </c>
      <c r="AC403" t="s">
        <v>659</v>
      </c>
      <c r="AD403" t="s">
        <v>659</v>
      </c>
      <c r="AE403" t="s">
        <v>659</v>
      </c>
      <c r="AF403" t="s">
        <v>659</v>
      </c>
      <c r="AG403" t="s">
        <v>659</v>
      </c>
      <c r="AH403" t="s">
        <v>659</v>
      </c>
      <c r="AI403" t="s">
        <v>659</v>
      </c>
      <c r="AJ403" t="s">
        <v>659</v>
      </c>
      <c r="AK403" t="s">
        <v>659</v>
      </c>
      <c r="AL403" t="s">
        <v>659</v>
      </c>
      <c r="AM403" t="s">
        <v>659</v>
      </c>
      <c r="AN403" t="s">
        <v>659</v>
      </c>
      <c r="AO403" t="s">
        <v>659</v>
      </c>
      <c r="AP403" t="s">
        <v>659</v>
      </c>
      <c r="AQ403" s="241">
        <v>0</v>
      </c>
      <c r="AR403" s="241">
        <v>0</v>
      </c>
    </row>
    <row r="404" spans="1:44" x14ac:dyDescent="0.2">
      <c r="A404" s="265">
        <v>113170</v>
      </c>
      <c r="B404" t="s">
        <v>59</v>
      </c>
      <c r="C404" s="263" t="s">
        <v>197</v>
      </c>
      <c r="D404" s="263" t="s">
        <v>197</v>
      </c>
      <c r="E404" s="263" t="s">
        <v>197</v>
      </c>
      <c r="F404" s="263" t="s">
        <v>197</v>
      </c>
      <c r="G404" s="263" t="s">
        <v>197</v>
      </c>
      <c r="H404" s="263" t="s">
        <v>197</v>
      </c>
      <c r="I404" s="263" t="s">
        <v>197</v>
      </c>
      <c r="J404" s="263" t="s">
        <v>197</v>
      </c>
      <c r="K404" s="263" t="s">
        <v>197</v>
      </c>
      <c r="L404" s="263" t="s">
        <v>197</v>
      </c>
      <c r="M404" s="263" t="s">
        <v>197</v>
      </c>
      <c r="N404" s="263" t="s">
        <v>197</v>
      </c>
      <c r="O404" s="263" t="s">
        <v>197</v>
      </c>
      <c r="P404" s="263" t="s">
        <v>197</v>
      </c>
      <c r="Q404" s="263" t="s">
        <v>197</v>
      </c>
      <c r="R404" s="263" t="s">
        <v>197</v>
      </c>
      <c r="S404" s="263" t="s">
        <v>197</v>
      </c>
      <c r="T404" s="263" t="s">
        <v>197</v>
      </c>
      <c r="U404" s="263" t="s">
        <v>197</v>
      </c>
      <c r="V404" s="263" t="s">
        <v>197</v>
      </c>
      <c r="W404" s="263" t="s">
        <v>197</v>
      </c>
      <c r="X404" s="263" t="s">
        <v>197</v>
      </c>
      <c r="Y404" s="263" t="s">
        <v>197</v>
      </c>
      <c r="Z404" s="263" t="s">
        <v>197</v>
      </c>
      <c r="AA404" s="263" t="s">
        <v>197</v>
      </c>
      <c r="AB404" s="263" t="s">
        <v>197</v>
      </c>
      <c r="AC404" s="263" t="s">
        <v>197</v>
      </c>
      <c r="AD404" s="263" t="s">
        <v>197</v>
      </c>
      <c r="AE404" s="263" t="s">
        <v>197</v>
      </c>
      <c r="AF404" s="263" t="s">
        <v>197</v>
      </c>
      <c r="AG404" s="263" t="s">
        <v>197</v>
      </c>
      <c r="AH404" s="263" t="s">
        <v>197</v>
      </c>
      <c r="AI404" s="263" t="s">
        <v>197</v>
      </c>
      <c r="AJ404" s="263" t="s">
        <v>197</v>
      </c>
      <c r="AK404" s="263" t="s">
        <v>197</v>
      </c>
      <c r="AL404" s="263" t="s">
        <v>197</v>
      </c>
      <c r="AM404" s="263" t="s">
        <v>197</v>
      </c>
      <c r="AN404" s="263" t="s">
        <v>197</v>
      </c>
      <c r="AO404" s="263" t="s">
        <v>197</v>
      </c>
      <c r="AP404" s="263" t="s">
        <v>197</v>
      </c>
      <c r="AQ404" s="241">
        <v>0</v>
      </c>
      <c r="AR404" s="241" t="s">
        <v>1137</v>
      </c>
    </row>
    <row r="405" spans="1:44" ht="18" x14ac:dyDescent="0.2">
      <c r="A405" s="264">
        <v>113209</v>
      </c>
      <c r="B405" t="s">
        <v>59</v>
      </c>
      <c r="C405" t="s">
        <v>659</v>
      </c>
      <c r="D405" t="s">
        <v>659</v>
      </c>
      <c r="E405" t="s">
        <v>659</v>
      </c>
      <c r="F405" t="s">
        <v>659</v>
      </c>
      <c r="G405" t="s">
        <v>659</v>
      </c>
      <c r="H405" t="s">
        <v>659</v>
      </c>
      <c r="I405" t="s">
        <v>659</v>
      </c>
      <c r="J405" t="s">
        <v>659</v>
      </c>
      <c r="K405" t="s">
        <v>659</v>
      </c>
      <c r="L405" t="s">
        <v>659</v>
      </c>
      <c r="M405" t="s">
        <v>659</v>
      </c>
      <c r="N405" t="s">
        <v>659</v>
      </c>
      <c r="O405" t="s">
        <v>659</v>
      </c>
      <c r="P405" t="s">
        <v>659</v>
      </c>
      <c r="Q405" t="s">
        <v>659</v>
      </c>
      <c r="R405" t="s">
        <v>659</v>
      </c>
      <c r="S405" t="s">
        <v>659</v>
      </c>
      <c r="T405" t="s">
        <v>659</v>
      </c>
      <c r="U405" t="s">
        <v>659</v>
      </c>
      <c r="V405" t="s">
        <v>659</v>
      </c>
      <c r="W405" t="s">
        <v>659</v>
      </c>
      <c r="X405" t="s">
        <v>659</v>
      </c>
      <c r="Y405" t="s">
        <v>659</v>
      </c>
      <c r="Z405" t="s">
        <v>659</v>
      </c>
      <c r="AA405" t="s">
        <v>659</v>
      </c>
      <c r="AB405" t="s">
        <v>659</v>
      </c>
      <c r="AC405" t="s">
        <v>659</v>
      </c>
      <c r="AD405" t="s">
        <v>659</v>
      </c>
      <c r="AE405" t="s">
        <v>659</v>
      </c>
      <c r="AF405" t="s">
        <v>659</v>
      </c>
      <c r="AG405" t="s">
        <v>659</v>
      </c>
      <c r="AH405" t="s">
        <v>659</v>
      </c>
      <c r="AI405" t="s">
        <v>659</v>
      </c>
      <c r="AJ405" t="s">
        <v>659</v>
      </c>
      <c r="AK405" t="s">
        <v>659</v>
      </c>
      <c r="AL405" t="s">
        <v>659</v>
      </c>
      <c r="AM405" t="s">
        <v>659</v>
      </c>
      <c r="AN405" t="s">
        <v>659</v>
      </c>
      <c r="AO405" t="s">
        <v>659</v>
      </c>
      <c r="AP405" t="s">
        <v>659</v>
      </c>
      <c r="AQ405" s="241">
        <v>0</v>
      </c>
      <c r="AR405" s="241">
        <v>0</v>
      </c>
    </row>
    <row r="406" spans="1:44" x14ac:dyDescent="0.2">
      <c r="A406" s="265">
        <v>113216</v>
      </c>
      <c r="B406" t="s">
        <v>59</v>
      </c>
      <c r="C406" s="263" t="s">
        <v>197</v>
      </c>
      <c r="D406" s="263" t="s">
        <v>197</v>
      </c>
      <c r="E406" s="263" t="s">
        <v>197</v>
      </c>
      <c r="F406" s="263" t="s">
        <v>197</v>
      </c>
      <c r="G406" s="263" t="s">
        <v>197</v>
      </c>
      <c r="H406" s="263" t="s">
        <v>197</v>
      </c>
      <c r="I406" s="263" t="s">
        <v>197</v>
      </c>
      <c r="J406" s="263" t="s">
        <v>197</v>
      </c>
      <c r="K406" s="263" t="s">
        <v>197</v>
      </c>
      <c r="L406" s="263" t="s">
        <v>197</v>
      </c>
      <c r="M406" s="263" t="s">
        <v>197</v>
      </c>
      <c r="N406" s="263" t="s">
        <v>197</v>
      </c>
      <c r="O406" s="263" t="s">
        <v>197</v>
      </c>
      <c r="P406" s="263" t="s">
        <v>197</v>
      </c>
      <c r="Q406" s="263" t="s">
        <v>197</v>
      </c>
      <c r="R406" s="263" t="s">
        <v>197</v>
      </c>
      <c r="S406" s="263" t="s">
        <v>197</v>
      </c>
      <c r="T406" s="263" t="s">
        <v>197</v>
      </c>
      <c r="U406" s="263" t="s">
        <v>197</v>
      </c>
      <c r="V406" s="263" t="s">
        <v>197</v>
      </c>
      <c r="W406" s="263" t="s">
        <v>197</v>
      </c>
      <c r="X406" s="263" t="s">
        <v>197</v>
      </c>
      <c r="Y406" s="263" t="s">
        <v>197</v>
      </c>
      <c r="Z406" s="263" t="s">
        <v>197</v>
      </c>
      <c r="AA406" s="263" t="s">
        <v>197</v>
      </c>
      <c r="AB406" s="263" t="s">
        <v>197</v>
      </c>
      <c r="AC406" s="263" t="s">
        <v>197</v>
      </c>
      <c r="AD406" s="263" t="s">
        <v>197</v>
      </c>
      <c r="AE406" s="263" t="s">
        <v>197</v>
      </c>
      <c r="AF406" s="263" t="s">
        <v>197</v>
      </c>
      <c r="AG406" s="263" t="s">
        <v>197</v>
      </c>
      <c r="AH406" s="263" t="s">
        <v>197</v>
      </c>
      <c r="AI406" s="263" t="s">
        <v>197</v>
      </c>
      <c r="AJ406" s="263" t="s">
        <v>197</v>
      </c>
      <c r="AK406" s="263" t="s">
        <v>197</v>
      </c>
      <c r="AL406" s="263" t="s">
        <v>197</v>
      </c>
      <c r="AM406" s="263" t="s">
        <v>197</v>
      </c>
      <c r="AN406" s="263" t="s">
        <v>197</v>
      </c>
      <c r="AO406" s="263" t="s">
        <v>197</v>
      </c>
      <c r="AP406" s="263" t="s">
        <v>197</v>
      </c>
      <c r="AQ406" s="241">
        <v>0</v>
      </c>
      <c r="AR406" s="241" t="s">
        <v>1137</v>
      </c>
    </row>
    <row r="407" spans="1:44" x14ac:dyDescent="0.2">
      <c r="A407" s="265">
        <v>113223</v>
      </c>
      <c r="B407" t="s">
        <v>59</v>
      </c>
      <c r="C407" s="263" t="s">
        <v>197</v>
      </c>
      <c r="D407" s="263" t="s">
        <v>197</v>
      </c>
      <c r="E407" s="263" t="s">
        <v>197</v>
      </c>
      <c r="F407" s="263" t="s">
        <v>197</v>
      </c>
      <c r="G407" s="263" t="s">
        <v>197</v>
      </c>
      <c r="H407" s="263" t="s">
        <v>197</v>
      </c>
      <c r="I407" s="263" t="s">
        <v>197</v>
      </c>
      <c r="J407" s="263" t="s">
        <v>197</v>
      </c>
      <c r="K407" s="263" t="s">
        <v>197</v>
      </c>
      <c r="L407" s="263" t="s">
        <v>197</v>
      </c>
      <c r="M407" s="263" t="s">
        <v>197</v>
      </c>
      <c r="N407" s="263" t="s">
        <v>197</v>
      </c>
      <c r="O407" s="263" t="s">
        <v>197</v>
      </c>
      <c r="P407" s="263" t="s">
        <v>197</v>
      </c>
      <c r="Q407" s="263" t="s">
        <v>197</v>
      </c>
      <c r="R407" s="263" t="s">
        <v>197</v>
      </c>
      <c r="S407" s="263" t="s">
        <v>197</v>
      </c>
      <c r="T407" s="263" t="s">
        <v>197</v>
      </c>
      <c r="U407" s="263" t="s">
        <v>197</v>
      </c>
      <c r="V407" s="263" t="s">
        <v>197</v>
      </c>
      <c r="W407" s="263" t="s">
        <v>197</v>
      </c>
      <c r="X407" s="263" t="s">
        <v>197</v>
      </c>
      <c r="Y407" s="263" t="s">
        <v>197</v>
      </c>
      <c r="Z407" s="263" t="s">
        <v>197</v>
      </c>
      <c r="AA407" s="263" t="s">
        <v>197</v>
      </c>
      <c r="AB407" s="263" t="s">
        <v>197</v>
      </c>
      <c r="AC407" s="263" t="s">
        <v>197</v>
      </c>
      <c r="AD407" s="263" t="s">
        <v>197</v>
      </c>
      <c r="AE407" s="263" t="s">
        <v>197</v>
      </c>
      <c r="AF407" s="263" t="s">
        <v>197</v>
      </c>
      <c r="AG407" s="263" t="s">
        <v>197</v>
      </c>
      <c r="AH407" s="263" t="s">
        <v>197</v>
      </c>
      <c r="AI407" s="263" t="s">
        <v>197</v>
      </c>
      <c r="AJ407" s="263" t="s">
        <v>197</v>
      </c>
      <c r="AK407" s="263" t="s">
        <v>197</v>
      </c>
      <c r="AL407" s="263" t="s">
        <v>197</v>
      </c>
      <c r="AM407" s="263" t="s">
        <v>197</v>
      </c>
      <c r="AN407" s="263" t="s">
        <v>197</v>
      </c>
      <c r="AO407" s="263" t="s">
        <v>197</v>
      </c>
      <c r="AP407" s="263" t="s">
        <v>197</v>
      </c>
      <c r="AQ407" s="241">
        <v>0</v>
      </c>
      <c r="AR407" s="241" t="s">
        <v>1137</v>
      </c>
    </row>
    <row r="408" spans="1:44" x14ac:dyDescent="0.2">
      <c r="A408" s="265">
        <v>113225</v>
      </c>
      <c r="B408" t="s">
        <v>59</v>
      </c>
      <c r="C408" s="263" t="s">
        <v>197</v>
      </c>
      <c r="D408" s="263" t="s">
        <v>197</v>
      </c>
      <c r="E408" s="263" t="s">
        <v>197</v>
      </c>
      <c r="F408" s="263" t="s">
        <v>197</v>
      </c>
      <c r="G408" s="263" t="s">
        <v>197</v>
      </c>
      <c r="H408" s="263" t="s">
        <v>197</v>
      </c>
      <c r="I408" s="263" t="s">
        <v>197</v>
      </c>
      <c r="J408" s="263" t="s">
        <v>197</v>
      </c>
      <c r="K408" s="263" t="s">
        <v>197</v>
      </c>
      <c r="L408" s="263" t="s">
        <v>197</v>
      </c>
      <c r="M408" s="263" t="s">
        <v>197</v>
      </c>
      <c r="N408" s="263" t="s">
        <v>197</v>
      </c>
      <c r="O408" s="263" t="s">
        <v>197</v>
      </c>
      <c r="P408" s="263" t="s">
        <v>197</v>
      </c>
      <c r="Q408" s="263" t="s">
        <v>197</v>
      </c>
      <c r="R408" s="263" t="s">
        <v>197</v>
      </c>
      <c r="S408" s="263" t="s">
        <v>197</v>
      </c>
      <c r="T408" s="263" t="s">
        <v>197</v>
      </c>
      <c r="U408" s="263" t="s">
        <v>197</v>
      </c>
      <c r="V408" s="263" t="s">
        <v>197</v>
      </c>
      <c r="W408" s="263" t="s">
        <v>197</v>
      </c>
      <c r="X408" s="263" t="s">
        <v>197</v>
      </c>
      <c r="Y408" s="263" t="s">
        <v>197</v>
      </c>
      <c r="Z408" s="263" t="s">
        <v>197</v>
      </c>
      <c r="AA408" s="263" t="s">
        <v>197</v>
      </c>
      <c r="AB408" s="263" t="s">
        <v>197</v>
      </c>
      <c r="AC408" s="263" t="s">
        <v>197</v>
      </c>
      <c r="AD408" s="263" t="s">
        <v>197</v>
      </c>
      <c r="AE408" s="263" t="s">
        <v>197</v>
      </c>
      <c r="AF408" s="263" t="s">
        <v>197</v>
      </c>
      <c r="AG408" s="263" t="s">
        <v>197</v>
      </c>
      <c r="AH408" s="263" t="s">
        <v>197</v>
      </c>
      <c r="AI408" s="263" t="s">
        <v>197</v>
      </c>
      <c r="AJ408" s="263" t="s">
        <v>197</v>
      </c>
      <c r="AK408" s="263" t="s">
        <v>197</v>
      </c>
      <c r="AL408" s="263" t="s">
        <v>197</v>
      </c>
      <c r="AM408" s="263" t="s">
        <v>197</v>
      </c>
      <c r="AN408" s="263" t="s">
        <v>197</v>
      </c>
      <c r="AO408" s="263" t="s">
        <v>197</v>
      </c>
      <c r="AP408" s="263" t="s">
        <v>197</v>
      </c>
      <c r="AQ408" s="241">
        <v>0</v>
      </c>
      <c r="AR408" s="241" t="s">
        <v>1137</v>
      </c>
    </row>
    <row r="409" spans="1:44" ht="18" x14ac:dyDescent="0.2">
      <c r="A409" s="264">
        <v>113239</v>
      </c>
      <c r="B409" t="s">
        <v>59</v>
      </c>
      <c r="C409" t="s">
        <v>659</v>
      </c>
      <c r="D409" t="s">
        <v>659</v>
      </c>
      <c r="E409" t="s">
        <v>659</v>
      </c>
      <c r="F409" t="s">
        <v>659</v>
      </c>
      <c r="G409" t="s">
        <v>659</v>
      </c>
      <c r="H409" t="s">
        <v>659</v>
      </c>
      <c r="I409" t="s">
        <v>659</v>
      </c>
      <c r="J409" t="s">
        <v>659</v>
      </c>
      <c r="K409" t="s">
        <v>659</v>
      </c>
      <c r="L409" t="s">
        <v>659</v>
      </c>
      <c r="M409" t="s">
        <v>659</v>
      </c>
      <c r="N409" t="s">
        <v>659</v>
      </c>
      <c r="O409" t="s">
        <v>659</v>
      </c>
      <c r="P409" t="s">
        <v>659</v>
      </c>
      <c r="Q409" t="s">
        <v>659</v>
      </c>
      <c r="R409" t="s">
        <v>659</v>
      </c>
      <c r="S409" t="s">
        <v>659</v>
      </c>
      <c r="T409" t="s">
        <v>659</v>
      </c>
      <c r="U409" t="s">
        <v>659</v>
      </c>
      <c r="V409" t="s">
        <v>659</v>
      </c>
      <c r="W409" t="s">
        <v>659</v>
      </c>
      <c r="X409" t="s">
        <v>659</v>
      </c>
      <c r="Y409" t="s">
        <v>659</v>
      </c>
      <c r="Z409" t="s">
        <v>659</v>
      </c>
      <c r="AA409" t="s">
        <v>659</v>
      </c>
      <c r="AB409" t="s">
        <v>659</v>
      </c>
      <c r="AC409" t="s">
        <v>659</v>
      </c>
      <c r="AD409" t="s">
        <v>659</v>
      </c>
      <c r="AE409" t="s">
        <v>659</v>
      </c>
      <c r="AF409" t="s">
        <v>659</v>
      </c>
      <c r="AG409" t="s">
        <v>659</v>
      </c>
      <c r="AH409" t="s">
        <v>659</v>
      </c>
      <c r="AI409" t="s">
        <v>659</v>
      </c>
      <c r="AJ409" t="s">
        <v>659</v>
      </c>
      <c r="AK409" t="s">
        <v>659</v>
      </c>
      <c r="AL409" t="s">
        <v>659</v>
      </c>
      <c r="AM409" t="s">
        <v>659</v>
      </c>
      <c r="AN409" t="s">
        <v>659</v>
      </c>
      <c r="AO409" t="s">
        <v>659</v>
      </c>
      <c r="AP409" t="s">
        <v>659</v>
      </c>
      <c r="AQ409" s="241">
        <v>0</v>
      </c>
      <c r="AR409" s="241">
        <v>0</v>
      </c>
    </row>
    <row r="410" spans="1:44" ht="18" x14ac:dyDescent="0.2">
      <c r="A410" s="264">
        <v>113243</v>
      </c>
      <c r="B410" t="s">
        <v>59</v>
      </c>
      <c r="C410" t="s">
        <v>659</v>
      </c>
      <c r="D410" t="s">
        <v>659</v>
      </c>
      <c r="E410" t="s">
        <v>659</v>
      </c>
      <c r="F410" t="s">
        <v>659</v>
      </c>
      <c r="G410" t="s">
        <v>659</v>
      </c>
      <c r="H410" t="s">
        <v>659</v>
      </c>
      <c r="I410" t="s">
        <v>659</v>
      </c>
      <c r="J410" t="s">
        <v>659</v>
      </c>
      <c r="K410" t="s">
        <v>659</v>
      </c>
      <c r="L410" t="s">
        <v>659</v>
      </c>
      <c r="M410" t="s">
        <v>659</v>
      </c>
      <c r="N410" t="s">
        <v>659</v>
      </c>
      <c r="O410" t="s">
        <v>659</v>
      </c>
      <c r="P410" t="s">
        <v>659</v>
      </c>
      <c r="Q410" t="s">
        <v>659</v>
      </c>
      <c r="R410" t="s">
        <v>659</v>
      </c>
      <c r="S410" t="s">
        <v>659</v>
      </c>
      <c r="T410" t="s">
        <v>659</v>
      </c>
      <c r="U410" t="s">
        <v>659</v>
      </c>
      <c r="V410" t="s">
        <v>659</v>
      </c>
      <c r="W410" t="s">
        <v>659</v>
      </c>
      <c r="X410" t="s">
        <v>659</v>
      </c>
      <c r="Y410" t="s">
        <v>659</v>
      </c>
      <c r="Z410" t="s">
        <v>659</v>
      </c>
      <c r="AA410" t="s">
        <v>659</v>
      </c>
      <c r="AB410" t="s">
        <v>659</v>
      </c>
      <c r="AC410" t="s">
        <v>659</v>
      </c>
      <c r="AD410" t="s">
        <v>659</v>
      </c>
      <c r="AE410" t="s">
        <v>659</v>
      </c>
      <c r="AF410" t="s">
        <v>659</v>
      </c>
      <c r="AG410" t="s">
        <v>659</v>
      </c>
      <c r="AH410" t="s">
        <v>659</v>
      </c>
      <c r="AI410" t="s">
        <v>659</v>
      </c>
      <c r="AJ410" t="s">
        <v>659</v>
      </c>
      <c r="AK410" t="s">
        <v>659</v>
      </c>
      <c r="AL410" t="s">
        <v>659</v>
      </c>
      <c r="AM410" t="s">
        <v>659</v>
      </c>
      <c r="AN410" t="s">
        <v>659</v>
      </c>
      <c r="AO410" t="s">
        <v>659</v>
      </c>
      <c r="AP410" t="s">
        <v>659</v>
      </c>
      <c r="AQ410" s="241">
        <v>0</v>
      </c>
      <c r="AR410" s="241">
        <v>0</v>
      </c>
    </row>
    <row r="411" spans="1:44" ht="18" x14ac:dyDescent="0.2">
      <c r="A411" s="264">
        <v>113249</v>
      </c>
      <c r="B411" t="s">
        <v>59</v>
      </c>
      <c r="C411" t="s">
        <v>659</v>
      </c>
      <c r="D411" t="s">
        <v>659</v>
      </c>
      <c r="E411" t="s">
        <v>659</v>
      </c>
      <c r="F411" t="s">
        <v>659</v>
      </c>
      <c r="G411" t="s">
        <v>659</v>
      </c>
      <c r="H411" t="s">
        <v>659</v>
      </c>
      <c r="I411" t="s">
        <v>659</v>
      </c>
      <c r="J411" t="s">
        <v>659</v>
      </c>
      <c r="K411" t="s">
        <v>659</v>
      </c>
      <c r="L411" t="s">
        <v>659</v>
      </c>
      <c r="M411" t="s">
        <v>659</v>
      </c>
      <c r="N411" t="s">
        <v>659</v>
      </c>
      <c r="O411" t="s">
        <v>659</v>
      </c>
      <c r="P411" t="s">
        <v>659</v>
      </c>
      <c r="Q411" t="s">
        <v>659</v>
      </c>
      <c r="R411" t="s">
        <v>659</v>
      </c>
      <c r="S411" t="s">
        <v>659</v>
      </c>
      <c r="T411" t="s">
        <v>659</v>
      </c>
      <c r="U411" t="s">
        <v>659</v>
      </c>
      <c r="V411" t="s">
        <v>659</v>
      </c>
      <c r="W411" t="s">
        <v>659</v>
      </c>
      <c r="X411" t="s">
        <v>659</v>
      </c>
      <c r="Y411" t="s">
        <v>659</v>
      </c>
      <c r="Z411" t="s">
        <v>659</v>
      </c>
      <c r="AA411" t="s">
        <v>659</v>
      </c>
      <c r="AB411" t="s">
        <v>659</v>
      </c>
      <c r="AC411" t="s">
        <v>659</v>
      </c>
      <c r="AD411" t="s">
        <v>659</v>
      </c>
      <c r="AE411" t="s">
        <v>659</v>
      </c>
      <c r="AF411" t="s">
        <v>659</v>
      </c>
      <c r="AG411" t="s">
        <v>659</v>
      </c>
      <c r="AH411" t="s">
        <v>659</v>
      </c>
      <c r="AI411" t="s">
        <v>659</v>
      </c>
      <c r="AJ411" t="s">
        <v>659</v>
      </c>
      <c r="AK411" t="s">
        <v>659</v>
      </c>
      <c r="AL411" t="s">
        <v>659</v>
      </c>
      <c r="AM411" t="s">
        <v>659</v>
      </c>
      <c r="AN411" t="s">
        <v>659</v>
      </c>
      <c r="AO411" t="s">
        <v>659</v>
      </c>
      <c r="AP411" t="s">
        <v>659</v>
      </c>
      <c r="AQ411" s="241">
        <v>0</v>
      </c>
      <c r="AR411" s="241">
        <v>0</v>
      </c>
    </row>
    <row r="412" spans="1:44" x14ac:dyDescent="0.2">
      <c r="A412">
        <v>113256</v>
      </c>
      <c r="B412" t="s">
        <v>59</v>
      </c>
      <c r="C412" t="s">
        <v>659</v>
      </c>
      <c r="D412" t="s">
        <v>659</v>
      </c>
      <c r="E412" t="s">
        <v>659</v>
      </c>
      <c r="F412" t="s">
        <v>659</v>
      </c>
      <c r="G412" t="s">
        <v>659</v>
      </c>
      <c r="H412" t="s">
        <v>659</v>
      </c>
      <c r="I412" t="s">
        <v>659</v>
      </c>
      <c r="J412" t="s">
        <v>659</v>
      </c>
      <c r="K412" t="s">
        <v>659</v>
      </c>
      <c r="L412" t="s">
        <v>659</v>
      </c>
      <c r="M412" t="s">
        <v>659</v>
      </c>
      <c r="N412" t="s">
        <v>659</v>
      </c>
      <c r="O412" t="s">
        <v>659</v>
      </c>
      <c r="P412" t="s">
        <v>659</v>
      </c>
      <c r="Q412" t="s">
        <v>659</v>
      </c>
      <c r="R412" t="s">
        <v>659</v>
      </c>
      <c r="S412" t="s">
        <v>659</v>
      </c>
      <c r="T412" t="s">
        <v>659</v>
      </c>
      <c r="U412" t="s">
        <v>659</v>
      </c>
      <c r="V412" t="s">
        <v>659</v>
      </c>
      <c r="W412" t="s">
        <v>659</v>
      </c>
      <c r="X412" t="s">
        <v>659</v>
      </c>
      <c r="Y412" t="s">
        <v>659</v>
      </c>
      <c r="Z412" t="s">
        <v>659</v>
      </c>
      <c r="AA412" t="s">
        <v>659</v>
      </c>
      <c r="AB412" t="s">
        <v>659</v>
      </c>
      <c r="AC412" t="s">
        <v>659</v>
      </c>
      <c r="AD412" t="s">
        <v>659</v>
      </c>
      <c r="AE412" t="s">
        <v>659</v>
      </c>
      <c r="AF412" t="s">
        <v>659</v>
      </c>
      <c r="AG412" t="s">
        <v>659</v>
      </c>
      <c r="AH412" t="s">
        <v>659</v>
      </c>
      <c r="AI412" t="s">
        <v>659</v>
      </c>
      <c r="AJ412" t="s">
        <v>659</v>
      </c>
      <c r="AK412" t="s">
        <v>659</v>
      </c>
      <c r="AL412" t="s">
        <v>659</v>
      </c>
      <c r="AM412" t="s">
        <v>659</v>
      </c>
      <c r="AN412" t="s">
        <v>659</v>
      </c>
      <c r="AO412" t="s">
        <v>659</v>
      </c>
      <c r="AP412" t="s">
        <v>659</v>
      </c>
      <c r="AQ412" s="241" t="s">
        <v>931</v>
      </c>
      <c r="AR412" s="241">
        <v>0</v>
      </c>
    </row>
    <row r="413" spans="1:44" ht="18" x14ac:dyDescent="0.2">
      <c r="A413" s="264">
        <v>113269</v>
      </c>
      <c r="B413" t="s">
        <v>59</v>
      </c>
      <c r="C413" t="s">
        <v>659</v>
      </c>
      <c r="D413" t="s">
        <v>659</v>
      </c>
      <c r="E413" t="s">
        <v>659</v>
      </c>
      <c r="F413" t="s">
        <v>659</v>
      </c>
      <c r="G413" t="s">
        <v>659</v>
      </c>
      <c r="H413" t="s">
        <v>659</v>
      </c>
      <c r="I413" t="s">
        <v>659</v>
      </c>
      <c r="J413" t="s">
        <v>659</v>
      </c>
      <c r="K413" t="s">
        <v>659</v>
      </c>
      <c r="L413" t="s">
        <v>659</v>
      </c>
      <c r="M413" t="s">
        <v>659</v>
      </c>
      <c r="N413" t="s">
        <v>659</v>
      </c>
      <c r="O413" t="s">
        <v>659</v>
      </c>
      <c r="P413" t="s">
        <v>659</v>
      </c>
      <c r="Q413" t="s">
        <v>659</v>
      </c>
      <c r="R413" t="s">
        <v>659</v>
      </c>
      <c r="S413" t="s">
        <v>659</v>
      </c>
      <c r="T413" t="s">
        <v>659</v>
      </c>
      <c r="U413" t="s">
        <v>659</v>
      </c>
      <c r="V413" t="s">
        <v>659</v>
      </c>
      <c r="W413" t="s">
        <v>659</v>
      </c>
      <c r="X413" t="s">
        <v>659</v>
      </c>
      <c r="Y413" t="s">
        <v>659</v>
      </c>
      <c r="Z413" t="s">
        <v>659</v>
      </c>
      <c r="AA413" t="s">
        <v>659</v>
      </c>
      <c r="AB413" t="s">
        <v>659</v>
      </c>
      <c r="AC413" t="s">
        <v>659</v>
      </c>
      <c r="AD413" t="s">
        <v>659</v>
      </c>
      <c r="AE413" t="s">
        <v>659</v>
      </c>
      <c r="AF413" t="s">
        <v>659</v>
      </c>
      <c r="AG413" t="s">
        <v>659</v>
      </c>
      <c r="AH413" t="s">
        <v>659</v>
      </c>
      <c r="AI413" t="s">
        <v>659</v>
      </c>
      <c r="AJ413" t="s">
        <v>659</v>
      </c>
      <c r="AK413" t="s">
        <v>659</v>
      </c>
      <c r="AL413" t="s">
        <v>659</v>
      </c>
      <c r="AM413" t="s">
        <v>659</v>
      </c>
      <c r="AN413" t="s">
        <v>659</v>
      </c>
      <c r="AO413" t="s">
        <v>659</v>
      </c>
      <c r="AP413" t="s">
        <v>659</v>
      </c>
      <c r="AQ413" s="241">
        <v>0</v>
      </c>
      <c r="AR413" s="241">
        <v>0</v>
      </c>
    </row>
    <row r="414" spans="1:44" ht="18" x14ac:dyDescent="0.2">
      <c r="A414" s="264">
        <v>113279</v>
      </c>
      <c r="B414" t="s">
        <v>59</v>
      </c>
      <c r="C414" t="s">
        <v>659</v>
      </c>
      <c r="D414" t="s">
        <v>659</v>
      </c>
      <c r="E414" t="s">
        <v>659</v>
      </c>
      <c r="F414" t="s">
        <v>659</v>
      </c>
      <c r="G414" t="s">
        <v>659</v>
      </c>
      <c r="H414" t="s">
        <v>659</v>
      </c>
      <c r="I414" t="s">
        <v>659</v>
      </c>
      <c r="J414" t="s">
        <v>659</v>
      </c>
      <c r="K414" t="s">
        <v>659</v>
      </c>
      <c r="L414" t="s">
        <v>659</v>
      </c>
      <c r="M414" t="s">
        <v>659</v>
      </c>
      <c r="N414" t="s">
        <v>659</v>
      </c>
      <c r="O414" t="s">
        <v>659</v>
      </c>
      <c r="P414" t="s">
        <v>659</v>
      </c>
      <c r="Q414" t="s">
        <v>659</v>
      </c>
      <c r="R414" t="s">
        <v>659</v>
      </c>
      <c r="S414" t="s">
        <v>659</v>
      </c>
      <c r="T414" t="s">
        <v>659</v>
      </c>
      <c r="U414" t="s">
        <v>659</v>
      </c>
      <c r="V414" t="s">
        <v>659</v>
      </c>
      <c r="W414" t="s">
        <v>659</v>
      </c>
      <c r="X414" t="s">
        <v>659</v>
      </c>
      <c r="Y414" t="s">
        <v>659</v>
      </c>
      <c r="Z414" t="s">
        <v>659</v>
      </c>
      <c r="AA414" t="s">
        <v>659</v>
      </c>
      <c r="AB414" t="s">
        <v>659</v>
      </c>
      <c r="AC414" t="s">
        <v>659</v>
      </c>
      <c r="AD414" t="s">
        <v>659</v>
      </c>
      <c r="AE414" t="s">
        <v>659</v>
      </c>
      <c r="AF414" t="s">
        <v>659</v>
      </c>
      <c r="AG414" t="s">
        <v>659</v>
      </c>
      <c r="AH414" t="s">
        <v>659</v>
      </c>
      <c r="AI414" t="s">
        <v>659</v>
      </c>
      <c r="AJ414" t="s">
        <v>659</v>
      </c>
      <c r="AK414" t="s">
        <v>659</v>
      </c>
      <c r="AL414" t="s">
        <v>659</v>
      </c>
      <c r="AM414" t="s">
        <v>659</v>
      </c>
      <c r="AN414" t="s">
        <v>659</v>
      </c>
      <c r="AO414" t="s">
        <v>659</v>
      </c>
      <c r="AP414" t="s">
        <v>659</v>
      </c>
      <c r="AQ414" s="241">
        <v>0</v>
      </c>
      <c r="AR414" s="241">
        <v>0</v>
      </c>
    </row>
    <row r="415" spans="1:44" x14ac:dyDescent="0.2">
      <c r="A415" s="265">
        <v>113314</v>
      </c>
      <c r="B415" t="s">
        <v>59</v>
      </c>
      <c r="C415" s="263" t="s">
        <v>197</v>
      </c>
      <c r="D415" s="263" t="s">
        <v>197</v>
      </c>
      <c r="E415" s="263" t="s">
        <v>197</v>
      </c>
      <c r="F415" s="263" t="s">
        <v>197</v>
      </c>
      <c r="G415" s="263" t="s">
        <v>197</v>
      </c>
      <c r="H415" s="263" t="s">
        <v>197</v>
      </c>
      <c r="I415" s="263" t="s">
        <v>197</v>
      </c>
      <c r="J415" s="263" t="s">
        <v>197</v>
      </c>
      <c r="K415" s="263" t="s">
        <v>197</v>
      </c>
      <c r="L415" s="263" t="s">
        <v>197</v>
      </c>
      <c r="M415" s="263" t="s">
        <v>197</v>
      </c>
      <c r="N415" s="263" t="s">
        <v>197</v>
      </c>
      <c r="O415" s="263" t="s">
        <v>197</v>
      </c>
      <c r="P415" s="263" t="s">
        <v>197</v>
      </c>
      <c r="Q415" s="263" t="s">
        <v>197</v>
      </c>
      <c r="R415" s="263" t="s">
        <v>197</v>
      </c>
      <c r="S415" s="263" t="s">
        <v>197</v>
      </c>
      <c r="T415" s="263" t="s">
        <v>197</v>
      </c>
      <c r="U415" s="263" t="s">
        <v>197</v>
      </c>
      <c r="V415" s="263" t="s">
        <v>197</v>
      </c>
      <c r="W415" s="263" t="s">
        <v>197</v>
      </c>
      <c r="X415" s="263" t="s">
        <v>197</v>
      </c>
      <c r="Y415" s="263" t="s">
        <v>197</v>
      </c>
      <c r="Z415" s="263" t="s">
        <v>197</v>
      </c>
      <c r="AA415" s="263" t="s">
        <v>197</v>
      </c>
      <c r="AB415" s="263" t="s">
        <v>197</v>
      </c>
      <c r="AC415" s="263" t="s">
        <v>197</v>
      </c>
      <c r="AD415" s="263" t="s">
        <v>197</v>
      </c>
      <c r="AE415" s="263" t="s">
        <v>197</v>
      </c>
      <c r="AF415" s="263" t="s">
        <v>197</v>
      </c>
      <c r="AG415" s="263" t="s">
        <v>197</v>
      </c>
      <c r="AH415" s="263" t="s">
        <v>197</v>
      </c>
      <c r="AI415" s="263" t="s">
        <v>197</v>
      </c>
      <c r="AJ415" s="263" t="s">
        <v>197</v>
      </c>
      <c r="AK415" s="263" t="s">
        <v>197</v>
      </c>
      <c r="AL415" s="263" t="s">
        <v>197</v>
      </c>
      <c r="AM415" s="263" t="s">
        <v>197</v>
      </c>
      <c r="AN415" s="263" t="s">
        <v>197</v>
      </c>
      <c r="AO415" s="263" t="s">
        <v>197</v>
      </c>
      <c r="AP415" s="263" t="s">
        <v>197</v>
      </c>
      <c r="AQ415" s="241">
        <v>0</v>
      </c>
      <c r="AR415" s="241" t="s">
        <v>1137</v>
      </c>
    </row>
    <row r="416" spans="1:44" ht="18" x14ac:dyDescent="0.2">
      <c r="A416" s="264">
        <v>113321</v>
      </c>
      <c r="B416" t="s">
        <v>59</v>
      </c>
      <c r="C416" t="s">
        <v>659</v>
      </c>
      <c r="D416" t="s">
        <v>659</v>
      </c>
      <c r="E416" t="s">
        <v>659</v>
      </c>
      <c r="F416" t="s">
        <v>659</v>
      </c>
      <c r="G416" t="s">
        <v>659</v>
      </c>
      <c r="H416" t="s">
        <v>659</v>
      </c>
      <c r="I416" t="s">
        <v>659</v>
      </c>
      <c r="J416" t="s">
        <v>659</v>
      </c>
      <c r="K416" t="s">
        <v>659</v>
      </c>
      <c r="L416" t="s">
        <v>659</v>
      </c>
      <c r="M416" t="s">
        <v>659</v>
      </c>
      <c r="N416" t="s">
        <v>659</v>
      </c>
      <c r="O416" t="s">
        <v>659</v>
      </c>
      <c r="P416" t="s">
        <v>659</v>
      </c>
      <c r="Q416" t="s">
        <v>659</v>
      </c>
      <c r="R416" t="s">
        <v>659</v>
      </c>
      <c r="S416" t="s">
        <v>659</v>
      </c>
      <c r="T416" t="s">
        <v>659</v>
      </c>
      <c r="U416" t="s">
        <v>659</v>
      </c>
      <c r="V416" t="s">
        <v>659</v>
      </c>
      <c r="W416" t="s">
        <v>659</v>
      </c>
      <c r="X416" t="s">
        <v>659</v>
      </c>
      <c r="Y416" t="s">
        <v>659</v>
      </c>
      <c r="Z416" t="s">
        <v>659</v>
      </c>
      <c r="AA416" t="s">
        <v>659</v>
      </c>
      <c r="AB416" t="s">
        <v>659</v>
      </c>
      <c r="AC416" t="s">
        <v>659</v>
      </c>
      <c r="AD416" t="s">
        <v>659</v>
      </c>
      <c r="AE416" t="s">
        <v>659</v>
      </c>
      <c r="AF416" t="s">
        <v>659</v>
      </c>
      <c r="AG416" t="s">
        <v>659</v>
      </c>
      <c r="AH416" t="s">
        <v>659</v>
      </c>
      <c r="AI416" t="s">
        <v>659</v>
      </c>
      <c r="AJ416" t="s">
        <v>659</v>
      </c>
      <c r="AK416" t="s">
        <v>659</v>
      </c>
      <c r="AL416" t="s">
        <v>659</v>
      </c>
      <c r="AM416" t="s">
        <v>659</v>
      </c>
      <c r="AN416" t="s">
        <v>659</v>
      </c>
      <c r="AO416" t="s">
        <v>659</v>
      </c>
      <c r="AP416" t="s">
        <v>659</v>
      </c>
      <c r="AQ416" s="241">
        <v>0</v>
      </c>
      <c r="AR416" s="241">
        <v>0</v>
      </c>
    </row>
    <row r="417" spans="1:44" x14ac:dyDescent="0.2">
      <c r="A417" s="241">
        <v>113323</v>
      </c>
      <c r="B417" t="s">
        <v>59</v>
      </c>
      <c r="C417" s="241" t="s">
        <v>659</v>
      </c>
      <c r="D417" s="241" t="s">
        <v>659</v>
      </c>
      <c r="E417" s="241" t="s">
        <v>659</v>
      </c>
      <c r="F417" s="241" t="s">
        <v>659</v>
      </c>
      <c r="G417" s="241" t="s">
        <v>659</v>
      </c>
      <c r="H417" s="241" t="s">
        <v>659</v>
      </c>
      <c r="I417" s="241" t="s">
        <v>659</v>
      </c>
      <c r="J417" s="241" t="s">
        <v>659</v>
      </c>
      <c r="K417" s="241" t="s">
        <v>659</v>
      </c>
      <c r="L417" s="241" t="s">
        <v>659</v>
      </c>
      <c r="M417" s="241" t="s">
        <v>659</v>
      </c>
      <c r="N417" s="241" t="s">
        <v>659</v>
      </c>
      <c r="O417" s="241" t="s">
        <v>659</v>
      </c>
      <c r="P417" s="241" t="s">
        <v>659</v>
      </c>
      <c r="Q417" s="241" t="s">
        <v>659</v>
      </c>
      <c r="R417" s="241" t="s">
        <v>659</v>
      </c>
      <c r="S417" s="241" t="s">
        <v>659</v>
      </c>
      <c r="T417" s="241" t="s">
        <v>659</v>
      </c>
      <c r="U417" s="241" t="s">
        <v>659</v>
      </c>
      <c r="V417" s="241" t="s">
        <v>659</v>
      </c>
      <c r="W417" s="241" t="s">
        <v>659</v>
      </c>
      <c r="X417" s="241" t="s">
        <v>659</v>
      </c>
      <c r="Y417" s="241" t="s">
        <v>659</v>
      </c>
      <c r="Z417" s="241" t="s">
        <v>659</v>
      </c>
      <c r="AA417" s="241" t="s">
        <v>659</v>
      </c>
      <c r="AB417" s="241" t="s">
        <v>659</v>
      </c>
      <c r="AC417" s="241" t="s">
        <v>659</v>
      </c>
      <c r="AD417" s="241" t="s">
        <v>659</v>
      </c>
      <c r="AE417" s="241" t="s">
        <v>659</v>
      </c>
      <c r="AF417" s="241" t="s">
        <v>659</v>
      </c>
      <c r="AG417" s="241" t="s">
        <v>659</v>
      </c>
      <c r="AH417" s="241" t="s">
        <v>659</v>
      </c>
      <c r="AI417" s="241" t="s">
        <v>659</v>
      </c>
      <c r="AJ417" s="241" t="s">
        <v>659</v>
      </c>
      <c r="AK417" s="241" t="s">
        <v>659</v>
      </c>
      <c r="AL417" s="241" t="s">
        <v>659</v>
      </c>
      <c r="AM417" s="241" t="s">
        <v>659</v>
      </c>
      <c r="AN417" s="241" t="s">
        <v>659</v>
      </c>
      <c r="AO417" s="241" t="s">
        <v>659</v>
      </c>
      <c r="AP417" s="241" t="s">
        <v>659</v>
      </c>
      <c r="AQ417" s="241" t="s">
        <v>931</v>
      </c>
      <c r="AR417" s="241">
        <v>0</v>
      </c>
    </row>
    <row r="418" spans="1:44" ht="18" x14ac:dyDescent="0.2">
      <c r="A418" s="264">
        <v>113327</v>
      </c>
      <c r="B418" t="s">
        <v>59</v>
      </c>
      <c r="C418" t="s">
        <v>659</v>
      </c>
      <c r="D418" t="s">
        <v>659</v>
      </c>
      <c r="E418" t="s">
        <v>659</v>
      </c>
      <c r="F418" t="s">
        <v>659</v>
      </c>
      <c r="G418" t="s">
        <v>659</v>
      </c>
      <c r="H418" t="s">
        <v>659</v>
      </c>
      <c r="I418" t="s">
        <v>659</v>
      </c>
      <c r="J418" t="s">
        <v>659</v>
      </c>
      <c r="K418" t="s">
        <v>659</v>
      </c>
      <c r="L418" t="s">
        <v>659</v>
      </c>
      <c r="M418" t="s">
        <v>659</v>
      </c>
      <c r="N418" t="s">
        <v>659</v>
      </c>
      <c r="O418" t="s">
        <v>659</v>
      </c>
      <c r="P418" t="s">
        <v>659</v>
      </c>
      <c r="Q418" t="s">
        <v>659</v>
      </c>
      <c r="R418" t="s">
        <v>659</v>
      </c>
      <c r="S418" t="s">
        <v>659</v>
      </c>
      <c r="T418" t="s">
        <v>659</v>
      </c>
      <c r="U418" t="s">
        <v>659</v>
      </c>
      <c r="V418" t="s">
        <v>659</v>
      </c>
      <c r="W418" t="s">
        <v>659</v>
      </c>
      <c r="X418" t="s">
        <v>659</v>
      </c>
      <c r="Y418" t="s">
        <v>659</v>
      </c>
      <c r="Z418" t="s">
        <v>659</v>
      </c>
      <c r="AA418" t="s">
        <v>659</v>
      </c>
      <c r="AB418" t="s">
        <v>659</v>
      </c>
      <c r="AC418" t="s">
        <v>659</v>
      </c>
      <c r="AD418" t="s">
        <v>659</v>
      </c>
      <c r="AE418" t="s">
        <v>659</v>
      </c>
      <c r="AF418" t="s">
        <v>659</v>
      </c>
      <c r="AG418" t="s">
        <v>659</v>
      </c>
      <c r="AH418" t="s">
        <v>659</v>
      </c>
      <c r="AI418" t="s">
        <v>659</v>
      </c>
      <c r="AJ418" t="s">
        <v>659</v>
      </c>
      <c r="AK418" t="s">
        <v>659</v>
      </c>
      <c r="AL418" t="s">
        <v>659</v>
      </c>
      <c r="AM418" t="s">
        <v>659</v>
      </c>
      <c r="AN418" t="s">
        <v>659</v>
      </c>
      <c r="AO418" t="s">
        <v>659</v>
      </c>
      <c r="AP418" t="s">
        <v>659</v>
      </c>
      <c r="AQ418" s="241">
        <v>0</v>
      </c>
      <c r="AR418" s="241">
        <v>0</v>
      </c>
    </row>
    <row r="419" spans="1:44" x14ac:dyDescent="0.2">
      <c r="A419" s="265">
        <v>113385</v>
      </c>
      <c r="B419" t="s">
        <v>59</v>
      </c>
      <c r="C419" s="263" t="s">
        <v>197</v>
      </c>
      <c r="D419" s="263" t="s">
        <v>197</v>
      </c>
      <c r="E419" s="263" t="s">
        <v>197</v>
      </c>
      <c r="F419" s="263" t="s">
        <v>197</v>
      </c>
      <c r="G419" s="263" t="s">
        <v>197</v>
      </c>
      <c r="H419" s="263" t="s">
        <v>197</v>
      </c>
      <c r="I419" s="263" t="s">
        <v>197</v>
      </c>
      <c r="J419" s="263" t="s">
        <v>197</v>
      </c>
      <c r="K419" s="263" t="s">
        <v>197</v>
      </c>
      <c r="L419" s="263" t="s">
        <v>197</v>
      </c>
      <c r="M419" s="263" t="s">
        <v>197</v>
      </c>
      <c r="N419" s="263" t="s">
        <v>197</v>
      </c>
      <c r="O419" s="263" t="s">
        <v>197</v>
      </c>
      <c r="P419" s="263" t="s">
        <v>197</v>
      </c>
      <c r="Q419" s="263" t="s">
        <v>197</v>
      </c>
      <c r="R419" s="263" t="s">
        <v>197</v>
      </c>
      <c r="S419" s="263" t="s">
        <v>197</v>
      </c>
      <c r="T419" s="263" t="s">
        <v>197</v>
      </c>
      <c r="U419" s="263" t="s">
        <v>197</v>
      </c>
      <c r="V419" s="263" t="s">
        <v>197</v>
      </c>
      <c r="W419" s="263" t="s">
        <v>197</v>
      </c>
      <c r="X419" s="263" t="s">
        <v>197</v>
      </c>
      <c r="Y419" s="263" t="s">
        <v>197</v>
      </c>
      <c r="Z419" s="263" t="s">
        <v>197</v>
      </c>
      <c r="AA419" s="263" t="s">
        <v>197</v>
      </c>
      <c r="AB419" s="263" t="s">
        <v>197</v>
      </c>
      <c r="AC419" s="263" t="s">
        <v>197</v>
      </c>
      <c r="AD419" s="263" t="s">
        <v>197</v>
      </c>
      <c r="AE419" s="263" t="s">
        <v>197</v>
      </c>
      <c r="AF419" s="263" t="s">
        <v>197</v>
      </c>
      <c r="AG419" s="263" t="s">
        <v>197</v>
      </c>
      <c r="AH419" s="263" t="s">
        <v>197</v>
      </c>
      <c r="AI419" s="263" t="s">
        <v>197</v>
      </c>
      <c r="AJ419" s="263" t="s">
        <v>197</v>
      </c>
      <c r="AK419" s="263" t="s">
        <v>197</v>
      </c>
      <c r="AL419" s="263" t="s">
        <v>197</v>
      </c>
      <c r="AM419" s="263" t="s">
        <v>197</v>
      </c>
      <c r="AN419" s="263" t="s">
        <v>197</v>
      </c>
      <c r="AO419" s="263" t="s">
        <v>197</v>
      </c>
      <c r="AP419" s="263" t="s">
        <v>197</v>
      </c>
      <c r="AQ419" s="241">
        <v>0</v>
      </c>
      <c r="AR419" s="241" t="s">
        <v>1137</v>
      </c>
    </row>
    <row r="420" spans="1:44" x14ac:dyDescent="0.2">
      <c r="A420" s="265">
        <v>113386</v>
      </c>
      <c r="B420" t="s">
        <v>59</v>
      </c>
      <c r="C420" s="263" t="s">
        <v>197</v>
      </c>
      <c r="D420" s="263" t="s">
        <v>197</v>
      </c>
      <c r="E420" s="263" t="s">
        <v>197</v>
      </c>
      <c r="F420" s="263" t="s">
        <v>197</v>
      </c>
      <c r="G420" s="263" t="s">
        <v>197</v>
      </c>
      <c r="H420" s="263" t="s">
        <v>197</v>
      </c>
      <c r="I420" s="263" t="s">
        <v>197</v>
      </c>
      <c r="J420" s="263" t="s">
        <v>197</v>
      </c>
      <c r="K420" s="263" t="s">
        <v>197</v>
      </c>
      <c r="L420" s="263" t="s">
        <v>197</v>
      </c>
      <c r="M420" s="263" t="s">
        <v>197</v>
      </c>
      <c r="N420" s="263" t="s">
        <v>197</v>
      </c>
      <c r="O420" s="263" t="s">
        <v>197</v>
      </c>
      <c r="P420" s="263" t="s">
        <v>197</v>
      </c>
      <c r="Q420" s="263" t="s">
        <v>197</v>
      </c>
      <c r="R420" s="263" t="s">
        <v>197</v>
      </c>
      <c r="S420" s="263" t="s">
        <v>197</v>
      </c>
      <c r="T420" s="263" t="s">
        <v>197</v>
      </c>
      <c r="U420" s="263" t="s">
        <v>197</v>
      </c>
      <c r="V420" s="263" t="s">
        <v>197</v>
      </c>
      <c r="W420" s="263" t="s">
        <v>197</v>
      </c>
      <c r="X420" s="263" t="s">
        <v>197</v>
      </c>
      <c r="Y420" s="263" t="s">
        <v>197</v>
      </c>
      <c r="Z420" s="263" t="s">
        <v>197</v>
      </c>
      <c r="AA420" s="263" t="s">
        <v>197</v>
      </c>
      <c r="AB420" s="263" t="s">
        <v>197</v>
      </c>
      <c r="AC420" s="263" t="s">
        <v>197</v>
      </c>
      <c r="AD420" s="263" t="s">
        <v>197</v>
      </c>
      <c r="AE420" s="263" t="s">
        <v>197</v>
      </c>
      <c r="AF420" s="263" t="s">
        <v>197</v>
      </c>
      <c r="AG420" s="263" t="s">
        <v>197</v>
      </c>
      <c r="AH420" s="263" t="s">
        <v>197</v>
      </c>
      <c r="AI420" s="263" t="s">
        <v>197</v>
      </c>
      <c r="AJ420" s="263" t="s">
        <v>197</v>
      </c>
      <c r="AK420" s="263" t="s">
        <v>197</v>
      </c>
      <c r="AL420" s="263" t="s">
        <v>197</v>
      </c>
      <c r="AM420" s="263" t="s">
        <v>197</v>
      </c>
      <c r="AN420" s="263" t="s">
        <v>197</v>
      </c>
      <c r="AO420" s="263" t="s">
        <v>197</v>
      </c>
      <c r="AP420" s="263" t="s">
        <v>197</v>
      </c>
      <c r="AQ420" s="241">
        <v>0</v>
      </c>
      <c r="AR420" s="241" t="s">
        <v>1137</v>
      </c>
    </row>
    <row r="421" spans="1:44" ht="18" x14ac:dyDescent="0.2">
      <c r="A421" s="264">
        <v>113394</v>
      </c>
      <c r="B421" t="s">
        <v>59</v>
      </c>
      <c r="C421" t="s">
        <v>659</v>
      </c>
      <c r="D421" t="s">
        <v>659</v>
      </c>
      <c r="E421" t="s">
        <v>659</v>
      </c>
      <c r="F421" t="s">
        <v>659</v>
      </c>
      <c r="G421" t="s">
        <v>659</v>
      </c>
      <c r="H421" t="s">
        <v>659</v>
      </c>
      <c r="I421" t="s">
        <v>659</v>
      </c>
      <c r="J421" t="s">
        <v>659</v>
      </c>
      <c r="K421" t="s">
        <v>659</v>
      </c>
      <c r="L421" t="s">
        <v>659</v>
      </c>
      <c r="M421" t="s">
        <v>659</v>
      </c>
      <c r="N421" t="s">
        <v>659</v>
      </c>
      <c r="O421" t="s">
        <v>659</v>
      </c>
      <c r="P421" t="s">
        <v>659</v>
      </c>
      <c r="Q421" t="s">
        <v>659</v>
      </c>
      <c r="R421" t="s">
        <v>659</v>
      </c>
      <c r="S421" t="s">
        <v>659</v>
      </c>
      <c r="T421" t="s">
        <v>659</v>
      </c>
      <c r="U421" t="s">
        <v>659</v>
      </c>
      <c r="V421" t="s">
        <v>659</v>
      </c>
      <c r="W421" t="s">
        <v>659</v>
      </c>
      <c r="X421" t="s">
        <v>659</v>
      </c>
      <c r="Y421" t="s">
        <v>659</v>
      </c>
      <c r="Z421" t="s">
        <v>659</v>
      </c>
      <c r="AA421" t="s">
        <v>659</v>
      </c>
      <c r="AB421" t="s">
        <v>659</v>
      </c>
      <c r="AC421" t="s">
        <v>659</v>
      </c>
      <c r="AD421" t="s">
        <v>659</v>
      </c>
      <c r="AE421" t="s">
        <v>659</v>
      </c>
      <c r="AF421" t="s">
        <v>659</v>
      </c>
      <c r="AG421" t="s">
        <v>659</v>
      </c>
      <c r="AH421" t="s">
        <v>659</v>
      </c>
      <c r="AI421" t="s">
        <v>659</v>
      </c>
      <c r="AJ421" t="s">
        <v>659</v>
      </c>
      <c r="AK421" t="s">
        <v>659</v>
      </c>
      <c r="AL421" t="s">
        <v>659</v>
      </c>
      <c r="AM421" t="s">
        <v>659</v>
      </c>
      <c r="AN421" t="s">
        <v>659</v>
      </c>
      <c r="AO421" t="s">
        <v>659</v>
      </c>
      <c r="AP421" t="s">
        <v>659</v>
      </c>
      <c r="AQ421" s="241">
        <v>0</v>
      </c>
      <c r="AR421" s="241">
        <v>0</v>
      </c>
    </row>
    <row r="422" spans="1:44" ht="18" x14ac:dyDescent="0.2">
      <c r="A422" s="264">
        <v>113398</v>
      </c>
      <c r="B422" t="s">
        <v>59</v>
      </c>
      <c r="C422" t="s">
        <v>659</v>
      </c>
      <c r="D422" t="s">
        <v>659</v>
      </c>
      <c r="E422" t="s">
        <v>659</v>
      </c>
      <c r="F422" t="s">
        <v>659</v>
      </c>
      <c r="G422" t="s">
        <v>659</v>
      </c>
      <c r="H422" t="s">
        <v>659</v>
      </c>
      <c r="I422" t="s">
        <v>659</v>
      </c>
      <c r="J422" t="s">
        <v>659</v>
      </c>
      <c r="K422" t="s">
        <v>659</v>
      </c>
      <c r="L422" t="s">
        <v>659</v>
      </c>
      <c r="M422" t="s">
        <v>659</v>
      </c>
      <c r="N422" t="s">
        <v>659</v>
      </c>
      <c r="O422" t="s">
        <v>659</v>
      </c>
      <c r="P422" t="s">
        <v>659</v>
      </c>
      <c r="Q422" t="s">
        <v>659</v>
      </c>
      <c r="R422" t="s">
        <v>659</v>
      </c>
      <c r="S422" t="s">
        <v>659</v>
      </c>
      <c r="T422" t="s">
        <v>659</v>
      </c>
      <c r="U422" t="s">
        <v>659</v>
      </c>
      <c r="V422" t="s">
        <v>659</v>
      </c>
      <c r="W422" t="s">
        <v>659</v>
      </c>
      <c r="X422" t="s">
        <v>659</v>
      </c>
      <c r="Y422" t="s">
        <v>659</v>
      </c>
      <c r="Z422" t="s">
        <v>659</v>
      </c>
      <c r="AA422" t="s">
        <v>659</v>
      </c>
      <c r="AB422" t="s">
        <v>659</v>
      </c>
      <c r="AC422" t="s">
        <v>659</v>
      </c>
      <c r="AD422" t="s">
        <v>659</v>
      </c>
      <c r="AE422" t="s">
        <v>659</v>
      </c>
      <c r="AF422" t="s">
        <v>659</v>
      </c>
      <c r="AG422" t="s">
        <v>659</v>
      </c>
      <c r="AH422" t="s">
        <v>659</v>
      </c>
      <c r="AI422" t="s">
        <v>659</v>
      </c>
      <c r="AJ422" t="s">
        <v>659</v>
      </c>
      <c r="AK422" t="s">
        <v>659</v>
      </c>
      <c r="AL422" t="s">
        <v>659</v>
      </c>
      <c r="AM422" t="s">
        <v>659</v>
      </c>
      <c r="AN422" t="s">
        <v>659</v>
      </c>
      <c r="AO422" t="s">
        <v>659</v>
      </c>
      <c r="AP422" t="s">
        <v>659</v>
      </c>
      <c r="AQ422" s="241">
        <v>0</v>
      </c>
      <c r="AR422" s="241">
        <v>0</v>
      </c>
    </row>
    <row r="423" spans="1:44" ht="18" x14ac:dyDescent="0.2">
      <c r="A423" s="264">
        <v>113402</v>
      </c>
      <c r="B423" t="s">
        <v>59</v>
      </c>
      <c r="C423" t="s">
        <v>659</v>
      </c>
      <c r="D423" t="s">
        <v>659</v>
      </c>
      <c r="E423" t="s">
        <v>659</v>
      </c>
      <c r="F423" t="s">
        <v>659</v>
      </c>
      <c r="G423" t="s">
        <v>659</v>
      </c>
      <c r="H423" t="s">
        <v>659</v>
      </c>
      <c r="I423" t="s">
        <v>659</v>
      </c>
      <c r="J423" t="s">
        <v>659</v>
      </c>
      <c r="K423" t="s">
        <v>659</v>
      </c>
      <c r="L423" t="s">
        <v>659</v>
      </c>
      <c r="M423" t="s">
        <v>659</v>
      </c>
      <c r="N423" t="s">
        <v>659</v>
      </c>
      <c r="O423" t="s">
        <v>659</v>
      </c>
      <c r="P423" t="s">
        <v>659</v>
      </c>
      <c r="Q423" t="s">
        <v>659</v>
      </c>
      <c r="R423" t="s">
        <v>659</v>
      </c>
      <c r="S423" t="s">
        <v>659</v>
      </c>
      <c r="T423" t="s">
        <v>659</v>
      </c>
      <c r="U423" t="s">
        <v>659</v>
      </c>
      <c r="V423" t="s">
        <v>659</v>
      </c>
      <c r="W423" t="s">
        <v>659</v>
      </c>
      <c r="X423" t="s">
        <v>659</v>
      </c>
      <c r="Y423" t="s">
        <v>659</v>
      </c>
      <c r="Z423" t="s">
        <v>659</v>
      </c>
      <c r="AA423" t="s">
        <v>659</v>
      </c>
      <c r="AB423" t="s">
        <v>659</v>
      </c>
      <c r="AC423" t="s">
        <v>659</v>
      </c>
      <c r="AD423" t="s">
        <v>659</v>
      </c>
      <c r="AE423" t="s">
        <v>659</v>
      </c>
      <c r="AF423" t="s">
        <v>659</v>
      </c>
      <c r="AG423" t="s">
        <v>659</v>
      </c>
      <c r="AH423" t="s">
        <v>659</v>
      </c>
      <c r="AI423" t="s">
        <v>659</v>
      </c>
      <c r="AJ423" t="s">
        <v>659</v>
      </c>
      <c r="AK423" t="s">
        <v>659</v>
      </c>
      <c r="AL423" t="s">
        <v>659</v>
      </c>
      <c r="AM423" t="s">
        <v>659</v>
      </c>
      <c r="AN423" t="s">
        <v>659</v>
      </c>
      <c r="AO423" t="s">
        <v>659</v>
      </c>
      <c r="AP423" t="s">
        <v>659</v>
      </c>
      <c r="AQ423" s="241">
        <v>0</v>
      </c>
      <c r="AR423" s="241">
        <v>0</v>
      </c>
    </row>
    <row r="424" spans="1:44" ht="18" x14ac:dyDescent="0.2">
      <c r="A424" s="264">
        <v>113428</v>
      </c>
      <c r="B424" t="s">
        <v>59</v>
      </c>
      <c r="C424" t="s">
        <v>659</v>
      </c>
      <c r="D424" t="s">
        <v>659</v>
      </c>
      <c r="E424" t="s">
        <v>659</v>
      </c>
      <c r="F424" t="s">
        <v>659</v>
      </c>
      <c r="G424" t="s">
        <v>659</v>
      </c>
      <c r="H424" t="s">
        <v>659</v>
      </c>
      <c r="I424" t="s">
        <v>659</v>
      </c>
      <c r="J424" t="s">
        <v>659</v>
      </c>
      <c r="K424" t="s">
        <v>659</v>
      </c>
      <c r="L424" t="s">
        <v>659</v>
      </c>
      <c r="M424" t="s">
        <v>659</v>
      </c>
      <c r="N424" t="s">
        <v>659</v>
      </c>
      <c r="O424" t="s">
        <v>659</v>
      </c>
      <c r="P424" t="s">
        <v>659</v>
      </c>
      <c r="Q424" t="s">
        <v>659</v>
      </c>
      <c r="R424" t="s">
        <v>659</v>
      </c>
      <c r="S424" t="s">
        <v>659</v>
      </c>
      <c r="T424" t="s">
        <v>659</v>
      </c>
      <c r="U424" t="s">
        <v>659</v>
      </c>
      <c r="V424" t="s">
        <v>659</v>
      </c>
      <c r="W424" t="s">
        <v>659</v>
      </c>
      <c r="X424" t="s">
        <v>659</v>
      </c>
      <c r="Y424" t="s">
        <v>659</v>
      </c>
      <c r="Z424" t="s">
        <v>659</v>
      </c>
      <c r="AA424" t="s">
        <v>659</v>
      </c>
      <c r="AB424" t="s">
        <v>659</v>
      </c>
      <c r="AC424" t="s">
        <v>659</v>
      </c>
      <c r="AD424" t="s">
        <v>659</v>
      </c>
      <c r="AE424" t="s">
        <v>659</v>
      </c>
      <c r="AF424" t="s">
        <v>659</v>
      </c>
      <c r="AG424" t="s">
        <v>659</v>
      </c>
      <c r="AH424" t="s">
        <v>659</v>
      </c>
      <c r="AI424" t="s">
        <v>659</v>
      </c>
      <c r="AJ424" t="s">
        <v>659</v>
      </c>
      <c r="AK424" t="s">
        <v>659</v>
      </c>
      <c r="AL424" t="s">
        <v>659</v>
      </c>
      <c r="AM424" t="s">
        <v>659</v>
      </c>
      <c r="AN424" t="s">
        <v>659</v>
      </c>
      <c r="AO424" t="s">
        <v>659</v>
      </c>
      <c r="AP424" t="s">
        <v>659</v>
      </c>
      <c r="AQ424" s="241">
        <v>0</v>
      </c>
      <c r="AR424" s="241">
        <v>0</v>
      </c>
    </row>
    <row r="425" spans="1:44" ht="18" x14ac:dyDescent="0.2">
      <c r="A425" s="264">
        <v>113452</v>
      </c>
      <c r="B425" t="s">
        <v>59</v>
      </c>
      <c r="C425" t="s">
        <v>659</v>
      </c>
      <c r="D425" t="s">
        <v>659</v>
      </c>
      <c r="E425" t="s">
        <v>659</v>
      </c>
      <c r="F425" t="s">
        <v>659</v>
      </c>
      <c r="G425" t="s">
        <v>659</v>
      </c>
      <c r="H425" t="s">
        <v>659</v>
      </c>
      <c r="I425" t="s">
        <v>659</v>
      </c>
      <c r="J425" t="s">
        <v>659</v>
      </c>
      <c r="K425" t="s">
        <v>659</v>
      </c>
      <c r="L425" t="s">
        <v>659</v>
      </c>
      <c r="M425" t="s">
        <v>659</v>
      </c>
      <c r="N425" t="s">
        <v>659</v>
      </c>
      <c r="O425" t="s">
        <v>659</v>
      </c>
      <c r="P425" t="s">
        <v>659</v>
      </c>
      <c r="Q425" t="s">
        <v>659</v>
      </c>
      <c r="R425" t="s">
        <v>659</v>
      </c>
      <c r="S425" t="s">
        <v>659</v>
      </c>
      <c r="T425" t="s">
        <v>659</v>
      </c>
      <c r="U425" t="s">
        <v>659</v>
      </c>
      <c r="V425" t="s">
        <v>659</v>
      </c>
      <c r="W425" t="s">
        <v>659</v>
      </c>
      <c r="X425" t="s">
        <v>659</v>
      </c>
      <c r="Y425" t="s">
        <v>659</v>
      </c>
      <c r="Z425" t="s">
        <v>659</v>
      </c>
      <c r="AA425" t="s">
        <v>659</v>
      </c>
      <c r="AB425" t="s">
        <v>659</v>
      </c>
      <c r="AC425" t="s">
        <v>659</v>
      </c>
      <c r="AD425" t="s">
        <v>659</v>
      </c>
      <c r="AE425" t="s">
        <v>659</v>
      </c>
      <c r="AF425" t="s">
        <v>659</v>
      </c>
      <c r="AG425" t="s">
        <v>659</v>
      </c>
      <c r="AH425" t="s">
        <v>659</v>
      </c>
      <c r="AI425" t="s">
        <v>659</v>
      </c>
      <c r="AJ425" t="s">
        <v>659</v>
      </c>
      <c r="AK425" t="s">
        <v>659</v>
      </c>
      <c r="AL425" t="s">
        <v>659</v>
      </c>
      <c r="AM425" t="s">
        <v>659</v>
      </c>
      <c r="AN425" t="s">
        <v>659</v>
      </c>
      <c r="AO425" t="s">
        <v>659</v>
      </c>
      <c r="AP425" t="s">
        <v>659</v>
      </c>
      <c r="AQ425" s="241">
        <v>0</v>
      </c>
      <c r="AR425" s="241">
        <v>0</v>
      </c>
    </row>
    <row r="426" spans="1:44" ht="18" x14ac:dyDescent="0.2">
      <c r="A426" s="264">
        <v>113486</v>
      </c>
      <c r="B426" t="s">
        <v>59</v>
      </c>
      <c r="C426" t="s">
        <v>659</v>
      </c>
      <c r="D426" t="s">
        <v>659</v>
      </c>
      <c r="E426" t="s">
        <v>659</v>
      </c>
      <c r="F426" t="s">
        <v>659</v>
      </c>
      <c r="G426" t="s">
        <v>659</v>
      </c>
      <c r="H426" t="s">
        <v>659</v>
      </c>
      <c r="I426" t="s">
        <v>659</v>
      </c>
      <c r="J426" t="s">
        <v>659</v>
      </c>
      <c r="K426" t="s">
        <v>659</v>
      </c>
      <c r="L426" t="s">
        <v>659</v>
      </c>
      <c r="M426" t="s">
        <v>659</v>
      </c>
      <c r="N426" t="s">
        <v>659</v>
      </c>
      <c r="O426" t="s">
        <v>659</v>
      </c>
      <c r="P426" t="s">
        <v>659</v>
      </c>
      <c r="Q426" t="s">
        <v>659</v>
      </c>
      <c r="R426" t="s">
        <v>659</v>
      </c>
      <c r="S426" t="s">
        <v>659</v>
      </c>
      <c r="T426" t="s">
        <v>659</v>
      </c>
      <c r="U426" t="s">
        <v>659</v>
      </c>
      <c r="V426" t="s">
        <v>659</v>
      </c>
      <c r="W426" t="s">
        <v>659</v>
      </c>
      <c r="X426" t="s">
        <v>659</v>
      </c>
      <c r="Y426" t="s">
        <v>659</v>
      </c>
      <c r="Z426" t="s">
        <v>659</v>
      </c>
      <c r="AA426" t="s">
        <v>659</v>
      </c>
      <c r="AB426" t="s">
        <v>659</v>
      </c>
      <c r="AC426" t="s">
        <v>659</v>
      </c>
      <c r="AD426" t="s">
        <v>659</v>
      </c>
      <c r="AE426" t="s">
        <v>659</v>
      </c>
      <c r="AF426" t="s">
        <v>659</v>
      </c>
      <c r="AG426" t="s">
        <v>659</v>
      </c>
      <c r="AH426" t="s">
        <v>659</v>
      </c>
      <c r="AI426" t="s">
        <v>659</v>
      </c>
      <c r="AJ426" t="s">
        <v>659</v>
      </c>
      <c r="AK426" t="s">
        <v>659</v>
      </c>
      <c r="AL426" t="s">
        <v>659</v>
      </c>
      <c r="AM426" t="s">
        <v>659</v>
      </c>
      <c r="AN426" t="s">
        <v>659</v>
      </c>
      <c r="AO426" t="s">
        <v>659</v>
      </c>
      <c r="AP426" t="s">
        <v>659</v>
      </c>
      <c r="AQ426" s="241">
        <v>0</v>
      </c>
      <c r="AR426" s="241">
        <v>0</v>
      </c>
    </row>
    <row r="427" spans="1:44" ht="18" x14ac:dyDescent="0.2">
      <c r="A427" s="264">
        <v>113493</v>
      </c>
      <c r="B427" t="s">
        <v>59</v>
      </c>
      <c r="C427" t="s">
        <v>659</v>
      </c>
      <c r="D427" t="s">
        <v>659</v>
      </c>
      <c r="E427" t="s">
        <v>659</v>
      </c>
      <c r="F427" t="s">
        <v>659</v>
      </c>
      <c r="G427" t="s">
        <v>659</v>
      </c>
      <c r="H427" t="s">
        <v>659</v>
      </c>
      <c r="I427" t="s">
        <v>659</v>
      </c>
      <c r="J427" t="s">
        <v>659</v>
      </c>
      <c r="K427" t="s">
        <v>659</v>
      </c>
      <c r="L427" t="s">
        <v>659</v>
      </c>
      <c r="M427" t="s">
        <v>659</v>
      </c>
      <c r="N427" t="s">
        <v>659</v>
      </c>
      <c r="O427" t="s">
        <v>659</v>
      </c>
      <c r="P427" t="s">
        <v>659</v>
      </c>
      <c r="Q427" t="s">
        <v>659</v>
      </c>
      <c r="R427" t="s">
        <v>659</v>
      </c>
      <c r="S427" t="s">
        <v>659</v>
      </c>
      <c r="T427" t="s">
        <v>659</v>
      </c>
      <c r="U427" t="s">
        <v>659</v>
      </c>
      <c r="V427" t="s">
        <v>659</v>
      </c>
      <c r="W427" t="s">
        <v>659</v>
      </c>
      <c r="X427" t="s">
        <v>659</v>
      </c>
      <c r="Y427" t="s">
        <v>659</v>
      </c>
      <c r="Z427" t="s">
        <v>659</v>
      </c>
      <c r="AA427" t="s">
        <v>659</v>
      </c>
      <c r="AB427" t="s">
        <v>659</v>
      </c>
      <c r="AC427" t="s">
        <v>659</v>
      </c>
      <c r="AD427" t="s">
        <v>659</v>
      </c>
      <c r="AE427" t="s">
        <v>659</v>
      </c>
      <c r="AF427" t="s">
        <v>659</v>
      </c>
      <c r="AG427" t="s">
        <v>659</v>
      </c>
      <c r="AH427" t="s">
        <v>659</v>
      </c>
      <c r="AI427" t="s">
        <v>659</v>
      </c>
      <c r="AJ427" t="s">
        <v>659</v>
      </c>
      <c r="AK427" t="s">
        <v>659</v>
      </c>
      <c r="AL427" t="s">
        <v>659</v>
      </c>
      <c r="AM427" t="s">
        <v>659</v>
      </c>
      <c r="AN427" t="s">
        <v>659</v>
      </c>
      <c r="AO427" t="s">
        <v>659</v>
      </c>
      <c r="AP427" t="s">
        <v>659</v>
      </c>
      <c r="AQ427" s="241">
        <v>0</v>
      </c>
      <c r="AR427" s="241">
        <v>0</v>
      </c>
    </row>
    <row r="428" spans="1:44" x14ac:dyDescent="0.2">
      <c r="A428">
        <v>113494</v>
      </c>
      <c r="B428" t="s">
        <v>1144</v>
      </c>
      <c r="C428" t="s">
        <v>197</v>
      </c>
      <c r="D428" t="s">
        <v>197</v>
      </c>
      <c r="E428" t="s">
        <v>197</v>
      </c>
      <c r="F428" t="s">
        <v>197</v>
      </c>
      <c r="G428" t="s">
        <v>196</v>
      </c>
      <c r="H428" t="s">
        <v>197</v>
      </c>
      <c r="I428" t="s">
        <v>197</v>
      </c>
      <c r="J428" t="s">
        <v>197</v>
      </c>
      <c r="K428" t="s">
        <v>197</v>
      </c>
      <c r="L428" t="s">
        <v>196</v>
      </c>
      <c r="M428" t="s">
        <v>197</v>
      </c>
      <c r="N428" t="s">
        <v>196</v>
      </c>
      <c r="O428" t="s">
        <v>196</v>
      </c>
      <c r="P428" t="s">
        <v>196</v>
      </c>
      <c r="Q428" t="s">
        <v>196</v>
      </c>
      <c r="R428" t="s">
        <v>197</v>
      </c>
      <c r="S428" t="s">
        <v>196</v>
      </c>
      <c r="T428" t="s">
        <v>196</v>
      </c>
      <c r="U428" t="s">
        <v>198</v>
      </c>
      <c r="V428" t="s">
        <v>196</v>
      </c>
      <c r="W428" t="s">
        <v>198</v>
      </c>
      <c r="X428" t="s">
        <v>198</v>
      </c>
      <c r="Y428" t="s">
        <v>198</v>
      </c>
      <c r="Z428" t="s">
        <v>198</v>
      </c>
      <c r="AA428" t="s">
        <v>196</v>
      </c>
      <c r="AB428" t="s">
        <v>198</v>
      </c>
      <c r="AC428" t="s">
        <v>198</v>
      </c>
      <c r="AD428" t="s">
        <v>198</v>
      </c>
      <c r="AE428" t="s">
        <v>198</v>
      </c>
      <c r="AF428" t="s">
        <v>196</v>
      </c>
      <c r="AG428" t="s">
        <v>198</v>
      </c>
      <c r="AH428" t="s">
        <v>198</v>
      </c>
      <c r="AI428" t="s">
        <v>196</v>
      </c>
      <c r="AJ428" t="s">
        <v>198</v>
      </c>
      <c r="AK428" t="s">
        <v>196</v>
      </c>
      <c r="AL428" t="s">
        <v>196</v>
      </c>
      <c r="AM428" t="s">
        <v>196</v>
      </c>
      <c r="AN428" t="s">
        <v>196</v>
      </c>
      <c r="AO428" t="s">
        <v>198</v>
      </c>
      <c r="AP428" t="s">
        <v>196</v>
      </c>
      <c r="AQ428" s="241">
        <v>0</v>
      </c>
      <c r="AR428" s="241">
        <v>0</v>
      </c>
    </row>
    <row r="429" spans="1:44" ht="18" x14ac:dyDescent="0.2">
      <c r="A429" s="264">
        <v>113517</v>
      </c>
      <c r="B429" t="s">
        <v>59</v>
      </c>
      <c r="C429" t="s">
        <v>659</v>
      </c>
      <c r="D429" t="s">
        <v>659</v>
      </c>
      <c r="E429" t="s">
        <v>659</v>
      </c>
      <c r="F429" t="s">
        <v>659</v>
      </c>
      <c r="G429" t="s">
        <v>659</v>
      </c>
      <c r="H429" t="s">
        <v>659</v>
      </c>
      <c r="I429" t="s">
        <v>659</v>
      </c>
      <c r="J429" t="s">
        <v>659</v>
      </c>
      <c r="K429" t="s">
        <v>659</v>
      </c>
      <c r="L429" t="s">
        <v>659</v>
      </c>
      <c r="M429" t="s">
        <v>659</v>
      </c>
      <c r="N429" t="s">
        <v>659</v>
      </c>
      <c r="O429" t="s">
        <v>659</v>
      </c>
      <c r="P429" t="s">
        <v>659</v>
      </c>
      <c r="Q429" t="s">
        <v>659</v>
      </c>
      <c r="R429" t="s">
        <v>659</v>
      </c>
      <c r="S429" t="s">
        <v>659</v>
      </c>
      <c r="T429" t="s">
        <v>659</v>
      </c>
      <c r="U429" t="s">
        <v>659</v>
      </c>
      <c r="V429" t="s">
        <v>659</v>
      </c>
      <c r="W429" t="s">
        <v>659</v>
      </c>
      <c r="X429" t="s">
        <v>659</v>
      </c>
      <c r="Y429" t="s">
        <v>659</v>
      </c>
      <c r="Z429" t="s">
        <v>659</v>
      </c>
      <c r="AA429" t="s">
        <v>659</v>
      </c>
      <c r="AB429" t="s">
        <v>659</v>
      </c>
      <c r="AC429" t="s">
        <v>659</v>
      </c>
      <c r="AD429" t="s">
        <v>659</v>
      </c>
      <c r="AE429" t="s">
        <v>659</v>
      </c>
      <c r="AF429" t="s">
        <v>659</v>
      </c>
      <c r="AG429" t="s">
        <v>659</v>
      </c>
      <c r="AH429" t="s">
        <v>659</v>
      </c>
      <c r="AI429" t="s">
        <v>659</v>
      </c>
      <c r="AJ429" t="s">
        <v>659</v>
      </c>
      <c r="AK429" t="s">
        <v>659</v>
      </c>
      <c r="AL429" t="s">
        <v>659</v>
      </c>
      <c r="AM429" t="s">
        <v>659</v>
      </c>
      <c r="AN429" t="s">
        <v>659</v>
      </c>
      <c r="AO429" t="s">
        <v>659</v>
      </c>
      <c r="AP429" t="s">
        <v>659</v>
      </c>
      <c r="AQ429" s="241">
        <v>0</v>
      </c>
      <c r="AR429" s="241">
        <v>0</v>
      </c>
    </row>
    <row r="430" spans="1:44" x14ac:dyDescent="0.2">
      <c r="A430" s="265">
        <v>113528</v>
      </c>
      <c r="B430" t="s">
        <v>59</v>
      </c>
      <c r="C430" s="263" t="s">
        <v>197</v>
      </c>
      <c r="D430" s="263" t="s">
        <v>197</v>
      </c>
      <c r="E430" s="263" t="s">
        <v>197</v>
      </c>
      <c r="F430" s="263" t="s">
        <v>197</v>
      </c>
      <c r="G430" s="263" t="s">
        <v>197</v>
      </c>
      <c r="H430" s="263" t="s">
        <v>197</v>
      </c>
      <c r="I430" s="263" t="s">
        <v>197</v>
      </c>
      <c r="J430" s="263" t="s">
        <v>197</v>
      </c>
      <c r="K430" s="263" t="s">
        <v>197</v>
      </c>
      <c r="L430" s="263" t="s">
        <v>197</v>
      </c>
      <c r="M430" s="263" t="s">
        <v>197</v>
      </c>
      <c r="N430" s="263" t="s">
        <v>197</v>
      </c>
      <c r="O430" s="263" t="s">
        <v>197</v>
      </c>
      <c r="P430" s="263" t="s">
        <v>197</v>
      </c>
      <c r="Q430" s="263" t="s">
        <v>197</v>
      </c>
      <c r="R430" s="263" t="s">
        <v>197</v>
      </c>
      <c r="S430" s="263" t="s">
        <v>197</v>
      </c>
      <c r="T430" s="263" t="s">
        <v>197</v>
      </c>
      <c r="U430" s="263" t="s">
        <v>197</v>
      </c>
      <c r="V430" s="263" t="s">
        <v>197</v>
      </c>
      <c r="W430" s="263" t="s">
        <v>197</v>
      </c>
      <c r="X430" s="263" t="s">
        <v>197</v>
      </c>
      <c r="Y430" s="263" t="s">
        <v>197</v>
      </c>
      <c r="Z430" s="263" t="s">
        <v>197</v>
      </c>
      <c r="AA430" s="263" t="s">
        <v>197</v>
      </c>
      <c r="AB430" s="263" t="s">
        <v>197</v>
      </c>
      <c r="AC430" s="263" t="s">
        <v>197</v>
      </c>
      <c r="AD430" s="263" t="s">
        <v>197</v>
      </c>
      <c r="AE430" s="263" t="s">
        <v>197</v>
      </c>
      <c r="AF430" s="263" t="s">
        <v>197</v>
      </c>
      <c r="AG430" s="263" t="s">
        <v>197</v>
      </c>
      <c r="AH430" s="263" t="s">
        <v>197</v>
      </c>
      <c r="AI430" s="263" t="s">
        <v>197</v>
      </c>
      <c r="AJ430" s="263" t="s">
        <v>197</v>
      </c>
      <c r="AK430" s="263" t="s">
        <v>197</v>
      </c>
      <c r="AL430" s="263" t="s">
        <v>197</v>
      </c>
      <c r="AM430" s="263" t="s">
        <v>197</v>
      </c>
      <c r="AN430" s="263" t="s">
        <v>197</v>
      </c>
      <c r="AO430" s="263" t="s">
        <v>197</v>
      </c>
      <c r="AP430" s="263" t="s">
        <v>197</v>
      </c>
      <c r="AQ430" s="241">
        <v>0</v>
      </c>
      <c r="AR430" s="241" t="s">
        <v>1137</v>
      </c>
    </row>
    <row r="431" spans="1:44" ht="15" x14ac:dyDescent="0.25">
      <c r="A431" s="258">
        <v>113546</v>
      </c>
      <c r="B431" t="s">
        <v>59</v>
      </c>
      <c r="C431" s="245" t="s">
        <v>659</v>
      </c>
      <c r="D431" s="245" t="s">
        <v>659</v>
      </c>
      <c r="E431" s="245" t="s">
        <v>659</v>
      </c>
      <c r="F431" s="245" t="s">
        <v>659</v>
      </c>
      <c r="G431" s="245" t="s">
        <v>659</v>
      </c>
      <c r="H431" s="245" t="s">
        <v>659</v>
      </c>
      <c r="I431" s="245" t="s">
        <v>659</v>
      </c>
      <c r="J431" s="245" t="s">
        <v>659</v>
      </c>
      <c r="K431" s="245" t="s">
        <v>659</v>
      </c>
      <c r="L431" s="245" t="s">
        <v>659</v>
      </c>
      <c r="M431" s="245" t="s">
        <v>197</v>
      </c>
      <c r="N431" s="245" t="s">
        <v>659</v>
      </c>
      <c r="O431" s="245" t="s">
        <v>659</v>
      </c>
      <c r="P431" s="245" t="s">
        <v>659</v>
      </c>
      <c r="Q431" s="245" t="s">
        <v>659</v>
      </c>
      <c r="R431" s="245" t="s">
        <v>659</v>
      </c>
      <c r="S431" s="245" t="s">
        <v>659</v>
      </c>
      <c r="T431" s="245" t="s">
        <v>659</v>
      </c>
      <c r="U431" s="245" t="s">
        <v>659</v>
      </c>
      <c r="V431" s="245" t="s">
        <v>659</v>
      </c>
      <c r="W431" s="245" t="s">
        <v>659</v>
      </c>
      <c r="X431" s="245" t="s">
        <v>659</v>
      </c>
      <c r="Y431" s="245" t="s">
        <v>659</v>
      </c>
      <c r="Z431" s="245" t="s">
        <v>659</v>
      </c>
      <c r="AA431" s="245" t="s">
        <v>659</v>
      </c>
      <c r="AB431" s="245" t="s">
        <v>659</v>
      </c>
      <c r="AC431" s="245" t="s">
        <v>659</v>
      </c>
      <c r="AD431" s="245" t="s">
        <v>659</v>
      </c>
      <c r="AE431" s="245" t="s">
        <v>659</v>
      </c>
      <c r="AF431" s="245" t="s">
        <v>659</v>
      </c>
      <c r="AG431" s="245" t="s">
        <v>659</v>
      </c>
      <c r="AH431" s="245" t="s">
        <v>659</v>
      </c>
      <c r="AI431" s="245" t="s">
        <v>659</v>
      </c>
      <c r="AJ431" s="245" t="s">
        <v>659</v>
      </c>
      <c r="AK431" s="245" t="s">
        <v>659</v>
      </c>
      <c r="AL431" s="245" t="s">
        <v>659</v>
      </c>
      <c r="AM431" s="245" t="s">
        <v>659</v>
      </c>
      <c r="AN431" s="245" t="s">
        <v>659</v>
      </c>
      <c r="AO431" s="245" t="s">
        <v>659</v>
      </c>
      <c r="AP431" s="245" t="s">
        <v>659</v>
      </c>
      <c r="AQ431" s="241">
        <v>0</v>
      </c>
      <c r="AR431" s="241">
        <v>0</v>
      </c>
    </row>
    <row r="432" spans="1:44" ht="18" x14ac:dyDescent="0.2">
      <c r="A432" s="264">
        <v>113578</v>
      </c>
      <c r="B432" t="s">
        <v>59</v>
      </c>
      <c r="C432" t="s">
        <v>659</v>
      </c>
      <c r="D432" t="s">
        <v>659</v>
      </c>
      <c r="E432" t="s">
        <v>659</v>
      </c>
      <c r="F432" t="s">
        <v>659</v>
      </c>
      <c r="G432" t="s">
        <v>659</v>
      </c>
      <c r="H432" t="s">
        <v>659</v>
      </c>
      <c r="I432" t="s">
        <v>659</v>
      </c>
      <c r="J432" t="s">
        <v>659</v>
      </c>
      <c r="K432" t="s">
        <v>659</v>
      </c>
      <c r="L432" t="s">
        <v>659</v>
      </c>
      <c r="M432" t="s">
        <v>659</v>
      </c>
      <c r="N432" t="s">
        <v>659</v>
      </c>
      <c r="O432" t="s">
        <v>659</v>
      </c>
      <c r="P432" t="s">
        <v>659</v>
      </c>
      <c r="Q432" t="s">
        <v>659</v>
      </c>
      <c r="R432" t="s">
        <v>659</v>
      </c>
      <c r="S432" t="s">
        <v>659</v>
      </c>
      <c r="T432" t="s">
        <v>659</v>
      </c>
      <c r="U432" t="s">
        <v>659</v>
      </c>
      <c r="V432" t="s">
        <v>659</v>
      </c>
      <c r="W432" t="s">
        <v>659</v>
      </c>
      <c r="X432" t="s">
        <v>659</v>
      </c>
      <c r="Y432" t="s">
        <v>659</v>
      </c>
      <c r="Z432" t="s">
        <v>659</v>
      </c>
      <c r="AA432" t="s">
        <v>659</v>
      </c>
      <c r="AB432" t="s">
        <v>659</v>
      </c>
      <c r="AC432" t="s">
        <v>659</v>
      </c>
      <c r="AD432" t="s">
        <v>659</v>
      </c>
      <c r="AE432" t="s">
        <v>659</v>
      </c>
      <c r="AF432" t="s">
        <v>659</v>
      </c>
      <c r="AG432" t="s">
        <v>659</v>
      </c>
      <c r="AH432" t="s">
        <v>659</v>
      </c>
      <c r="AI432" t="s">
        <v>659</v>
      </c>
      <c r="AJ432" t="s">
        <v>659</v>
      </c>
      <c r="AK432" t="s">
        <v>659</v>
      </c>
      <c r="AL432" t="s">
        <v>659</v>
      </c>
      <c r="AM432" t="s">
        <v>659</v>
      </c>
      <c r="AN432" t="s">
        <v>659</v>
      </c>
      <c r="AO432" t="s">
        <v>659</v>
      </c>
      <c r="AP432" t="s">
        <v>659</v>
      </c>
      <c r="AQ432" s="241">
        <v>0</v>
      </c>
      <c r="AR432" s="241">
        <v>0</v>
      </c>
    </row>
    <row r="433" spans="1:44" ht="15" x14ac:dyDescent="0.25">
      <c r="A433" s="258">
        <v>113582</v>
      </c>
      <c r="B433" t="s">
        <v>59</v>
      </c>
      <c r="C433" s="245" t="s">
        <v>197</v>
      </c>
      <c r="D433" s="245" t="s">
        <v>197</v>
      </c>
      <c r="E433" s="245" t="s">
        <v>197</v>
      </c>
      <c r="F433" s="245" t="s">
        <v>197</v>
      </c>
      <c r="G433" s="245" t="s">
        <v>197</v>
      </c>
      <c r="H433" s="245" t="s">
        <v>197</v>
      </c>
      <c r="I433" s="245" t="s">
        <v>197</v>
      </c>
      <c r="J433" s="245" t="s">
        <v>197</v>
      </c>
      <c r="K433" s="245" t="s">
        <v>197</v>
      </c>
      <c r="L433" s="245" t="s">
        <v>197</v>
      </c>
      <c r="M433" s="245" t="s">
        <v>197</v>
      </c>
      <c r="N433" s="245" t="s">
        <v>197</v>
      </c>
      <c r="O433" s="245" t="s">
        <v>197</v>
      </c>
      <c r="P433" s="245" t="s">
        <v>197</v>
      </c>
      <c r="Q433" s="245" t="s">
        <v>197</v>
      </c>
      <c r="R433" s="245" t="s">
        <v>197</v>
      </c>
      <c r="S433" s="245" t="s">
        <v>197</v>
      </c>
      <c r="T433" s="245" t="s">
        <v>197</v>
      </c>
      <c r="U433" s="245" t="s">
        <v>197</v>
      </c>
      <c r="V433" s="245" t="s">
        <v>197</v>
      </c>
      <c r="W433" s="245" t="s">
        <v>197</v>
      </c>
      <c r="X433" s="245" t="s">
        <v>197</v>
      </c>
      <c r="Y433" s="245" t="s">
        <v>197</v>
      </c>
      <c r="Z433" s="245" t="s">
        <v>197</v>
      </c>
      <c r="AA433" s="245" t="s">
        <v>197</v>
      </c>
      <c r="AB433" s="245" t="s">
        <v>197</v>
      </c>
      <c r="AC433" s="245" t="s">
        <v>197</v>
      </c>
      <c r="AD433" s="245" t="s">
        <v>197</v>
      </c>
      <c r="AE433" s="245" t="s">
        <v>197</v>
      </c>
      <c r="AF433" s="245" t="s">
        <v>197</v>
      </c>
      <c r="AG433" s="245" t="s">
        <v>197</v>
      </c>
      <c r="AH433" s="245" t="s">
        <v>197</v>
      </c>
      <c r="AI433" s="245" t="s">
        <v>197</v>
      </c>
      <c r="AJ433" s="245" t="s">
        <v>197</v>
      </c>
      <c r="AK433" s="245" t="s">
        <v>197</v>
      </c>
      <c r="AL433" s="245" t="s">
        <v>197</v>
      </c>
      <c r="AM433" s="245" t="s">
        <v>197</v>
      </c>
      <c r="AN433" s="245" t="s">
        <v>197</v>
      </c>
      <c r="AO433" s="245" t="s">
        <v>197</v>
      </c>
      <c r="AP433" s="245" t="s">
        <v>197</v>
      </c>
      <c r="AQ433" s="241">
        <v>0</v>
      </c>
      <c r="AR433" s="241">
        <v>0</v>
      </c>
    </row>
    <row r="434" spans="1:44" x14ac:dyDescent="0.2">
      <c r="A434">
        <v>113610</v>
      </c>
      <c r="B434" t="s">
        <v>59</v>
      </c>
      <c r="C434" t="s">
        <v>659</v>
      </c>
      <c r="D434" t="s">
        <v>659</v>
      </c>
      <c r="E434" t="s">
        <v>659</v>
      </c>
      <c r="F434" t="s">
        <v>659</v>
      </c>
      <c r="G434" t="s">
        <v>659</v>
      </c>
      <c r="H434" t="s">
        <v>659</v>
      </c>
      <c r="I434" t="s">
        <v>659</v>
      </c>
      <c r="J434" t="s">
        <v>659</v>
      </c>
      <c r="K434" t="s">
        <v>659</v>
      </c>
      <c r="L434" t="s">
        <v>659</v>
      </c>
      <c r="M434" t="s">
        <v>659</v>
      </c>
      <c r="N434" t="s">
        <v>659</v>
      </c>
      <c r="O434" t="s">
        <v>659</v>
      </c>
      <c r="P434" t="s">
        <v>659</v>
      </c>
      <c r="Q434" t="s">
        <v>659</v>
      </c>
      <c r="R434" t="s">
        <v>659</v>
      </c>
      <c r="S434" t="s">
        <v>659</v>
      </c>
      <c r="T434" t="s">
        <v>659</v>
      </c>
      <c r="U434" t="s">
        <v>659</v>
      </c>
      <c r="V434" t="s">
        <v>659</v>
      </c>
      <c r="W434" t="s">
        <v>659</v>
      </c>
      <c r="X434" t="s">
        <v>659</v>
      </c>
      <c r="Y434" t="s">
        <v>659</v>
      </c>
      <c r="Z434" t="s">
        <v>659</v>
      </c>
      <c r="AA434" t="s">
        <v>659</v>
      </c>
      <c r="AB434" t="s">
        <v>659</v>
      </c>
      <c r="AC434" t="s">
        <v>659</v>
      </c>
      <c r="AD434" t="s">
        <v>659</v>
      </c>
      <c r="AE434" t="s">
        <v>659</v>
      </c>
      <c r="AF434" t="s">
        <v>659</v>
      </c>
      <c r="AG434" t="s">
        <v>659</v>
      </c>
      <c r="AH434" t="s">
        <v>659</v>
      </c>
      <c r="AI434" t="s">
        <v>659</v>
      </c>
      <c r="AJ434" t="s">
        <v>659</v>
      </c>
      <c r="AK434" t="s">
        <v>659</v>
      </c>
      <c r="AL434" t="s">
        <v>659</v>
      </c>
      <c r="AM434" t="s">
        <v>659</v>
      </c>
      <c r="AN434" t="s">
        <v>659</v>
      </c>
      <c r="AO434" t="s">
        <v>659</v>
      </c>
      <c r="AP434" t="s">
        <v>659</v>
      </c>
      <c r="AQ434" s="241" t="s">
        <v>934</v>
      </c>
      <c r="AR434" s="241">
        <v>0</v>
      </c>
    </row>
    <row r="435" spans="1:44" ht="15" x14ac:dyDescent="0.25">
      <c r="A435" s="258">
        <v>113665</v>
      </c>
      <c r="B435" t="s">
        <v>59</v>
      </c>
      <c r="C435" s="245" t="s">
        <v>198</v>
      </c>
      <c r="D435" s="245" t="s">
        <v>198</v>
      </c>
      <c r="E435" s="245" t="s">
        <v>196</v>
      </c>
      <c r="F435" s="245" t="s">
        <v>198</v>
      </c>
      <c r="G435" s="245" t="s">
        <v>196</v>
      </c>
      <c r="H435" s="245" t="s">
        <v>196</v>
      </c>
      <c r="I435" s="245" t="s">
        <v>198</v>
      </c>
      <c r="J435" s="245" t="s">
        <v>198</v>
      </c>
      <c r="K435" s="245" t="s">
        <v>198</v>
      </c>
      <c r="L435" s="245" t="s">
        <v>196</v>
      </c>
      <c r="M435" s="245" t="s">
        <v>198</v>
      </c>
      <c r="N435" s="245" t="s">
        <v>196</v>
      </c>
      <c r="O435" s="245" t="s">
        <v>198</v>
      </c>
      <c r="P435" s="245" t="s">
        <v>198</v>
      </c>
      <c r="Q435" s="245" t="s">
        <v>196</v>
      </c>
      <c r="R435" s="245" t="s">
        <v>197</v>
      </c>
      <c r="S435" s="245" t="s">
        <v>196</v>
      </c>
      <c r="T435" s="245" t="s">
        <v>197</v>
      </c>
      <c r="U435" s="245" t="s">
        <v>196</v>
      </c>
      <c r="V435" s="245" t="s">
        <v>197</v>
      </c>
      <c r="W435" s="245" t="s">
        <v>196</v>
      </c>
      <c r="X435" s="245" t="s">
        <v>198</v>
      </c>
      <c r="Y435" s="245" t="s">
        <v>198</v>
      </c>
      <c r="Z435" s="245" t="s">
        <v>196</v>
      </c>
      <c r="AA435" s="245" t="s">
        <v>198</v>
      </c>
      <c r="AB435" s="245" t="s">
        <v>196</v>
      </c>
      <c r="AC435" s="245" t="s">
        <v>196</v>
      </c>
      <c r="AD435" s="245" t="s">
        <v>196</v>
      </c>
      <c r="AE435" s="245" t="s">
        <v>196</v>
      </c>
      <c r="AF435" s="245" t="s">
        <v>196</v>
      </c>
      <c r="AG435" s="245" t="s">
        <v>198</v>
      </c>
      <c r="AH435" s="245" t="s">
        <v>198</v>
      </c>
      <c r="AI435" s="245" t="s">
        <v>198</v>
      </c>
      <c r="AJ435" s="245" t="s">
        <v>198</v>
      </c>
      <c r="AK435" s="245" t="s">
        <v>198</v>
      </c>
      <c r="AL435" s="245" t="s">
        <v>196</v>
      </c>
      <c r="AM435" s="245" t="s">
        <v>197</v>
      </c>
      <c r="AN435" s="245" t="s">
        <v>197</v>
      </c>
      <c r="AO435" s="245" t="s">
        <v>197</v>
      </c>
      <c r="AP435" s="245" t="s">
        <v>197</v>
      </c>
      <c r="AQ435" s="241">
        <v>0</v>
      </c>
      <c r="AR435" s="241">
        <v>0</v>
      </c>
    </row>
    <row r="436" spans="1:44" x14ac:dyDescent="0.2">
      <c r="A436" s="265">
        <v>113677</v>
      </c>
      <c r="B436" t="s">
        <v>59</v>
      </c>
      <c r="C436" s="263" t="s">
        <v>197</v>
      </c>
      <c r="D436" s="263" t="s">
        <v>197</v>
      </c>
      <c r="E436" s="263" t="s">
        <v>197</v>
      </c>
      <c r="F436" s="263" t="s">
        <v>197</v>
      </c>
      <c r="G436" s="263" t="s">
        <v>197</v>
      </c>
      <c r="H436" s="263" t="s">
        <v>197</v>
      </c>
      <c r="I436" s="263" t="s">
        <v>197</v>
      </c>
      <c r="J436" s="263" t="s">
        <v>197</v>
      </c>
      <c r="K436" s="263" t="s">
        <v>197</v>
      </c>
      <c r="L436" s="263" t="s">
        <v>197</v>
      </c>
      <c r="M436" s="263" t="s">
        <v>197</v>
      </c>
      <c r="N436" s="263" t="s">
        <v>197</v>
      </c>
      <c r="O436" s="263" t="s">
        <v>197</v>
      </c>
      <c r="P436" s="263" t="s">
        <v>197</v>
      </c>
      <c r="Q436" s="263" t="s">
        <v>197</v>
      </c>
      <c r="R436" s="263" t="s">
        <v>197</v>
      </c>
      <c r="S436" s="263" t="s">
        <v>197</v>
      </c>
      <c r="T436" s="263" t="s">
        <v>197</v>
      </c>
      <c r="U436" s="263" t="s">
        <v>197</v>
      </c>
      <c r="V436" s="263" t="s">
        <v>197</v>
      </c>
      <c r="W436" s="263" t="s">
        <v>197</v>
      </c>
      <c r="X436" s="263" t="s">
        <v>197</v>
      </c>
      <c r="Y436" s="263" t="s">
        <v>197</v>
      </c>
      <c r="Z436" s="263" t="s">
        <v>197</v>
      </c>
      <c r="AA436" s="263" t="s">
        <v>197</v>
      </c>
      <c r="AB436" s="263" t="s">
        <v>197</v>
      </c>
      <c r="AC436" s="263" t="s">
        <v>197</v>
      </c>
      <c r="AD436" s="263" t="s">
        <v>197</v>
      </c>
      <c r="AE436" s="263" t="s">
        <v>197</v>
      </c>
      <c r="AF436" s="263" t="s">
        <v>197</v>
      </c>
      <c r="AG436" s="263" t="s">
        <v>197</v>
      </c>
      <c r="AH436" s="263" t="s">
        <v>197</v>
      </c>
      <c r="AI436" s="263" t="s">
        <v>197</v>
      </c>
      <c r="AJ436" s="263" t="s">
        <v>197</v>
      </c>
      <c r="AK436" s="263" t="s">
        <v>197</v>
      </c>
      <c r="AL436" s="263" t="s">
        <v>197</v>
      </c>
      <c r="AM436" s="263" t="s">
        <v>197</v>
      </c>
      <c r="AN436" s="263" t="s">
        <v>197</v>
      </c>
      <c r="AO436" s="263" t="s">
        <v>197</v>
      </c>
      <c r="AP436" s="263" t="s">
        <v>197</v>
      </c>
      <c r="AQ436" s="241">
        <v>0</v>
      </c>
      <c r="AR436" s="241" t="s">
        <v>1137</v>
      </c>
    </row>
    <row r="437" spans="1:44" ht="18" x14ac:dyDescent="0.2">
      <c r="A437" s="264">
        <v>113686</v>
      </c>
      <c r="B437" t="s">
        <v>59</v>
      </c>
      <c r="C437" t="s">
        <v>659</v>
      </c>
      <c r="D437" t="s">
        <v>659</v>
      </c>
      <c r="E437" t="s">
        <v>659</v>
      </c>
      <c r="F437" t="s">
        <v>659</v>
      </c>
      <c r="G437" t="s">
        <v>659</v>
      </c>
      <c r="H437" t="s">
        <v>659</v>
      </c>
      <c r="I437" t="s">
        <v>659</v>
      </c>
      <c r="J437" t="s">
        <v>659</v>
      </c>
      <c r="K437" t="s">
        <v>659</v>
      </c>
      <c r="L437" t="s">
        <v>659</v>
      </c>
      <c r="M437" t="s">
        <v>659</v>
      </c>
      <c r="N437" t="s">
        <v>659</v>
      </c>
      <c r="O437" t="s">
        <v>659</v>
      </c>
      <c r="P437" t="s">
        <v>659</v>
      </c>
      <c r="Q437" t="s">
        <v>659</v>
      </c>
      <c r="R437" t="s">
        <v>659</v>
      </c>
      <c r="S437" t="s">
        <v>659</v>
      </c>
      <c r="T437" t="s">
        <v>659</v>
      </c>
      <c r="U437" t="s">
        <v>659</v>
      </c>
      <c r="V437" t="s">
        <v>659</v>
      </c>
      <c r="W437" t="s">
        <v>659</v>
      </c>
      <c r="X437" t="s">
        <v>659</v>
      </c>
      <c r="Y437" t="s">
        <v>659</v>
      </c>
      <c r="Z437" t="s">
        <v>659</v>
      </c>
      <c r="AA437" t="s">
        <v>659</v>
      </c>
      <c r="AB437" t="s">
        <v>659</v>
      </c>
      <c r="AC437" t="s">
        <v>659</v>
      </c>
      <c r="AD437" t="s">
        <v>659</v>
      </c>
      <c r="AE437" t="s">
        <v>659</v>
      </c>
      <c r="AF437" t="s">
        <v>659</v>
      </c>
      <c r="AG437" t="s">
        <v>659</v>
      </c>
      <c r="AH437" t="s">
        <v>659</v>
      </c>
      <c r="AI437" t="s">
        <v>659</v>
      </c>
      <c r="AJ437" t="s">
        <v>659</v>
      </c>
      <c r="AK437" t="s">
        <v>659</v>
      </c>
      <c r="AL437" t="s">
        <v>659</v>
      </c>
      <c r="AM437" t="s">
        <v>659</v>
      </c>
      <c r="AN437" t="s">
        <v>659</v>
      </c>
      <c r="AO437" t="s">
        <v>659</v>
      </c>
      <c r="AP437" t="s">
        <v>659</v>
      </c>
      <c r="AQ437" s="241">
        <v>0</v>
      </c>
      <c r="AR437" s="241">
        <v>0</v>
      </c>
    </row>
    <row r="438" spans="1:44" ht="18" x14ac:dyDescent="0.2">
      <c r="A438" s="264">
        <v>113715</v>
      </c>
      <c r="B438" t="s">
        <v>59</v>
      </c>
      <c r="C438" t="s">
        <v>659</v>
      </c>
      <c r="D438" t="s">
        <v>659</v>
      </c>
      <c r="E438" t="s">
        <v>659</v>
      </c>
      <c r="F438" t="s">
        <v>659</v>
      </c>
      <c r="G438" t="s">
        <v>659</v>
      </c>
      <c r="H438" t="s">
        <v>659</v>
      </c>
      <c r="I438" t="s">
        <v>659</v>
      </c>
      <c r="J438" t="s">
        <v>659</v>
      </c>
      <c r="K438" t="s">
        <v>659</v>
      </c>
      <c r="L438" t="s">
        <v>659</v>
      </c>
      <c r="M438" t="s">
        <v>659</v>
      </c>
      <c r="N438" t="s">
        <v>659</v>
      </c>
      <c r="O438" t="s">
        <v>659</v>
      </c>
      <c r="P438" t="s">
        <v>659</v>
      </c>
      <c r="Q438" t="s">
        <v>659</v>
      </c>
      <c r="R438" t="s">
        <v>659</v>
      </c>
      <c r="S438" t="s">
        <v>659</v>
      </c>
      <c r="T438" t="s">
        <v>659</v>
      </c>
      <c r="U438" t="s">
        <v>659</v>
      </c>
      <c r="V438" t="s">
        <v>659</v>
      </c>
      <c r="W438" t="s">
        <v>659</v>
      </c>
      <c r="X438" t="s">
        <v>659</v>
      </c>
      <c r="Y438" t="s">
        <v>659</v>
      </c>
      <c r="Z438" t="s">
        <v>659</v>
      </c>
      <c r="AA438" t="s">
        <v>659</v>
      </c>
      <c r="AB438" t="s">
        <v>659</v>
      </c>
      <c r="AC438" t="s">
        <v>659</v>
      </c>
      <c r="AD438" t="s">
        <v>659</v>
      </c>
      <c r="AE438" t="s">
        <v>659</v>
      </c>
      <c r="AF438" t="s">
        <v>659</v>
      </c>
      <c r="AG438" t="s">
        <v>659</v>
      </c>
      <c r="AH438" t="s">
        <v>659</v>
      </c>
      <c r="AI438" t="s">
        <v>659</v>
      </c>
      <c r="AJ438" t="s">
        <v>659</v>
      </c>
      <c r="AK438" t="s">
        <v>659</v>
      </c>
      <c r="AL438" t="s">
        <v>659</v>
      </c>
      <c r="AM438" t="s">
        <v>659</v>
      </c>
      <c r="AN438" t="s">
        <v>659</v>
      </c>
      <c r="AO438" t="s">
        <v>659</v>
      </c>
      <c r="AP438" t="s">
        <v>659</v>
      </c>
      <c r="AQ438" s="241">
        <v>0</v>
      </c>
      <c r="AR438" s="241">
        <v>0</v>
      </c>
    </row>
    <row r="439" spans="1:44" ht="18" x14ac:dyDescent="0.2">
      <c r="A439" s="264">
        <v>113747</v>
      </c>
      <c r="B439" t="s">
        <v>59</v>
      </c>
      <c r="C439" t="s">
        <v>659</v>
      </c>
      <c r="D439" t="s">
        <v>659</v>
      </c>
      <c r="E439" t="s">
        <v>659</v>
      </c>
      <c r="F439" t="s">
        <v>659</v>
      </c>
      <c r="G439" t="s">
        <v>659</v>
      </c>
      <c r="H439" t="s">
        <v>659</v>
      </c>
      <c r="I439" t="s">
        <v>659</v>
      </c>
      <c r="J439" t="s">
        <v>659</v>
      </c>
      <c r="K439" t="s">
        <v>659</v>
      </c>
      <c r="L439" t="s">
        <v>659</v>
      </c>
      <c r="M439" t="s">
        <v>659</v>
      </c>
      <c r="N439" t="s">
        <v>659</v>
      </c>
      <c r="O439" t="s">
        <v>659</v>
      </c>
      <c r="P439" t="s">
        <v>659</v>
      </c>
      <c r="Q439" t="s">
        <v>659</v>
      </c>
      <c r="R439" t="s">
        <v>659</v>
      </c>
      <c r="S439" t="s">
        <v>659</v>
      </c>
      <c r="T439" t="s">
        <v>659</v>
      </c>
      <c r="U439" t="s">
        <v>659</v>
      </c>
      <c r="V439" t="s">
        <v>659</v>
      </c>
      <c r="W439" t="s">
        <v>659</v>
      </c>
      <c r="X439" t="s">
        <v>659</v>
      </c>
      <c r="Y439" t="s">
        <v>659</v>
      </c>
      <c r="Z439" t="s">
        <v>659</v>
      </c>
      <c r="AA439" t="s">
        <v>659</v>
      </c>
      <c r="AB439" t="s">
        <v>659</v>
      </c>
      <c r="AC439" t="s">
        <v>659</v>
      </c>
      <c r="AD439" t="s">
        <v>659</v>
      </c>
      <c r="AE439" t="s">
        <v>659</v>
      </c>
      <c r="AF439" t="s">
        <v>659</v>
      </c>
      <c r="AG439" t="s">
        <v>659</v>
      </c>
      <c r="AH439" t="s">
        <v>659</v>
      </c>
      <c r="AI439" t="s">
        <v>659</v>
      </c>
      <c r="AJ439" t="s">
        <v>659</v>
      </c>
      <c r="AK439" t="s">
        <v>659</v>
      </c>
      <c r="AL439" t="s">
        <v>659</v>
      </c>
      <c r="AM439" t="s">
        <v>659</v>
      </c>
      <c r="AN439" t="s">
        <v>659</v>
      </c>
      <c r="AO439" t="s">
        <v>659</v>
      </c>
      <c r="AP439" t="s">
        <v>659</v>
      </c>
      <c r="AQ439" s="241">
        <v>0</v>
      </c>
      <c r="AR439" s="241">
        <v>0</v>
      </c>
    </row>
    <row r="440" spans="1:44" x14ac:dyDescent="0.2">
      <c r="A440" s="241">
        <v>113767</v>
      </c>
      <c r="B440" t="s">
        <v>59</v>
      </c>
      <c r="C440" s="241" t="s">
        <v>659</v>
      </c>
      <c r="D440" s="241" t="s">
        <v>659</v>
      </c>
      <c r="E440" s="241" t="s">
        <v>659</v>
      </c>
      <c r="F440" s="241" t="s">
        <v>659</v>
      </c>
      <c r="G440" s="241" t="s">
        <v>659</v>
      </c>
      <c r="H440" s="241" t="s">
        <v>659</v>
      </c>
      <c r="I440" s="241" t="s">
        <v>659</v>
      </c>
      <c r="J440" s="241" t="s">
        <v>659</v>
      </c>
      <c r="K440" s="241" t="s">
        <v>659</v>
      </c>
      <c r="L440" s="241" t="s">
        <v>659</v>
      </c>
      <c r="M440" s="241" t="s">
        <v>659</v>
      </c>
      <c r="N440" s="241" t="s">
        <v>659</v>
      </c>
      <c r="O440" s="241" t="s">
        <v>659</v>
      </c>
      <c r="P440" s="241" t="s">
        <v>659</v>
      </c>
      <c r="Q440" s="241" t="s">
        <v>659</v>
      </c>
      <c r="R440" s="241" t="s">
        <v>659</v>
      </c>
      <c r="S440" s="241" t="s">
        <v>659</v>
      </c>
      <c r="T440" s="241" t="s">
        <v>659</v>
      </c>
      <c r="U440" s="241" t="s">
        <v>659</v>
      </c>
      <c r="V440" s="241" t="s">
        <v>659</v>
      </c>
      <c r="W440" s="241" t="s">
        <v>659</v>
      </c>
      <c r="X440" s="241" t="s">
        <v>659</v>
      </c>
      <c r="Y440" s="241" t="s">
        <v>659</v>
      </c>
      <c r="Z440" s="241" t="s">
        <v>659</v>
      </c>
      <c r="AA440" s="241" t="s">
        <v>659</v>
      </c>
      <c r="AB440" s="241" t="s">
        <v>659</v>
      </c>
      <c r="AC440" s="241" t="s">
        <v>659</v>
      </c>
      <c r="AD440" s="241" t="s">
        <v>659</v>
      </c>
      <c r="AE440" s="241" t="s">
        <v>659</v>
      </c>
      <c r="AF440" s="241" t="s">
        <v>659</v>
      </c>
      <c r="AG440" s="241" t="s">
        <v>659</v>
      </c>
      <c r="AH440" s="241" t="s">
        <v>659</v>
      </c>
      <c r="AI440" s="241" t="s">
        <v>659</v>
      </c>
      <c r="AJ440" s="241" t="s">
        <v>659</v>
      </c>
      <c r="AK440" s="241" t="s">
        <v>659</v>
      </c>
      <c r="AL440" s="241" t="s">
        <v>659</v>
      </c>
      <c r="AM440" s="241" t="s">
        <v>659</v>
      </c>
      <c r="AN440" s="241" t="s">
        <v>659</v>
      </c>
      <c r="AO440" s="241" t="s">
        <v>659</v>
      </c>
      <c r="AP440" s="241" t="s">
        <v>659</v>
      </c>
      <c r="AQ440" s="241" t="s">
        <v>931</v>
      </c>
      <c r="AR440" s="241">
        <v>0</v>
      </c>
    </row>
    <row r="441" spans="1:44" ht="18" x14ac:dyDescent="0.2">
      <c r="A441" s="264">
        <v>113768</v>
      </c>
      <c r="B441" t="s">
        <v>59</v>
      </c>
      <c r="C441" t="s">
        <v>659</v>
      </c>
      <c r="D441" t="s">
        <v>659</v>
      </c>
      <c r="E441" t="s">
        <v>659</v>
      </c>
      <c r="F441" t="s">
        <v>659</v>
      </c>
      <c r="G441" t="s">
        <v>659</v>
      </c>
      <c r="H441" t="s">
        <v>659</v>
      </c>
      <c r="I441" t="s">
        <v>659</v>
      </c>
      <c r="J441" t="s">
        <v>659</v>
      </c>
      <c r="K441" t="s">
        <v>659</v>
      </c>
      <c r="L441" t="s">
        <v>659</v>
      </c>
      <c r="M441" t="s">
        <v>659</v>
      </c>
      <c r="N441" t="s">
        <v>659</v>
      </c>
      <c r="O441" t="s">
        <v>659</v>
      </c>
      <c r="P441" t="s">
        <v>659</v>
      </c>
      <c r="Q441" t="s">
        <v>659</v>
      </c>
      <c r="R441" t="s">
        <v>659</v>
      </c>
      <c r="S441" t="s">
        <v>659</v>
      </c>
      <c r="T441" t="s">
        <v>659</v>
      </c>
      <c r="U441" t="s">
        <v>659</v>
      </c>
      <c r="V441" t="s">
        <v>659</v>
      </c>
      <c r="W441" t="s">
        <v>659</v>
      </c>
      <c r="X441" t="s">
        <v>659</v>
      </c>
      <c r="Y441" t="s">
        <v>659</v>
      </c>
      <c r="Z441" t="s">
        <v>659</v>
      </c>
      <c r="AA441" t="s">
        <v>659</v>
      </c>
      <c r="AB441" t="s">
        <v>659</v>
      </c>
      <c r="AC441" t="s">
        <v>659</v>
      </c>
      <c r="AD441" t="s">
        <v>659</v>
      </c>
      <c r="AE441" t="s">
        <v>659</v>
      </c>
      <c r="AF441" t="s">
        <v>659</v>
      </c>
      <c r="AG441" t="s">
        <v>659</v>
      </c>
      <c r="AH441" t="s">
        <v>659</v>
      </c>
      <c r="AI441" t="s">
        <v>659</v>
      </c>
      <c r="AJ441" t="s">
        <v>659</v>
      </c>
      <c r="AK441" t="s">
        <v>659</v>
      </c>
      <c r="AL441" t="s">
        <v>659</v>
      </c>
      <c r="AM441" t="s">
        <v>659</v>
      </c>
      <c r="AN441" t="s">
        <v>659</v>
      </c>
      <c r="AO441" t="s">
        <v>659</v>
      </c>
      <c r="AP441" t="s">
        <v>659</v>
      </c>
      <c r="AQ441" s="241">
        <v>0</v>
      </c>
      <c r="AR441" s="241">
        <v>0</v>
      </c>
    </row>
    <row r="442" spans="1:44" ht="18" x14ac:dyDescent="0.2">
      <c r="A442" s="264">
        <v>113812</v>
      </c>
      <c r="B442" t="s">
        <v>59</v>
      </c>
      <c r="C442" t="s">
        <v>659</v>
      </c>
      <c r="D442" t="s">
        <v>659</v>
      </c>
      <c r="E442" t="s">
        <v>659</v>
      </c>
      <c r="F442" t="s">
        <v>659</v>
      </c>
      <c r="G442" t="s">
        <v>659</v>
      </c>
      <c r="H442" t="s">
        <v>659</v>
      </c>
      <c r="I442" t="s">
        <v>659</v>
      </c>
      <c r="J442" t="s">
        <v>659</v>
      </c>
      <c r="K442" t="s">
        <v>659</v>
      </c>
      <c r="L442" t="s">
        <v>659</v>
      </c>
      <c r="M442" t="s">
        <v>659</v>
      </c>
      <c r="N442" t="s">
        <v>659</v>
      </c>
      <c r="O442" t="s">
        <v>659</v>
      </c>
      <c r="P442" t="s">
        <v>659</v>
      </c>
      <c r="Q442" t="s">
        <v>659</v>
      </c>
      <c r="R442" t="s">
        <v>659</v>
      </c>
      <c r="S442" t="s">
        <v>659</v>
      </c>
      <c r="T442" t="s">
        <v>659</v>
      </c>
      <c r="U442" t="s">
        <v>659</v>
      </c>
      <c r="V442" t="s">
        <v>659</v>
      </c>
      <c r="W442" t="s">
        <v>659</v>
      </c>
      <c r="X442" t="s">
        <v>659</v>
      </c>
      <c r="Y442" t="s">
        <v>659</v>
      </c>
      <c r="Z442" t="s">
        <v>659</v>
      </c>
      <c r="AA442" t="s">
        <v>659</v>
      </c>
      <c r="AB442" t="s">
        <v>659</v>
      </c>
      <c r="AC442" t="s">
        <v>659</v>
      </c>
      <c r="AD442" t="s">
        <v>659</v>
      </c>
      <c r="AE442" t="s">
        <v>659</v>
      </c>
      <c r="AF442" t="s">
        <v>659</v>
      </c>
      <c r="AG442" t="s">
        <v>659</v>
      </c>
      <c r="AH442" t="s">
        <v>659</v>
      </c>
      <c r="AI442" t="s">
        <v>659</v>
      </c>
      <c r="AJ442" t="s">
        <v>659</v>
      </c>
      <c r="AK442" t="s">
        <v>659</v>
      </c>
      <c r="AL442" t="s">
        <v>659</v>
      </c>
      <c r="AM442" t="s">
        <v>659</v>
      </c>
      <c r="AN442" t="s">
        <v>659</v>
      </c>
      <c r="AO442" t="s">
        <v>659</v>
      </c>
      <c r="AP442" t="s">
        <v>659</v>
      </c>
      <c r="AQ442" s="241">
        <v>0</v>
      </c>
      <c r="AR442" s="241">
        <v>0</v>
      </c>
    </row>
    <row r="443" spans="1:44" ht="18" x14ac:dyDescent="0.2">
      <c r="A443" s="264">
        <v>113839</v>
      </c>
      <c r="B443" t="s">
        <v>59</v>
      </c>
      <c r="C443" t="s">
        <v>659</v>
      </c>
      <c r="D443" t="s">
        <v>659</v>
      </c>
      <c r="E443" t="s">
        <v>659</v>
      </c>
      <c r="F443" t="s">
        <v>659</v>
      </c>
      <c r="G443" t="s">
        <v>659</v>
      </c>
      <c r="H443" t="s">
        <v>659</v>
      </c>
      <c r="I443" t="s">
        <v>659</v>
      </c>
      <c r="J443" t="s">
        <v>659</v>
      </c>
      <c r="K443" t="s">
        <v>659</v>
      </c>
      <c r="L443" t="s">
        <v>659</v>
      </c>
      <c r="M443" t="s">
        <v>659</v>
      </c>
      <c r="N443" t="s">
        <v>659</v>
      </c>
      <c r="O443" t="s">
        <v>659</v>
      </c>
      <c r="P443" t="s">
        <v>659</v>
      </c>
      <c r="Q443" t="s">
        <v>659</v>
      </c>
      <c r="R443" t="s">
        <v>659</v>
      </c>
      <c r="S443" t="s">
        <v>659</v>
      </c>
      <c r="T443" t="s">
        <v>659</v>
      </c>
      <c r="U443" t="s">
        <v>659</v>
      </c>
      <c r="V443" t="s">
        <v>659</v>
      </c>
      <c r="W443" t="s">
        <v>659</v>
      </c>
      <c r="X443" t="s">
        <v>659</v>
      </c>
      <c r="Y443" t="s">
        <v>659</v>
      </c>
      <c r="Z443" t="s">
        <v>659</v>
      </c>
      <c r="AA443" t="s">
        <v>659</v>
      </c>
      <c r="AB443" t="s">
        <v>659</v>
      </c>
      <c r="AC443" t="s">
        <v>659</v>
      </c>
      <c r="AD443" t="s">
        <v>659</v>
      </c>
      <c r="AE443" t="s">
        <v>659</v>
      </c>
      <c r="AF443" t="s">
        <v>659</v>
      </c>
      <c r="AG443" t="s">
        <v>659</v>
      </c>
      <c r="AH443" t="s">
        <v>659</v>
      </c>
      <c r="AI443" t="s">
        <v>659</v>
      </c>
      <c r="AJ443" t="s">
        <v>659</v>
      </c>
      <c r="AK443" t="s">
        <v>659</v>
      </c>
      <c r="AL443" t="s">
        <v>659</v>
      </c>
      <c r="AM443" t="s">
        <v>659</v>
      </c>
      <c r="AN443" t="s">
        <v>659</v>
      </c>
      <c r="AO443" t="s">
        <v>659</v>
      </c>
      <c r="AP443" t="s">
        <v>659</v>
      </c>
      <c r="AQ443" s="241">
        <v>0</v>
      </c>
      <c r="AR443" s="241">
        <v>0</v>
      </c>
    </row>
    <row r="444" spans="1:44" ht="21.75" x14ac:dyDescent="0.5">
      <c r="A444" s="259">
        <v>113852</v>
      </c>
      <c r="B444" t="s">
        <v>1141</v>
      </c>
      <c r="C444" s="241" t="s">
        <v>196</v>
      </c>
      <c r="D444" s="241" t="s">
        <v>196</v>
      </c>
      <c r="E444" s="241" t="s">
        <v>198</v>
      </c>
      <c r="F444" s="241" t="s">
        <v>196</v>
      </c>
      <c r="G444" s="241" t="s">
        <v>196</v>
      </c>
      <c r="H444" s="241" t="s">
        <v>196</v>
      </c>
      <c r="I444" s="241" t="s">
        <v>198</v>
      </c>
      <c r="J444" s="241" t="s">
        <v>198</v>
      </c>
      <c r="K444" s="241" t="s">
        <v>198</v>
      </c>
      <c r="L444" s="241" t="s">
        <v>198</v>
      </c>
      <c r="M444" s="241" t="s">
        <v>198</v>
      </c>
      <c r="N444" s="241" t="s">
        <v>198</v>
      </c>
      <c r="O444" s="241" t="s">
        <v>198</v>
      </c>
      <c r="P444" s="241" t="s">
        <v>196</v>
      </c>
      <c r="Q444" s="241" t="s">
        <v>198</v>
      </c>
      <c r="R444" s="241" t="s">
        <v>198</v>
      </c>
      <c r="S444" s="241" t="s">
        <v>198</v>
      </c>
      <c r="T444" s="241" t="s">
        <v>198</v>
      </c>
      <c r="U444" s="241" t="s">
        <v>196</v>
      </c>
      <c r="V444" s="241" t="s">
        <v>198</v>
      </c>
      <c r="W444" s="241" t="s">
        <v>198</v>
      </c>
      <c r="X444" s="241" t="s">
        <v>196</v>
      </c>
      <c r="Y444" s="241" t="s">
        <v>196</v>
      </c>
      <c r="Z444" s="241" t="s">
        <v>198</v>
      </c>
      <c r="AA444" s="241" t="s">
        <v>196</v>
      </c>
      <c r="AB444" s="241" t="s">
        <v>198</v>
      </c>
      <c r="AC444" s="241" t="s">
        <v>198</v>
      </c>
      <c r="AD444" s="241" t="s">
        <v>197</v>
      </c>
      <c r="AE444" s="241" t="s">
        <v>198</v>
      </c>
      <c r="AF444" s="241" t="s">
        <v>197</v>
      </c>
      <c r="AG444" s="241" t="s">
        <v>198</v>
      </c>
      <c r="AH444" s="241" t="s">
        <v>197</v>
      </c>
      <c r="AI444" s="241" t="s">
        <v>198</v>
      </c>
      <c r="AJ444" s="241" t="s">
        <v>197</v>
      </c>
      <c r="AK444" s="241" t="s">
        <v>197</v>
      </c>
      <c r="AL444" s="241" t="s">
        <v>197</v>
      </c>
      <c r="AM444" s="241" t="s">
        <v>197</v>
      </c>
      <c r="AN444" s="241" t="s">
        <v>197</v>
      </c>
      <c r="AO444" s="241" t="s">
        <v>197</v>
      </c>
      <c r="AP444" s="241" t="s">
        <v>197</v>
      </c>
      <c r="AQ444" s="241">
        <v>0</v>
      </c>
      <c r="AR444" s="241">
        <v>0</v>
      </c>
    </row>
    <row r="445" spans="1:44" x14ac:dyDescent="0.2">
      <c r="A445">
        <v>113861</v>
      </c>
      <c r="B445" t="s">
        <v>59</v>
      </c>
      <c r="C445" t="s">
        <v>659</v>
      </c>
      <c r="D445" t="s">
        <v>659</v>
      </c>
      <c r="E445" t="s">
        <v>659</v>
      </c>
      <c r="F445" t="s">
        <v>659</v>
      </c>
      <c r="G445" t="s">
        <v>659</v>
      </c>
      <c r="H445" t="s">
        <v>659</v>
      </c>
      <c r="I445" t="s">
        <v>659</v>
      </c>
      <c r="J445" t="s">
        <v>659</v>
      </c>
      <c r="K445" t="s">
        <v>659</v>
      </c>
      <c r="L445" t="s">
        <v>659</v>
      </c>
      <c r="M445" t="s">
        <v>659</v>
      </c>
      <c r="N445" t="s">
        <v>659</v>
      </c>
      <c r="O445" t="s">
        <v>659</v>
      </c>
      <c r="P445" t="s">
        <v>659</v>
      </c>
      <c r="Q445" t="s">
        <v>659</v>
      </c>
      <c r="R445" t="s">
        <v>659</v>
      </c>
      <c r="S445" t="s">
        <v>659</v>
      </c>
      <c r="T445" t="s">
        <v>659</v>
      </c>
      <c r="U445" t="s">
        <v>659</v>
      </c>
      <c r="V445" t="s">
        <v>659</v>
      </c>
      <c r="W445" t="s">
        <v>659</v>
      </c>
      <c r="X445" t="s">
        <v>659</v>
      </c>
      <c r="Y445" t="s">
        <v>659</v>
      </c>
      <c r="Z445" t="s">
        <v>659</v>
      </c>
      <c r="AA445" t="s">
        <v>659</v>
      </c>
      <c r="AB445" t="s">
        <v>659</v>
      </c>
      <c r="AC445" t="s">
        <v>659</v>
      </c>
      <c r="AD445" t="s">
        <v>659</v>
      </c>
      <c r="AE445" t="s">
        <v>659</v>
      </c>
      <c r="AF445" t="s">
        <v>659</v>
      </c>
      <c r="AG445" t="s">
        <v>659</v>
      </c>
      <c r="AH445" t="s">
        <v>659</v>
      </c>
      <c r="AI445" t="s">
        <v>659</v>
      </c>
      <c r="AJ445" t="s">
        <v>659</v>
      </c>
      <c r="AK445" t="s">
        <v>659</v>
      </c>
      <c r="AL445" t="s">
        <v>659</v>
      </c>
      <c r="AM445" t="s">
        <v>659</v>
      </c>
      <c r="AN445" t="s">
        <v>659</v>
      </c>
      <c r="AO445" t="s">
        <v>659</v>
      </c>
      <c r="AP445" t="s">
        <v>659</v>
      </c>
      <c r="AQ445" s="241">
        <v>0</v>
      </c>
      <c r="AR445" s="241">
        <v>0</v>
      </c>
    </row>
    <row r="446" spans="1:44" x14ac:dyDescent="0.2">
      <c r="A446">
        <v>113866</v>
      </c>
      <c r="B446" t="s">
        <v>1144</v>
      </c>
      <c r="C446" t="s">
        <v>198</v>
      </c>
      <c r="D446" t="s">
        <v>198</v>
      </c>
      <c r="E446" t="s">
        <v>198</v>
      </c>
      <c r="F446" t="s">
        <v>198</v>
      </c>
      <c r="G446" t="s">
        <v>198</v>
      </c>
      <c r="H446" t="s">
        <v>198</v>
      </c>
      <c r="I446" t="s">
        <v>198</v>
      </c>
      <c r="J446" t="s">
        <v>198</v>
      </c>
      <c r="K446" t="s">
        <v>198</v>
      </c>
      <c r="L446" t="s">
        <v>196</v>
      </c>
      <c r="M446" t="s">
        <v>198</v>
      </c>
      <c r="N446" t="s">
        <v>198</v>
      </c>
      <c r="O446" t="s">
        <v>198</v>
      </c>
      <c r="P446" t="s">
        <v>198</v>
      </c>
      <c r="Q446" t="s">
        <v>198</v>
      </c>
      <c r="R446" t="s">
        <v>198</v>
      </c>
      <c r="S446" t="s">
        <v>198</v>
      </c>
      <c r="T446" t="s">
        <v>196</v>
      </c>
      <c r="U446" t="s">
        <v>198</v>
      </c>
      <c r="V446" t="s">
        <v>198</v>
      </c>
      <c r="W446" t="s">
        <v>198</v>
      </c>
      <c r="X446" t="s">
        <v>198</v>
      </c>
      <c r="Y446" t="s">
        <v>198</v>
      </c>
      <c r="Z446" t="s">
        <v>198</v>
      </c>
      <c r="AA446" t="s">
        <v>198</v>
      </c>
      <c r="AB446" t="s">
        <v>198</v>
      </c>
      <c r="AC446" t="s">
        <v>198</v>
      </c>
      <c r="AD446" t="s">
        <v>196</v>
      </c>
      <c r="AE446" t="s">
        <v>198</v>
      </c>
      <c r="AF446" t="s">
        <v>196</v>
      </c>
      <c r="AG446" t="s">
        <v>198</v>
      </c>
      <c r="AH446" t="s">
        <v>198</v>
      </c>
      <c r="AI446" t="s">
        <v>196</v>
      </c>
      <c r="AJ446" t="s">
        <v>198</v>
      </c>
      <c r="AK446" t="s">
        <v>198</v>
      </c>
      <c r="AL446" t="s">
        <v>196</v>
      </c>
      <c r="AM446" t="s">
        <v>197</v>
      </c>
      <c r="AN446" t="s">
        <v>196</v>
      </c>
      <c r="AO446" t="s">
        <v>196</v>
      </c>
      <c r="AP446" t="s">
        <v>197</v>
      </c>
      <c r="AQ446" s="241">
        <v>0</v>
      </c>
      <c r="AR446" s="241">
        <v>0</v>
      </c>
    </row>
    <row r="447" spans="1:44" ht="18" x14ac:dyDescent="0.2">
      <c r="A447" s="264">
        <v>113924</v>
      </c>
      <c r="B447" t="s">
        <v>59</v>
      </c>
      <c r="C447" t="s">
        <v>659</v>
      </c>
      <c r="D447" t="s">
        <v>659</v>
      </c>
      <c r="E447" t="s">
        <v>659</v>
      </c>
      <c r="F447" t="s">
        <v>659</v>
      </c>
      <c r="G447" t="s">
        <v>659</v>
      </c>
      <c r="H447" t="s">
        <v>659</v>
      </c>
      <c r="I447" t="s">
        <v>659</v>
      </c>
      <c r="J447" t="s">
        <v>659</v>
      </c>
      <c r="K447" t="s">
        <v>659</v>
      </c>
      <c r="L447" t="s">
        <v>659</v>
      </c>
      <c r="M447" t="s">
        <v>659</v>
      </c>
      <c r="N447" t="s">
        <v>659</v>
      </c>
      <c r="O447" t="s">
        <v>659</v>
      </c>
      <c r="P447" t="s">
        <v>659</v>
      </c>
      <c r="Q447" t="s">
        <v>659</v>
      </c>
      <c r="R447" t="s">
        <v>659</v>
      </c>
      <c r="S447" t="s">
        <v>659</v>
      </c>
      <c r="T447" t="s">
        <v>659</v>
      </c>
      <c r="U447" t="s">
        <v>659</v>
      </c>
      <c r="V447" t="s">
        <v>659</v>
      </c>
      <c r="W447" t="s">
        <v>659</v>
      </c>
      <c r="X447" t="s">
        <v>659</v>
      </c>
      <c r="Y447" t="s">
        <v>659</v>
      </c>
      <c r="Z447" t="s">
        <v>659</v>
      </c>
      <c r="AA447" t="s">
        <v>659</v>
      </c>
      <c r="AB447" t="s">
        <v>659</v>
      </c>
      <c r="AC447" t="s">
        <v>659</v>
      </c>
      <c r="AD447" t="s">
        <v>659</v>
      </c>
      <c r="AE447" t="s">
        <v>659</v>
      </c>
      <c r="AF447" t="s">
        <v>659</v>
      </c>
      <c r="AG447" t="s">
        <v>659</v>
      </c>
      <c r="AH447" t="s">
        <v>659</v>
      </c>
      <c r="AI447" t="s">
        <v>659</v>
      </c>
      <c r="AJ447" t="s">
        <v>659</v>
      </c>
      <c r="AK447" t="s">
        <v>659</v>
      </c>
      <c r="AL447" t="s">
        <v>659</v>
      </c>
      <c r="AM447" t="s">
        <v>659</v>
      </c>
      <c r="AN447" t="s">
        <v>659</v>
      </c>
      <c r="AO447" t="s">
        <v>659</v>
      </c>
      <c r="AP447" t="s">
        <v>659</v>
      </c>
      <c r="AQ447" s="241">
        <v>0</v>
      </c>
      <c r="AR447" s="241">
        <v>0</v>
      </c>
    </row>
    <row r="448" spans="1:44" ht="21.75" x14ac:dyDescent="0.5">
      <c r="A448" s="259">
        <v>113929</v>
      </c>
      <c r="B448" t="s">
        <v>59</v>
      </c>
      <c r="C448" s="241" t="s">
        <v>197</v>
      </c>
      <c r="D448" s="241" t="s">
        <v>197</v>
      </c>
      <c r="E448" s="241" t="s">
        <v>197</v>
      </c>
      <c r="F448" s="241" t="s">
        <v>197</v>
      </c>
      <c r="G448" s="241" t="s">
        <v>196</v>
      </c>
      <c r="H448" s="241" t="s">
        <v>197</v>
      </c>
      <c r="I448" s="241" t="s">
        <v>197</v>
      </c>
      <c r="J448" s="241" t="s">
        <v>197</v>
      </c>
      <c r="K448" s="241" t="s">
        <v>197</v>
      </c>
      <c r="L448" s="241" t="s">
        <v>198</v>
      </c>
      <c r="M448" s="241" t="s">
        <v>196</v>
      </c>
      <c r="N448" s="241" t="s">
        <v>198</v>
      </c>
      <c r="O448" s="241" t="s">
        <v>198</v>
      </c>
      <c r="P448" s="241" t="s">
        <v>198</v>
      </c>
      <c r="Q448" s="241" t="s">
        <v>196</v>
      </c>
      <c r="R448" s="241" t="s">
        <v>197</v>
      </c>
      <c r="S448" s="241" t="s">
        <v>196</v>
      </c>
      <c r="T448" s="241" t="s">
        <v>198</v>
      </c>
      <c r="U448" s="241" t="s">
        <v>198</v>
      </c>
      <c r="V448" s="241" t="s">
        <v>196</v>
      </c>
      <c r="W448" s="241" t="s">
        <v>197</v>
      </c>
      <c r="X448" s="241" t="s">
        <v>197</v>
      </c>
      <c r="Y448" s="241" t="s">
        <v>198</v>
      </c>
      <c r="Z448" s="241" t="s">
        <v>198</v>
      </c>
      <c r="AA448" s="241" t="s">
        <v>196</v>
      </c>
      <c r="AB448" s="241" t="s">
        <v>196</v>
      </c>
      <c r="AC448" s="241" t="s">
        <v>198</v>
      </c>
      <c r="AD448" s="241" t="s">
        <v>198</v>
      </c>
      <c r="AE448" s="241" t="s">
        <v>198</v>
      </c>
      <c r="AF448" s="241" t="s">
        <v>198</v>
      </c>
      <c r="AG448" s="241" t="s">
        <v>198</v>
      </c>
      <c r="AH448" s="241" t="s">
        <v>198</v>
      </c>
      <c r="AI448" s="241" t="s">
        <v>196</v>
      </c>
      <c r="AJ448" s="241" t="s">
        <v>196</v>
      </c>
      <c r="AK448" s="241" t="s">
        <v>196</v>
      </c>
      <c r="AL448" s="241" t="s">
        <v>196</v>
      </c>
      <c r="AM448" s="241" t="s">
        <v>197</v>
      </c>
      <c r="AN448" s="241" t="s">
        <v>198</v>
      </c>
      <c r="AO448" s="241" t="s">
        <v>197</v>
      </c>
      <c r="AP448" s="241" t="s">
        <v>197</v>
      </c>
      <c r="AQ448" s="241">
        <v>0</v>
      </c>
      <c r="AR448" s="241">
        <v>0</v>
      </c>
    </row>
    <row r="449" spans="1:44" ht="18" x14ac:dyDescent="0.2">
      <c r="A449" s="264">
        <v>113930</v>
      </c>
      <c r="B449" t="s">
        <v>59</v>
      </c>
      <c r="C449" t="s">
        <v>659</v>
      </c>
      <c r="D449" t="s">
        <v>659</v>
      </c>
      <c r="E449" t="s">
        <v>659</v>
      </c>
      <c r="F449" t="s">
        <v>659</v>
      </c>
      <c r="G449" t="s">
        <v>659</v>
      </c>
      <c r="H449" t="s">
        <v>659</v>
      </c>
      <c r="I449" t="s">
        <v>659</v>
      </c>
      <c r="J449" t="s">
        <v>659</v>
      </c>
      <c r="K449" t="s">
        <v>659</v>
      </c>
      <c r="L449" t="s">
        <v>659</v>
      </c>
      <c r="M449" t="s">
        <v>659</v>
      </c>
      <c r="N449" t="s">
        <v>659</v>
      </c>
      <c r="O449" t="s">
        <v>659</v>
      </c>
      <c r="P449" t="s">
        <v>659</v>
      </c>
      <c r="Q449" t="s">
        <v>659</v>
      </c>
      <c r="R449" t="s">
        <v>659</v>
      </c>
      <c r="S449" t="s">
        <v>659</v>
      </c>
      <c r="T449" t="s">
        <v>659</v>
      </c>
      <c r="U449" t="s">
        <v>659</v>
      </c>
      <c r="V449" t="s">
        <v>659</v>
      </c>
      <c r="W449" t="s">
        <v>659</v>
      </c>
      <c r="X449" t="s">
        <v>659</v>
      </c>
      <c r="Y449" t="s">
        <v>659</v>
      </c>
      <c r="Z449" t="s">
        <v>659</v>
      </c>
      <c r="AA449" t="s">
        <v>659</v>
      </c>
      <c r="AB449" t="s">
        <v>659</v>
      </c>
      <c r="AC449" t="s">
        <v>659</v>
      </c>
      <c r="AD449" t="s">
        <v>659</v>
      </c>
      <c r="AE449" t="s">
        <v>659</v>
      </c>
      <c r="AF449" t="s">
        <v>659</v>
      </c>
      <c r="AG449" t="s">
        <v>659</v>
      </c>
      <c r="AH449" t="s">
        <v>659</v>
      </c>
      <c r="AI449" t="s">
        <v>659</v>
      </c>
      <c r="AJ449" t="s">
        <v>659</v>
      </c>
      <c r="AK449" t="s">
        <v>659</v>
      </c>
      <c r="AL449" t="s">
        <v>659</v>
      </c>
      <c r="AM449" t="s">
        <v>659</v>
      </c>
      <c r="AN449" t="s">
        <v>659</v>
      </c>
      <c r="AO449" t="s">
        <v>659</v>
      </c>
      <c r="AP449" t="s">
        <v>659</v>
      </c>
      <c r="AQ449" s="241">
        <v>0</v>
      </c>
      <c r="AR449" s="241">
        <v>0</v>
      </c>
    </row>
    <row r="450" spans="1:44" x14ac:dyDescent="0.2">
      <c r="A450" s="265">
        <v>113971</v>
      </c>
      <c r="B450" t="s">
        <v>59</v>
      </c>
      <c r="C450" s="263" t="s">
        <v>197</v>
      </c>
      <c r="D450" s="263" t="s">
        <v>197</v>
      </c>
      <c r="E450" s="263" t="s">
        <v>197</v>
      </c>
      <c r="F450" s="263" t="s">
        <v>197</v>
      </c>
      <c r="G450" s="263" t="s">
        <v>197</v>
      </c>
      <c r="H450" s="263" t="s">
        <v>197</v>
      </c>
      <c r="I450" s="263" t="s">
        <v>197</v>
      </c>
      <c r="J450" s="263" t="s">
        <v>197</v>
      </c>
      <c r="K450" s="263" t="s">
        <v>197</v>
      </c>
      <c r="L450" s="263" t="s">
        <v>197</v>
      </c>
      <c r="M450" s="263" t="s">
        <v>197</v>
      </c>
      <c r="N450" s="263" t="s">
        <v>197</v>
      </c>
      <c r="O450" s="263" t="s">
        <v>197</v>
      </c>
      <c r="P450" s="263" t="s">
        <v>197</v>
      </c>
      <c r="Q450" s="263" t="s">
        <v>197</v>
      </c>
      <c r="R450" s="263" t="s">
        <v>197</v>
      </c>
      <c r="S450" s="263" t="s">
        <v>197</v>
      </c>
      <c r="T450" s="263" t="s">
        <v>197</v>
      </c>
      <c r="U450" s="263" t="s">
        <v>197</v>
      </c>
      <c r="V450" s="263" t="s">
        <v>197</v>
      </c>
      <c r="W450" s="263" t="s">
        <v>197</v>
      </c>
      <c r="X450" s="263" t="s">
        <v>197</v>
      </c>
      <c r="Y450" s="263" t="s">
        <v>197</v>
      </c>
      <c r="Z450" s="263" t="s">
        <v>197</v>
      </c>
      <c r="AA450" s="263" t="s">
        <v>197</v>
      </c>
      <c r="AB450" s="263" t="s">
        <v>197</v>
      </c>
      <c r="AC450" s="263" t="s">
        <v>197</v>
      </c>
      <c r="AD450" s="263" t="s">
        <v>197</v>
      </c>
      <c r="AE450" s="263" t="s">
        <v>197</v>
      </c>
      <c r="AF450" s="263" t="s">
        <v>197</v>
      </c>
      <c r="AG450" s="263" t="s">
        <v>197</v>
      </c>
      <c r="AH450" s="263" t="s">
        <v>197</v>
      </c>
      <c r="AI450" s="263" t="s">
        <v>197</v>
      </c>
      <c r="AJ450" s="263" t="s">
        <v>197</v>
      </c>
      <c r="AK450" s="263" t="s">
        <v>197</v>
      </c>
      <c r="AL450" s="263" t="s">
        <v>197</v>
      </c>
      <c r="AM450" s="263" t="s">
        <v>197</v>
      </c>
      <c r="AN450" s="263" t="s">
        <v>197</v>
      </c>
      <c r="AO450" s="263" t="s">
        <v>197</v>
      </c>
      <c r="AP450" s="263" t="s">
        <v>197</v>
      </c>
      <c r="AQ450" s="241">
        <v>0</v>
      </c>
      <c r="AR450" s="241" t="s">
        <v>1137</v>
      </c>
    </row>
    <row r="451" spans="1:44" ht="18" x14ac:dyDescent="0.2">
      <c r="A451" s="264">
        <v>113989</v>
      </c>
      <c r="B451" t="s">
        <v>59</v>
      </c>
      <c r="C451" t="s">
        <v>659</v>
      </c>
      <c r="D451" t="s">
        <v>659</v>
      </c>
      <c r="E451" t="s">
        <v>659</v>
      </c>
      <c r="F451" t="s">
        <v>659</v>
      </c>
      <c r="G451" t="s">
        <v>659</v>
      </c>
      <c r="H451" t="s">
        <v>659</v>
      </c>
      <c r="I451" t="s">
        <v>659</v>
      </c>
      <c r="J451" t="s">
        <v>659</v>
      </c>
      <c r="K451" t="s">
        <v>659</v>
      </c>
      <c r="L451" t="s">
        <v>659</v>
      </c>
      <c r="M451" t="s">
        <v>659</v>
      </c>
      <c r="N451" t="s">
        <v>659</v>
      </c>
      <c r="O451" t="s">
        <v>659</v>
      </c>
      <c r="P451" t="s">
        <v>659</v>
      </c>
      <c r="Q451" t="s">
        <v>659</v>
      </c>
      <c r="R451" t="s">
        <v>659</v>
      </c>
      <c r="S451" t="s">
        <v>659</v>
      </c>
      <c r="T451" t="s">
        <v>659</v>
      </c>
      <c r="U451" t="s">
        <v>659</v>
      </c>
      <c r="V451" t="s">
        <v>659</v>
      </c>
      <c r="W451" t="s">
        <v>659</v>
      </c>
      <c r="X451" t="s">
        <v>659</v>
      </c>
      <c r="Y451" t="s">
        <v>659</v>
      </c>
      <c r="Z451" t="s">
        <v>659</v>
      </c>
      <c r="AA451" t="s">
        <v>659</v>
      </c>
      <c r="AB451" t="s">
        <v>659</v>
      </c>
      <c r="AC451" t="s">
        <v>659</v>
      </c>
      <c r="AD451" t="s">
        <v>659</v>
      </c>
      <c r="AE451" t="s">
        <v>659</v>
      </c>
      <c r="AF451" t="s">
        <v>659</v>
      </c>
      <c r="AG451" t="s">
        <v>659</v>
      </c>
      <c r="AH451" t="s">
        <v>659</v>
      </c>
      <c r="AI451" t="s">
        <v>659</v>
      </c>
      <c r="AJ451" t="s">
        <v>659</v>
      </c>
      <c r="AK451" t="s">
        <v>659</v>
      </c>
      <c r="AL451" t="s">
        <v>659</v>
      </c>
      <c r="AM451" t="s">
        <v>659</v>
      </c>
      <c r="AN451" t="s">
        <v>659</v>
      </c>
      <c r="AO451" t="s">
        <v>659</v>
      </c>
      <c r="AP451" t="s">
        <v>659</v>
      </c>
      <c r="AQ451" s="241">
        <v>0</v>
      </c>
      <c r="AR451" s="241">
        <v>0</v>
      </c>
    </row>
    <row r="452" spans="1:44" ht="18" x14ac:dyDescent="0.2">
      <c r="A452" s="264">
        <v>113997</v>
      </c>
      <c r="B452" t="s">
        <v>59</v>
      </c>
      <c r="C452" t="s">
        <v>659</v>
      </c>
      <c r="D452" t="s">
        <v>659</v>
      </c>
      <c r="E452" t="s">
        <v>659</v>
      </c>
      <c r="F452" t="s">
        <v>659</v>
      </c>
      <c r="G452" t="s">
        <v>659</v>
      </c>
      <c r="H452" t="s">
        <v>659</v>
      </c>
      <c r="I452" t="s">
        <v>659</v>
      </c>
      <c r="J452" t="s">
        <v>659</v>
      </c>
      <c r="K452" t="s">
        <v>659</v>
      </c>
      <c r="L452" t="s">
        <v>659</v>
      </c>
      <c r="M452" t="s">
        <v>659</v>
      </c>
      <c r="N452" t="s">
        <v>659</v>
      </c>
      <c r="O452" t="s">
        <v>659</v>
      </c>
      <c r="P452" t="s">
        <v>659</v>
      </c>
      <c r="Q452" t="s">
        <v>659</v>
      </c>
      <c r="R452" t="s">
        <v>659</v>
      </c>
      <c r="S452" t="s">
        <v>659</v>
      </c>
      <c r="T452" t="s">
        <v>659</v>
      </c>
      <c r="U452" t="s">
        <v>659</v>
      </c>
      <c r="V452" t="s">
        <v>659</v>
      </c>
      <c r="W452" t="s">
        <v>659</v>
      </c>
      <c r="X452" t="s">
        <v>659</v>
      </c>
      <c r="Y452" t="s">
        <v>659</v>
      </c>
      <c r="Z452" t="s">
        <v>659</v>
      </c>
      <c r="AA452" t="s">
        <v>659</v>
      </c>
      <c r="AB452" t="s">
        <v>659</v>
      </c>
      <c r="AC452" t="s">
        <v>659</v>
      </c>
      <c r="AD452" t="s">
        <v>659</v>
      </c>
      <c r="AE452" t="s">
        <v>659</v>
      </c>
      <c r="AF452" t="s">
        <v>659</v>
      </c>
      <c r="AG452" t="s">
        <v>659</v>
      </c>
      <c r="AH452" t="s">
        <v>659</v>
      </c>
      <c r="AI452" t="s">
        <v>659</v>
      </c>
      <c r="AJ452" t="s">
        <v>659</v>
      </c>
      <c r="AK452" t="s">
        <v>659</v>
      </c>
      <c r="AL452" t="s">
        <v>659</v>
      </c>
      <c r="AM452" t="s">
        <v>659</v>
      </c>
      <c r="AN452" t="s">
        <v>659</v>
      </c>
      <c r="AO452" t="s">
        <v>659</v>
      </c>
      <c r="AP452" t="s">
        <v>659</v>
      </c>
      <c r="AQ452" s="241">
        <v>0</v>
      </c>
      <c r="AR452" s="241">
        <v>0</v>
      </c>
    </row>
    <row r="453" spans="1:44" ht="18" x14ac:dyDescent="0.2">
      <c r="A453" s="264">
        <v>114029</v>
      </c>
      <c r="B453" t="s">
        <v>59</v>
      </c>
      <c r="C453" t="s">
        <v>659</v>
      </c>
      <c r="D453" t="s">
        <v>659</v>
      </c>
      <c r="E453" t="s">
        <v>659</v>
      </c>
      <c r="F453" t="s">
        <v>659</v>
      </c>
      <c r="G453" t="s">
        <v>659</v>
      </c>
      <c r="H453" t="s">
        <v>659</v>
      </c>
      <c r="I453" t="s">
        <v>659</v>
      </c>
      <c r="J453" t="s">
        <v>659</v>
      </c>
      <c r="K453" t="s">
        <v>659</v>
      </c>
      <c r="L453" t="s">
        <v>659</v>
      </c>
      <c r="M453" t="s">
        <v>659</v>
      </c>
      <c r="N453" t="s">
        <v>659</v>
      </c>
      <c r="O453" t="s">
        <v>659</v>
      </c>
      <c r="P453" t="s">
        <v>659</v>
      </c>
      <c r="Q453" t="s">
        <v>659</v>
      </c>
      <c r="R453" t="s">
        <v>659</v>
      </c>
      <c r="S453" t="s">
        <v>659</v>
      </c>
      <c r="T453" t="s">
        <v>659</v>
      </c>
      <c r="U453" t="s">
        <v>659</v>
      </c>
      <c r="V453" t="s">
        <v>659</v>
      </c>
      <c r="W453" t="s">
        <v>659</v>
      </c>
      <c r="X453" t="s">
        <v>659</v>
      </c>
      <c r="Y453" t="s">
        <v>659</v>
      </c>
      <c r="Z453" t="s">
        <v>659</v>
      </c>
      <c r="AA453" t="s">
        <v>659</v>
      </c>
      <c r="AB453" t="s">
        <v>659</v>
      </c>
      <c r="AC453" t="s">
        <v>659</v>
      </c>
      <c r="AD453" t="s">
        <v>659</v>
      </c>
      <c r="AE453" t="s">
        <v>659</v>
      </c>
      <c r="AF453" t="s">
        <v>659</v>
      </c>
      <c r="AG453" t="s">
        <v>659</v>
      </c>
      <c r="AH453" t="s">
        <v>659</v>
      </c>
      <c r="AI453" t="s">
        <v>659</v>
      </c>
      <c r="AJ453" t="s">
        <v>659</v>
      </c>
      <c r="AK453" t="s">
        <v>659</v>
      </c>
      <c r="AL453" t="s">
        <v>659</v>
      </c>
      <c r="AM453" t="s">
        <v>659</v>
      </c>
      <c r="AN453" t="s">
        <v>659</v>
      </c>
      <c r="AO453" t="s">
        <v>659</v>
      </c>
      <c r="AP453" t="s">
        <v>659</v>
      </c>
      <c r="AQ453" s="241">
        <v>0</v>
      </c>
      <c r="AR453" s="241">
        <v>0</v>
      </c>
    </row>
    <row r="454" spans="1:44" ht="18" x14ac:dyDescent="0.2">
      <c r="A454" s="264">
        <v>114043</v>
      </c>
      <c r="B454" t="s">
        <v>59</v>
      </c>
      <c r="C454" t="s">
        <v>659</v>
      </c>
      <c r="D454" t="s">
        <v>659</v>
      </c>
      <c r="E454" t="s">
        <v>659</v>
      </c>
      <c r="F454" t="s">
        <v>659</v>
      </c>
      <c r="G454" t="s">
        <v>659</v>
      </c>
      <c r="H454" t="s">
        <v>659</v>
      </c>
      <c r="I454" t="s">
        <v>659</v>
      </c>
      <c r="J454" t="s">
        <v>659</v>
      </c>
      <c r="K454" t="s">
        <v>659</v>
      </c>
      <c r="L454" t="s">
        <v>659</v>
      </c>
      <c r="M454" t="s">
        <v>659</v>
      </c>
      <c r="N454" t="s">
        <v>659</v>
      </c>
      <c r="O454" t="s">
        <v>659</v>
      </c>
      <c r="P454" t="s">
        <v>659</v>
      </c>
      <c r="Q454" t="s">
        <v>659</v>
      </c>
      <c r="R454" t="s">
        <v>659</v>
      </c>
      <c r="S454" t="s">
        <v>659</v>
      </c>
      <c r="T454" t="s">
        <v>659</v>
      </c>
      <c r="U454" t="s">
        <v>659</v>
      </c>
      <c r="V454" t="s">
        <v>659</v>
      </c>
      <c r="W454" t="s">
        <v>659</v>
      </c>
      <c r="X454" t="s">
        <v>659</v>
      </c>
      <c r="Y454" t="s">
        <v>659</v>
      </c>
      <c r="Z454" t="s">
        <v>659</v>
      </c>
      <c r="AA454" t="s">
        <v>659</v>
      </c>
      <c r="AB454" t="s">
        <v>659</v>
      </c>
      <c r="AC454" t="s">
        <v>659</v>
      </c>
      <c r="AD454" t="s">
        <v>659</v>
      </c>
      <c r="AE454" t="s">
        <v>659</v>
      </c>
      <c r="AF454" t="s">
        <v>659</v>
      </c>
      <c r="AG454" t="s">
        <v>659</v>
      </c>
      <c r="AH454" t="s">
        <v>659</v>
      </c>
      <c r="AI454" t="s">
        <v>659</v>
      </c>
      <c r="AJ454" t="s">
        <v>659</v>
      </c>
      <c r="AK454" t="s">
        <v>659</v>
      </c>
      <c r="AL454" t="s">
        <v>659</v>
      </c>
      <c r="AM454" t="s">
        <v>659</v>
      </c>
      <c r="AN454" t="s">
        <v>659</v>
      </c>
      <c r="AO454" t="s">
        <v>659</v>
      </c>
      <c r="AP454" t="s">
        <v>659</v>
      </c>
      <c r="AQ454" s="241">
        <v>0</v>
      </c>
      <c r="AR454" s="241">
        <v>0</v>
      </c>
    </row>
    <row r="455" spans="1:44" ht="18" x14ac:dyDescent="0.2">
      <c r="A455" s="264">
        <v>114046</v>
      </c>
      <c r="B455" t="s">
        <v>59</v>
      </c>
      <c r="C455" t="s">
        <v>659</v>
      </c>
      <c r="D455" t="s">
        <v>659</v>
      </c>
      <c r="E455" t="s">
        <v>659</v>
      </c>
      <c r="F455" t="s">
        <v>659</v>
      </c>
      <c r="G455" t="s">
        <v>659</v>
      </c>
      <c r="H455" t="s">
        <v>659</v>
      </c>
      <c r="I455" t="s">
        <v>659</v>
      </c>
      <c r="J455" t="s">
        <v>659</v>
      </c>
      <c r="K455" t="s">
        <v>659</v>
      </c>
      <c r="L455" t="s">
        <v>659</v>
      </c>
      <c r="M455" t="s">
        <v>659</v>
      </c>
      <c r="N455" t="s">
        <v>659</v>
      </c>
      <c r="O455" t="s">
        <v>659</v>
      </c>
      <c r="P455" t="s">
        <v>659</v>
      </c>
      <c r="Q455" t="s">
        <v>659</v>
      </c>
      <c r="R455" t="s">
        <v>659</v>
      </c>
      <c r="S455" t="s">
        <v>659</v>
      </c>
      <c r="T455" t="s">
        <v>659</v>
      </c>
      <c r="U455" t="s">
        <v>659</v>
      </c>
      <c r="V455" t="s">
        <v>659</v>
      </c>
      <c r="W455" t="s">
        <v>659</v>
      </c>
      <c r="X455" t="s">
        <v>659</v>
      </c>
      <c r="Y455" t="s">
        <v>659</v>
      </c>
      <c r="Z455" t="s">
        <v>659</v>
      </c>
      <c r="AA455" t="s">
        <v>659</v>
      </c>
      <c r="AB455" t="s">
        <v>659</v>
      </c>
      <c r="AC455" t="s">
        <v>659</v>
      </c>
      <c r="AD455" t="s">
        <v>659</v>
      </c>
      <c r="AE455" t="s">
        <v>659</v>
      </c>
      <c r="AF455" t="s">
        <v>659</v>
      </c>
      <c r="AG455" t="s">
        <v>659</v>
      </c>
      <c r="AH455" t="s">
        <v>659</v>
      </c>
      <c r="AI455" t="s">
        <v>659</v>
      </c>
      <c r="AJ455" t="s">
        <v>659</v>
      </c>
      <c r="AK455" t="s">
        <v>659</v>
      </c>
      <c r="AL455" t="s">
        <v>659</v>
      </c>
      <c r="AM455" t="s">
        <v>659</v>
      </c>
      <c r="AN455" t="s">
        <v>659</v>
      </c>
      <c r="AO455" t="s">
        <v>659</v>
      </c>
      <c r="AP455" t="s">
        <v>659</v>
      </c>
      <c r="AQ455" s="241">
        <v>0</v>
      </c>
      <c r="AR455" s="241">
        <v>0</v>
      </c>
    </row>
    <row r="456" spans="1:44" x14ac:dyDescent="0.2">
      <c r="A456" s="265">
        <v>114120</v>
      </c>
      <c r="B456" t="s">
        <v>59</v>
      </c>
      <c r="C456" s="263" t="s">
        <v>197</v>
      </c>
      <c r="D456" s="263" t="s">
        <v>197</v>
      </c>
      <c r="E456" s="263" t="s">
        <v>197</v>
      </c>
      <c r="F456" s="263" t="s">
        <v>197</v>
      </c>
      <c r="G456" s="263" t="s">
        <v>197</v>
      </c>
      <c r="H456" s="263" t="s">
        <v>197</v>
      </c>
      <c r="I456" s="263" t="s">
        <v>197</v>
      </c>
      <c r="J456" s="263" t="s">
        <v>197</v>
      </c>
      <c r="K456" s="263" t="s">
        <v>197</v>
      </c>
      <c r="L456" s="263" t="s">
        <v>197</v>
      </c>
      <c r="M456" s="263" t="s">
        <v>197</v>
      </c>
      <c r="N456" s="263" t="s">
        <v>197</v>
      </c>
      <c r="O456" s="263" t="s">
        <v>197</v>
      </c>
      <c r="P456" s="263" t="s">
        <v>197</v>
      </c>
      <c r="Q456" s="263" t="s">
        <v>197</v>
      </c>
      <c r="R456" s="263" t="s">
        <v>197</v>
      </c>
      <c r="S456" s="263" t="s">
        <v>197</v>
      </c>
      <c r="T456" s="263" t="s">
        <v>197</v>
      </c>
      <c r="U456" s="263" t="s">
        <v>197</v>
      </c>
      <c r="V456" s="263" t="s">
        <v>197</v>
      </c>
      <c r="W456" s="263" t="s">
        <v>197</v>
      </c>
      <c r="X456" s="263" t="s">
        <v>197</v>
      </c>
      <c r="Y456" s="263" t="s">
        <v>197</v>
      </c>
      <c r="Z456" s="263" t="s">
        <v>197</v>
      </c>
      <c r="AA456" s="263" t="s">
        <v>197</v>
      </c>
      <c r="AB456" s="263" t="s">
        <v>197</v>
      </c>
      <c r="AC456" s="263" t="s">
        <v>197</v>
      </c>
      <c r="AD456" s="263" t="s">
        <v>197</v>
      </c>
      <c r="AE456" s="263" t="s">
        <v>197</v>
      </c>
      <c r="AF456" s="263" t="s">
        <v>197</v>
      </c>
      <c r="AG456" s="263" t="s">
        <v>197</v>
      </c>
      <c r="AH456" s="263" t="s">
        <v>197</v>
      </c>
      <c r="AI456" s="263" t="s">
        <v>197</v>
      </c>
      <c r="AJ456" s="263" t="s">
        <v>197</v>
      </c>
      <c r="AK456" s="263" t="s">
        <v>197</v>
      </c>
      <c r="AL456" s="263" t="s">
        <v>197</v>
      </c>
      <c r="AM456" s="263" t="s">
        <v>197</v>
      </c>
      <c r="AN456" s="263" t="s">
        <v>197</v>
      </c>
      <c r="AO456" s="263" t="s">
        <v>197</v>
      </c>
      <c r="AP456" s="263" t="s">
        <v>197</v>
      </c>
      <c r="AQ456" s="241">
        <v>0</v>
      </c>
      <c r="AR456" s="241" t="s">
        <v>1137</v>
      </c>
    </row>
    <row r="457" spans="1:44" x14ac:dyDescent="0.2">
      <c r="A457">
        <v>114126</v>
      </c>
      <c r="B457" t="s">
        <v>59</v>
      </c>
      <c r="C457" t="s">
        <v>659</v>
      </c>
      <c r="D457" t="s">
        <v>659</v>
      </c>
      <c r="E457" t="s">
        <v>659</v>
      </c>
      <c r="F457" t="s">
        <v>659</v>
      </c>
      <c r="G457" t="s">
        <v>659</v>
      </c>
      <c r="H457" t="s">
        <v>659</v>
      </c>
      <c r="I457" t="s">
        <v>659</v>
      </c>
      <c r="J457" t="s">
        <v>659</v>
      </c>
      <c r="K457" t="s">
        <v>659</v>
      </c>
      <c r="L457" t="s">
        <v>659</v>
      </c>
      <c r="M457" t="s">
        <v>659</v>
      </c>
      <c r="N457" t="s">
        <v>659</v>
      </c>
      <c r="O457" t="s">
        <v>659</v>
      </c>
      <c r="P457" t="s">
        <v>659</v>
      </c>
      <c r="Q457" t="s">
        <v>659</v>
      </c>
      <c r="R457" t="s">
        <v>659</v>
      </c>
      <c r="S457" t="s">
        <v>659</v>
      </c>
      <c r="T457" t="s">
        <v>659</v>
      </c>
      <c r="U457" t="s">
        <v>659</v>
      </c>
      <c r="V457" t="s">
        <v>659</v>
      </c>
      <c r="W457" t="s">
        <v>659</v>
      </c>
      <c r="X457" t="s">
        <v>659</v>
      </c>
      <c r="Y457" t="s">
        <v>659</v>
      </c>
      <c r="Z457" t="s">
        <v>659</v>
      </c>
      <c r="AA457" t="s">
        <v>659</v>
      </c>
      <c r="AB457" t="s">
        <v>659</v>
      </c>
      <c r="AC457" t="s">
        <v>659</v>
      </c>
      <c r="AD457" t="s">
        <v>659</v>
      </c>
      <c r="AE457" t="s">
        <v>659</v>
      </c>
      <c r="AF457" t="s">
        <v>659</v>
      </c>
      <c r="AG457" t="s">
        <v>659</v>
      </c>
      <c r="AH457" t="s">
        <v>659</v>
      </c>
      <c r="AI457" t="s">
        <v>659</v>
      </c>
      <c r="AJ457" t="s">
        <v>659</v>
      </c>
      <c r="AK457" t="s">
        <v>659</v>
      </c>
      <c r="AL457" t="s">
        <v>659</v>
      </c>
      <c r="AM457" t="s">
        <v>659</v>
      </c>
      <c r="AN457" t="s">
        <v>659</v>
      </c>
      <c r="AO457" t="s">
        <v>659</v>
      </c>
      <c r="AP457" t="s">
        <v>659</v>
      </c>
      <c r="AQ457" s="241" t="s">
        <v>931</v>
      </c>
      <c r="AR457" s="241">
        <v>0</v>
      </c>
    </row>
    <row r="458" spans="1:44" x14ac:dyDescent="0.2">
      <c r="A458" s="265">
        <v>114144</v>
      </c>
      <c r="B458" t="s">
        <v>59</v>
      </c>
      <c r="C458" s="263" t="s">
        <v>197</v>
      </c>
      <c r="D458" s="263" t="s">
        <v>197</v>
      </c>
      <c r="E458" s="263" t="s">
        <v>197</v>
      </c>
      <c r="F458" s="263" t="s">
        <v>197</v>
      </c>
      <c r="G458" s="263" t="s">
        <v>197</v>
      </c>
      <c r="H458" s="263" t="s">
        <v>197</v>
      </c>
      <c r="I458" s="263" t="s">
        <v>197</v>
      </c>
      <c r="J458" s="263" t="s">
        <v>197</v>
      </c>
      <c r="K458" s="263" t="s">
        <v>197</v>
      </c>
      <c r="L458" s="263" t="s">
        <v>197</v>
      </c>
      <c r="M458" s="263" t="s">
        <v>197</v>
      </c>
      <c r="N458" s="263" t="s">
        <v>197</v>
      </c>
      <c r="O458" s="263" t="s">
        <v>197</v>
      </c>
      <c r="P458" s="263" t="s">
        <v>197</v>
      </c>
      <c r="Q458" s="263" t="s">
        <v>197</v>
      </c>
      <c r="R458" s="263" t="s">
        <v>197</v>
      </c>
      <c r="S458" s="263" t="s">
        <v>197</v>
      </c>
      <c r="T458" s="263" t="s">
        <v>197</v>
      </c>
      <c r="U458" s="263" t="s">
        <v>197</v>
      </c>
      <c r="V458" s="263" t="s">
        <v>197</v>
      </c>
      <c r="W458" s="263" t="s">
        <v>197</v>
      </c>
      <c r="X458" s="263" t="s">
        <v>197</v>
      </c>
      <c r="Y458" s="263" t="s">
        <v>197</v>
      </c>
      <c r="Z458" s="263" t="s">
        <v>197</v>
      </c>
      <c r="AA458" s="263" t="s">
        <v>197</v>
      </c>
      <c r="AB458" s="263" t="s">
        <v>197</v>
      </c>
      <c r="AC458" s="263" t="s">
        <v>197</v>
      </c>
      <c r="AD458" s="263" t="s">
        <v>197</v>
      </c>
      <c r="AE458" s="263" t="s">
        <v>197</v>
      </c>
      <c r="AF458" s="263" t="s">
        <v>197</v>
      </c>
      <c r="AG458" s="263" t="s">
        <v>197</v>
      </c>
      <c r="AH458" s="263" t="s">
        <v>197</v>
      </c>
      <c r="AI458" s="263" t="s">
        <v>197</v>
      </c>
      <c r="AJ458" s="263" t="s">
        <v>197</v>
      </c>
      <c r="AK458" s="263" t="s">
        <v>197</v>
      </c>
      <c r="AL458" s="263" t="s">
        <v>197</v>
      </c>
      <c r="AM458" s="263" t="s">
        <v>197</v>
      </c>
      <c r="AN458" s="263" t="s">
        <v>197</v>
      </c>
      <c r="AO458" s="263" t="s">
        <v>197</v>
      </c>
      <c r="AP458" s="263" t="s">
        <v>197</v>
      </c>
      <c r="AQ458" s="241">
        <v>0</v>
      </c>
      <c r="AR458" s="241" t="s">
        <v>1137</v>
      </c>
    </row>
    <row r="459" spans="1:44" ht="18" x14ac:dyDescent="0.2">
      <c r="A459" s="264">
        <v>114244</v>
      </c>
      <c r="B459" t="s">
        <v>59</v>
      </c>
      <c r="C459" t="s">
        <v>659</v>
      </c>
      <c r="D459" t="s">
        <v>659</v>
      </c>
      <c r="E459" t="s">
        <v>659</v>
      </c>
      <c r="F459" t="s">
        <v>659</v>
      </c>
      <c r="G459" t="s">
        <v>659</v>
      </c>
      <c r="H459" t="s">
        <v>659</v>
      </c>
      <c r="I459" t="s">
        <v>659</v>
      </c>
      <c r="J459" t="s">
        <v>659</v>
      </c>
      <c r="K459" t="s">
        <v>659</v>
      </c>
      <c r="L459" t="s">
        <v>659</v>
      </c>
      <c r="M459" t="s">
        <v>659</v>
      </c>
      <c r="N459" t="s">
        <v>659</v>
      </c>
      <c r="O459" t="s">
        <v>659</v>
      </c>
      <c r="P459" t="s">
        <v>659</v>
      </c>
      <c r="Q459" t="s">
        <v>659</v>
      </c>
      <c r="R459" t="s">
        <v>659</v>
      </c>
      <c r="S459" t="s">
        <v>659</v>
      </c>
      <c r="T459" t="s">
        <v>659</v>
      </c>
      <c r="U459" t="s">
        <v>659</v>
      </c>
      <c r="V459" t="s">
        <v>659</v>
      </c>
      <c r="W459" t="s">
        <v>659</v>
      </c>
      <c r="X459" t="s">
        <v>659</v>
      </c>
      <c r="Y459" t="s">
        <v>659</v>
      </c>
      <c r="Z459" t="s">
        <v>659</v>
      </c>
      <c r="AA459" t="s">
        <v>659</v>
      </c>
      <c r="AB459" t="s">
        <v>659</v>
      </c>
      <c r="AC459" t="s">
        <v>659</v>
      </c>
      <c r="AD459" t="s">
        <v>659</v>
      </c>
      <c r="AE459" t="s">
        <v>659</v>
      </c>
      <c r="AF459" t="s">
        <v>659</v>
      </c>
      <c r="AG459" t="s">
        <v>659</v>
      </c>
      <c r="AH459" t="s">
        <v>659</v>
      </c>
      <c r="AI459" t="s">
        <v>659</v>
      </c>
      <c r="AJ459" t="s">
        <v>659</v>
      </c>
      <c r="AK459" t="s">
        <v>659</v>
      </c>
      <c r="AL459" t="s">
        <v>659</v>
      </c>
      <c r="AM459" t="s">
        <v>659</v>
      </c>
      <c r="AN459" t="s">
        <v>659</v>
      </c>
      <c r="AO459" t="s">
        <v>659</v>
      </c>
      <c r="AP459" t="s">
        <v>659</v>
      </c>
      <c r="AQ459" s="241">
        <v>0</v>
      </c>
      <c r="AR459" s="241">
        <v>0</v>
      </c>
    </row>
    <row r="460" spans="1:44" x14ac:dyDescent="0.2">
      <c r="A460" s="265">
        <v>114249</v>
      </c>
      <c r="B460" t="s">
        <v>59</v>
      </c>
      <c r="C460" s="263" t="s">
        <v>197</v>
      </c>
      <c r="D460" s="263" t="s">
        <v>197</v>
      </c>
      <c r="E460" s="263" t="s">
        <v>197</v>
      </c>
      <c r="F460" s="263" t="s">
        <v>197</v>
      </c>
      <c r="G460" s="263" t="s">
        <v>197</v>
      </c>
      <c r="H460" s="263" t="s">
        <v>197</v>
      </c>
      <c r="I460" s="263" t="s">
        <v>197</v>
      </c>
      <c r="J460" s="263" t="s">
        <v>197</v>
      </c>
      <c r="K460" s="263" t="s">
        <v>197</v>
      </c>
      <c r="L460" s="263" t="s">
        <v>197</v>
      </c>
      <c r="M460" s="263" t="s">
        <v>197</v>
      </c>
      <c r="N460" s="263" t="s">
        <v>197</v>
      </c>
      <c r="O460" s="263" t="s">
        <v>197</v>
      </c>
      <c r="P460" s="263" t="s">
        <v>197</v>
      </c>
      <c r="Q460" s="263" t="s">
        <v>197</v>
      </c>
      <c r="R460" s="263" t="s">
        <v>197</v>
      </c>
      <c r="S460" s="263" t="s">
        <v>197</v>
      </c>
      <c r="T460" s="263" t="s">
        <v>197</v>
      </c>
      <c r="U460" s="263" t="s">
        <v>197</v>
      </c>
      <c r="V460" s="263" t="s">
        <v>197</v>
      </c>
      <c r="W460" s="263" t="s">
        <v>197</v>
      </c>
      <c r="X460" s="263" t="s">
        <v>197</v>
      </c>
      <c r="Y460" s="263" t="s">
        <v>197</v>
      </c>
      <c r="Z460" s="263" t="s">
        <v>197</v>
      </c>
      <c r="AA460" s="263" t="s">
        <v>197</v>
      </c>
      <c r="AB460" s="263" t="s">
        <v>197</v>
      </c>
      <c r="AC460" s="263" t="s">
        <v>197</v>
      </c>
      <c r="AD460" s="263" t="s">
        <v>197</v>
      </c>
      <c r="AE460" s="263" t="s">
        <v>197</v>
      </c>
      <c r="AF460" s="263" t="s">
        <v>197</v>
      </c>
      <c r="AG460" s="263" t="s">
        <v>197</v>
      </c>
      <c r="AH460" s="263" t="s">
        <v>197</v>
      </c>
      <c r="AI460" s="263" t="s">
        <v>197</v>
      </c>
      <c r="AJ460" s="263" t="s">
        <v>197</v>
      </c>
      <c r="AK460" s="263" t="s">
        <v>197</v>
      </c>
      <c r="AL460" s="263" t="s">
        <v>197</v>
      </c>
      <c r="AM460" s="263" t="s">
        <v>197</v>
      </c>
      <c r="AN460" s="263" t="s">
        <v>197</v>
      </c>
      <c r="AO460" s="263" t="s">
        <v>197</v>
      </c>
      <c r="AP460" s="263" t="s">
        <v>197</v>
      </c>
      <c r="AQ460" s="241">
        <v>0</v>
      </c>
      <c r="AR460" s="241" t="s">
        <v>1137</v>
      </c>
    </row>
    <row r="461" spans="1:44" ht="18" x14ac:dyDescent="0.2">
      <c r="A461" s="264">
        <v>114293</v>
      </c>
      <c r="B461" t="s">
        <v>59</v>
      </c>
      <c r="C461" t="s">
        <v>659</v>
      </c>
      <c r="D461" t="s">
        <v>659</v>
      </c>
      <c r="E461" t="s">
        <v>659</v>
      </c>
      <c r="F461" t="s">
        <v>659</v>
      </c>
      <c r="G461" t="s">
        <v>659</v>
      </c>
      <c r="H461" t="s">
        <v>659</v>
      </c>
      <c r="I461" t="s">
        <v>659</v>
      </c>
      <c r="J461" t="s">
        <v>659</v>
      </c>
      <c r="K461" t="s">
        <v>659</v>
      </c>
      <c r="L461" t="s">
        <v>659</v>
      </c>
      <c r="M461" t="s">
        <v>659</v>
      </c>
      <c r="N461" t="s">
        <v>659</v>
      </c>
      <c r="O461" t="s">
        <v>659</v>
      </c>
      <c r="P461" t="s">
        <v>659</v>
      </c>
      <c r="Q461" t="s">
        <v>659</v>
      </c>
      <c r="R461" t="s">
        <v>659</v>
      </c>
      <c r="S461" t="s">
        <v>659</v>
      </c>
      <c r="T461" t="s">
        <v>659</v>
      </c>
      <c r="U461" t="s">
        <v>659</v>
      </c>
      <c r="V461" t="s">
        <v>659</v>
      </c>
      <c r="W461" t="s">
        <v>659</v>
      </c>
      <c r="X461" t="s">
        <v>659</v>
      </c>
      <c r="Y461" t="s">
        <v>659</v>
      </c>
      <c r="Z461" t="s">
        <v>659</v>
      </c>
      <c r="AA461" t="s">
        <v>659</v>
      </c>
      <c r="AB461" t="s">
        <v>659</v>
      </c>
      <c r="AC461" t="s">
        <v>659</v>
      </c>
      <c r="AD461" t="s">
        <v>659</v>
      </c>
      <c r="AE461" t="s">
        <v>659</v>
      </c>
      <c r="AF461" t="s">
        <v>659</v>
      </c>
      <c r="AG461" t="s">
        <v>659</v>
      </c>
      <c r="AH461" t="s">
        <v>659</v>
      </c>
      <c r="AI461" t="s">
        <v>659</v>
      </c>
      <c r="AJ461" t="s">
        <v>659</v>
      </c>
      <c r="AK461" t="s">
        <v>659</v>
      </c>
      <c r="AL461" t="s">
        <v>659</v>
      </c>
      <c r="AM461" t="s">
        <v>659</v>
      </c>
      <c r="AN461" t="s">
        <v>659</v>
      </c>
      <c r="AO461" t="s">
        <v>659</v>
      </c>
      <c r="AP461" t="s">
        <v>659</v>
      </c>
      <c r="AQ461" s="241">
        <v>0</v>
      </c>
      <c r="AR461" s="241">
        <v>0</v>
      </c>
    </row>
    <row r="462" spans="1:44" ht="18" x14ac:dyDescent="0.2">
      <c r="A462" s="264">
        <v>114301</v>
      </c>
      <c r="B462" t="s">
        <v>59</v>
      </c>
      <c r="C462" t="s">
        <v>659</v>
      </c>
      <c r="D462" t="s">
        <v>659</v>
      </c>
      <c r="E462" t="s">
        <v>659</v>
      </c>
      <c r="F462" t="s">
        <v>659</v>
      </c>
      <c r="G462" t="s">
        <v>659</v>
      </c>
      <c r="H462" t="s">
        <v>659</v>
      </c>
      <c r="I462" t="s">
        <v>659</v>
      </c>
      <c r="J462" t="s">
        <v>659</v>
      </c>
      <c r="K462" t="s">
        <v>659</v>
      </c>
      <c r="L462" t="s">
        <v>659</v>
      </c>
      <c r="M462" t="s">
        <v>659</v>
      </c>
      <c r="N462" t="s">
        <v>659</v>
      </c>
      <c r="O462" t="s">
        <v>659</v>
      </c>
      <c r="P462" t="s">
        <v>659</v>
      </c>
      <c r="Q462" t="s">
        <v>659</v>
      </c>
      <c r="R462" t="s">
        <v>659</v>
      </c>
      <c r="S462" t="s">
        <v>659</v>
      </c>
      <c r="T462" t="s">
        <v>659</v>
      </c>
      <c r="U462" t="s">
        <v>659</v>
      </c>
      <c r="V462" t="s">
        <v>659</v>
      </c>
      <c r="W462" t="s">
        <v>659</v>
      </c>
      <c r="X462" t="s">
        <v>659</v>
      </c>
      <c r="Y462" t="s">
        <v>659</v>
      </c>
      <c r="Z462" t="s">
        <v>659</v>
      </c>
      <c r="AA462" t="s">
        <v>659</v>
      </c>
      <c r="AB462" t="s">
        <v>659</v>
      </c>
      <c r="AC462" t="s">
        <v>659</v>
      </c>
      <c r="AD462" t="s">
        <v>659</v>
      </c>
      <c r="AE462" t="s">
        <v>659</v>
      </c>
      <c r="AF462" t="s">
        <v>659</v>
      </c>
      <c r="AG462" t="s">
        <v>659</v>
      </c>
      <c r="AH462" t="s">
        <v>659</v>
      </c>
      <c r="AI462" t="s">
        <v>659</v>
      </c>
      <c r="AJ462" t="s">
        <v>659</v>
      </c>
      <c r="AK462" t="s">
        <v>659</v>
      </c>
      <c r="AL462" t="s">
        <v>659</v>
      </c>
      <c r="AM462" t="s">
        <v>659</v>
      </c>
      <c r="AN462" t="s">
        <v>659</v>
      </c>
      <c r="AO462" t="s">
        <v>659</v>
      </c>
      <c r="AP462" t="s">
        <v>659</v>
      </c>
      <c r="AQ462" s="241">
        <v>0</v>
      </c>
      <c r="AR462" s="241">
        <v>0</v>
      </c>
    </row>
    <row r="463" spans="1:44" ht="18" x14ac:dyDescent="0.2">
      <c r="A463" s="264">
        <v>114309</v>
      </c>
      <c r="B463" t="s">
        <v>59</v>
      </c>
      <c r="C463" t="s">
        <v>659</v>
      </c>
      <c r="D463" t="s">
        <v>659</v>
      </c>
      <c r="E463" t="s">
        <v>659</v>
      </c>
      <c r="F463" t="s">
        <v>659</v>
      </c>
      <c r="G463" t="s">
        <v>659</v>
      </c>
      <c r="H463" t="s">
        <v>659</v>
      </c>
      <c r="I463" t="s">
        <v>659</v>
      </c>
      <c r="J463" t="s">
        <v>659</v>
      </c>
      <c r="K463" t="s">
        <v>659</v>
      </c>
      <c r="L463" t="s">
        <v>659</v>
      </c>
      <c r="M463" t="s">
        <v>659</v>
      </c>
      <c r="N463" t="s">
        <v>659</v>
      </c>
      <c r="O463" t="s">
        <v>659</v>
      </c>
      <c r="P463" t="s">
        <v>659</v>
      </c>
      <c r="Q463" t="s">
        <v>659</v>
      </c>
      <c r="R463" t="s">
        <v>659</v>
      </c>
      <c r="S463" t="s">
        <v>659</v>
      </c>
      <c r="T463" t="s">
        <v>659</v>
      </c>
      <c r="U463" t="s">
        <v>659</v>
      </c>
      <c r="V463" t="s">
        <v>659</v>
      </c>
      <c r="W463" t="s">
        <v>659</v>
      </c>
      <c r="X463" t="s">
        <v>659</v>
      </c>
      <c r="Y463" t="s">
        <v>659</v>
      </c>
      <c r="Z463" t="s">
        <v>659</v>
      </c>
      <c r="AA463" t="s">
        <v>659</v>
      </c>
      <c r="AB463" t="s">
        <v>659</v>
      </c>
      <c r="AC463" t="s">
        <v>659</v>
      </c>
      <c r="AD463" t="s">
        <v>659</v>
      </c>
      <c r="AE463" t="s">
        <v>659</v>
      </c>
      <c r="AF463" t="s">
        <v>659</v>
      </c>
      <c r="AG463" t="s">
        <v>659</v>
      </c>
      <c r="AH463" t="s">
        <v>659</v>
      </c>
      <c r="AI463" t="s">
        <v>659</v>
      </c>
      <c r="AJ463" t="s">
        <v>659</v>
      </c>
      <c r="AK463" t="s">
        <v>659</v>
      </c>
      <c r="AL463" t="s">
        <v>659</v>
      </c>
      <c r="AM463" t="s">
        <v>659</v>
      </c>
      <c r="AN463" t="s">
        <v>659</v>
      </c>
      <c r="AO463" t="s">
        <v>659</v>
      </c>
      <c r="AP463" t="s">
        <v>659</v>
      </c>
      <c r="AQ463" s="241">
        <v>0</v>
      </c>
      <c r="AR463" s="241">
        <v>0</v>
      </c>
    </row>
    <row r="464" spans="1:44" ht="18" x14ac:dyDescent="0.2">
      <c r="A464" s="264">
        <v>114336</v>
      </c>
      <c r="B464" t="s">
        <v>59</v>
      </c>
      <c r="C464" t="s">
        <v>659</v>
      </c>
      <c r="D464" t="s">
        <v>659</v>
      </c>
      <c r="E464" t="s">
        <v>659</v>
      </c>
      <c r="F464" t="s">
        <v>659</v>
      </c>
      <c r="G464" t="s">
        <v>659</v>
      </c>
      <c r="H464" t="s">
        <v>659</v>
      </c>
      <c r="I464" t="s">
        <v>659</v>
      </c>
      <c r="J464" t="s">
        <v>659</v>
      </c>
      <c r="K464" t="s">
        <v>659</v>
      </c>
      <c r="L464" t="s">
        <v>659</v>
      </c>
      <c r="M464" t="s">
        <v>659</v>
      </c>
      <c r="N464" t="s">
        <v>659</v>
      </c>
      <c r="O464" t="s">
        <v>659</v>
      </c>
      <c r="P464" t="s">
        <v>659</v>
      </c>
      <c r="Q464" t="s">
        <v>659</v>
      </c>
      <c r="R464" t="s">
        <v>659</v>
      </c>
      <c r="S464" t="s">
        <v>659</v>
      </c>
      <c r="T464" t="s">
        <v>659</v>
      </c>
      <c r="U464" t="s">
        <v>659</v>
      </c>
      <c r="V464" t="s">
        <v>659</v>
      </c>
      <c r="W464" t="s">
        <v>659</v>
      </c>
      <c r="X464" t="s">
        <v>659</v>
      </c>
      <c r="Y464" t="s">
        <v>659</v>
      </c>
      <c r="Z464" t="s">
        <v>659</v>
      </c>
      <c r="AA464" t="s">
        <v>659</v>
      </c>
      <c r="AB464" t="s">
        <v>659</v>
      </c>
      <c r="AC464" t="s">
        <v>659</v>
      </c>
      <c r="AD464" t="s">
        <v>659</v>
      </c>
      <c r="AE464" t="s">
        <v>659</v>
      </c>
      <c r="AF464" t="s">
        <v>659</v>
      </c>
      <c r="AG464" t="s">
        <v>659</v>
      </c>
      <c r="AH464" t="s">
        <v>659</v>
      </c>
      <c r="AI464" t="s">
        <v>659</v>
      </c>
      <c r="AJ464" t="s">
        <v>659</v>
      </c>
      <c r="AK464" t="s">
        <v>659</v>
      </c>
      <c r="AL464" t="s">
        <v>659</v>
      </c>
      <c r="AM464" t="s">
        <v>659</v>
      </c>
      <c r="AN464" t="s">
        <v>659</v>
      </c>
      <c r="AO464" t="s">
        <v>659</v>
      </c>
      <c r="AP464" t="s">
        <v>659</v>
      </c>
      <c r="AQ464" s="241">
        <v>0</v>
      </c>
      <c r="AR464" s="241">
        <v>0</v>
      </c>
    </row>
    <row r="465" spans="1:44" x14ac:dyDescent="0.2">
      <c r="A465">
        <v>114345</v>
      </c>
      <c r="B465" t="s">
        <v>65</v>
      </c>
      <c r="C465" t="s">
        <v>198</v>
      </c>
      <c r="D465" t="s">
        <v>198</v>
      </c>
      <c r="E465" t="s">
        <v>198</v>
      </c>
      <c r="F465" t="s">
        <v>198</v>
      </c>
      <c r="G465" t="s">
        <v>198</v>
      </c>
      <c r="H465" t="s">
        <v>198</v>
      </c>
      <c r="I465" t="s">
        <v>198</v>
      </c>
      <c r="J465" t="s">
        <v>198</v>
      </c>
      <c r="K465"/>
      <c r="L465" t="s">
        <v>196</v>
      </c>
      <c r="M465" t="s">
        <v>198</v>
      </c>
      <c r="N465" t="s">
        <v>198</v>
      </c>
      <c r="O465" t="s">
        <v>198</v>
      </c>
      <c r="P465" t="s">
        <v>198</v>
      </c>
      <c r="Q465" t="s">
        <v>198</v>
      </c>
      <c r="R465" t="s">
        <v>198</v>
      </c>
      <c r="S465" t="s">
        <v>198</v>
      </c>
      <c r="T465" t="s">
        <v>196</v>
      </c>
      <c r="U465" t="s">
        <v>198</v>
      </c>
      <c r="V465" t="s">
        <v>198</v>
      </c>
      <c r="W465" t="s">
        <v>196</v>
      </c>
      <c r="X465" t="s">
        <v>198</v>
      </c>
      <c r="Y465" t="s">
        <v>196</v>
      </c>
      <c r="Z465" t="s">
        <v>198</v>
      </c>
      <c r="AA465" t="s">
        <v>196</v>
      </c>
      <c r="AB465" t="s">
        <v>196</v>
      </c>
      <c r="AC465" t="s">
        <v>196</v>
      </c>
      <c r="AD465" t="s">
        <v>196</v>
      </c>
      <c r="AE465" t="s">
        <v>198</v>
      </c>
      <c r="AF465" t="s">
        <v>196</v>
      </c>
      <c r="AG465" t="s">
        <v>197</v>
      </c>
      <c r="AH465" t="s">
        <v>197</v>
      </c>
      <c r="AI465" t="s">
        <v>197</v>
      </c>
      <c r="AJ465" t="s">
        <v>197</v>
      </c>
      <c r="AK465" t="s">
        <v>197</v>
      </c>
      <c r="AL465"/>
      <c r="AM465"/>
      <c r="AN465"/>
      <c r="AO465"/>
      <c r="AP465"/>
      <c r="AQ465" s="241">
        <v>0</v>
      </c>
      <c r="AR465" s="241">
        <v>0</v>
      </c>
    </row>
    <row r="466" spans="1:44" x14ac:dyDescent="0.2">
      <c r="A466">
        <v>114355</v>
      </c>
      <c r="B466" t="s">
        <v>59</v>
      </c>
      <c r="C466" t="s">
        <v>659</v>
      </c>
      <c r="D466" t="s">
        <v>659</v>
      </c>
      <c r="E466" t="s">
        <v>659</v>
      </c>
      <c r="F466" t="s">
        <v>659</v>
      </c>
      <c r="G466" t="s">
        <v>659</v>
      </c>
      <c r="H466" t="s">
        <v>659</v>
      </c>
      <c r="I466" t="s">
        <v>659</v>
      </c>
      <c r="J466" t="s">
        <v>659</v>
      </c>
      <c r="K466" t="s">
        <v>659</v>
      </c>
      <c r="L466" t="s">
        <v>659</v>
      </c>
      <c r="M466" t="s">
        <v>659</v>
      </c>
      <c r="N466" t="s">
        <v>659</v>
      </c>
      <c r="O466" t="s">
        <v>659</v>
      </c>
      <c r="P466" t="s">
        <v>659</v>
      </c>
      <c r="Q466" t="s">
        <v>659</v>
      </c>
      <c r="R466" t="s">
        <v>659</v>
      </c>
      <c r="S466" t="s">
        <v>659</v>
      </c>
      <c r="T466" t="s">
        <v>659</v>
      </c>
      <c r="U466" t="s">
        <v>659</v>
      </c>
      <c r="V466" t="s">
        <v>659</v>
      </c>
      <c r="W466" t="s">
        <v>659</v>
      </c>
      <c r="X466" t="s">
        <v>659</v>
      </c>
      <c r="Y466" t="s">
        <v>659</v>
      </c>
      <c r="Z466" t="s">
        <v>659</v>
      </c>
      <c r="AA466" t="s">
        <v>659</v>
      </c>
      <c r="AB466" t="s">
        <v>659</v>
      </c>
      <c r="AC466" t="s">
        <v>659</v>
      </c>
      <c r="AD466" t="s">
        <v>659</v>
      </c>
      <c r="AE466" t="s">
        <v>659</v>
      </c>
      <c r="AF466" t="s">
        <v>659</v>
      </c>
      <c r="AG466" t="s">
        <v>659</v>
      </c>
      <c r="AH466" t="s">
        <v>659</v>
      </c>
      <c r="AI466" t="s">
        <v>659</v>
      </c>
      <c r="AJ466" t="s">
        <v>659</v>
      </c>
      <c r="AK466" t="s">
        <v>659</v>
      </c>
      <c r="AL466" t="s">
        <v>659</v>
      </c>
      <c r="AM466" t="s">
        <v>659</v>
      </c>
      <c r="AN466" t="s">
        <v>659</v>
      </c>
      <c r="AO466" t="s">
        <v>659</v>
      </c>
      <c r="AP466" t="s">
        <v>659</v>
      </c>
      <c r="AQ466" s="241" t="s">
        <v>932</v>
      </c>
      <c r="AR466" s="241">
        <v>0</v>
      </c>
    </row>
    <row r="467" spans="1:44" ht="18" x14ac:dyDescent="0.2">
      <c r="A467" s="264">
        <v>114357</v>
      </c>
      <c r="B467" t="s">
        <v>59</v>
      </c>
      <c r="C467" t="s">
        <v>659</v>
      </c>
      <c r="D467" t="s">
        <v>659</v>
      </c>
      <c r="E467" t="s">
        <v>659</v>
      </c>
      <c r="F467" t="s">
        <v>659</v>
      </c>
      <c r="G467" t="s">
        <v>659</v>
      </c>
      <c r="H467" t="s">
        <v>659</v>
      </c>
      <c r="I467" t="s">
        <v>659</v>
      </c>
      <c r="J467" t="s">
        <v>659</v>
      </c>
      <c r="K467" t="s">
        <v>659</v>
      </c>
      <c r="L467" t="s">
        <v>659</v>
      </c>
      <c r="M467" t="s">
        <v>659</v>
      </c>
      <c r="N467" t="s">
        <v>659</v>
      </c>
      <c r="O467" t="s">
        <v>659</v>
      </c>
      <c r="P467" t="s">
        <v>659</v>
      </c>
      <c r="Q467" t="s">
        <v>659</v>
      </c>
      <c r="R467" t="s">
        <v>659</v>
      </c>
      <c r="S467" t="s">
        <v>659</v>
      </c>
      <c r="T467" t="s">
        <v>659</v>
      </c>
      <c r="U467" t="s">
        <v>659</v>
      </c>
      <c r="V467" t="s">
        <v>659</v>
      </c>
      <c r="W467" t="s">
        <v>659</v>
      </c>
      <c r="X467" t="s">
        <v>659</v>
      </c>
      <c r="Y467" t="s">
        <v>659</v>
      </c>
      <c r="Z467" t="s">
        <v>659</v>
      </c>
      <c r="AA467" t="s">
        <v>659</v>
      </c>
      <c r="AB467" t="s">
        <v>659</v>
      </c>
      <c r="AC467" t="s">
        <v>659</v>
      </c>
      <c r="AD467" t="s">
        <v>659</v>
      </c>
      <c r="AE467" t="s">
        <v>659</v>
      </c>
      <c r="AF467" t="s">
        <v>659</v>
      </c>
      <c r="AG467" t="s">
        <v>659</v>
      </c>
      <c r="AH467" t="s">
        <v>659</v>
      </c>
      <c r="AI467" t="s">
        <v>659</v>
      </c>
      <c r="AJ467" t="s">
        <v>659</v>
      </c>
      <c r="AK467" t="s">
        <v>659</v>
      </c>
      <c r="AL467" t="s">
        <v>659</v>
      </c>
      <c r="AM467" t="s">
        <v>659</v>
      </c>
      <c r="AN467" t="s">
        <v>659</v>
      </c>
      <c r="AO467" t="s">
        <v>659</v>
      </c>
      <c r="AP467" t="s">
        <v>659</v>
      </c>
      <c r="AQ467" s="241">
        <v>0</v>
      </c>
      <c r="AR467" s="241">
        <v>0</v>
      </c>
    </row>
    <row r="468" spans="1:44" ht="18" x14ac:dyDescent="0.2">
      <c r="A468" s="264">
        <v>114402</v>
      </c>
      <c r="B468" t="s">
        <v>1141</v>
      </c>
      <c r="C468" t="s">
        <v>659</v>
      </c>
      <c r="D468" t="s">
        <v>659</v>
      </c>
      <c r="E468" t="s">
        <v>659</v>
      </c>
      <c r="F468" t="s">
        <v>659</v>
      </c>
      <c r="G468" t="s">
        <v>659</v>
      </c>
      <c r="H468" t="s">
        <v>659</v>
      </c>
      <c r="I468" t="s">
        <v>659</v>
      </c>
      <c r="J468" t="s">
        <v>659</v>
      </c>
      <c r="K468" t="s">
        <v>659</v>
      </c>
      <c r="L468" t="s">
        <v>659</v>
      </c>
      <c r="M468" t="s">
        <v>659</v>
      </c>
      <c r="N468" t="s">
        <v>659</v>
      </c>
      <c r="O468" t="s">
        <v>659</v>
      </c>
      <c r="P468" t="s">
        <v>659</v>
      </c>
      <c r="Q468" t="s">
        <v>659</v>
      </c>
      <c r="R468" t="s">
        <v>659</v>
      </c>
      <c r="S468" t="s">
        <v>659</v>
      </c>
      <c r="T468" t="s">
        <v>659</v>
      </c>
      <c r="U468" t="s">
        <v>659</v>
      </c>
      <c r="V468" t="s">
        <v>659</v>
      </c>
      <c r="W468" t="s">
        <v>659</v>
      </c>
      <c r="X468" t="s">
        <v>659</v>
      </c>
      <c r="Y468" t="s">
        <v>659</v>
      </c>
      <c r="Z468" t="s">
        <v>659</v>
      </c>
      <c r="AA468" t="s">
        <v>659</v>
      </c>
      <c r="AB468" t="s">
        <v>659</v>
      </c>
      <c r="AC468" t="s">
        <v>659</v>
      </c>
      <c r="AD468" t="s">
        <v>659</v>
      </c>
      <c r="AE468" t="s">
        <v>659</v>
      </c>
      <c r="AF468" t="s">
        <v>659</v>
      </c>
      <c r="AG468" t="s">
        <v>659</v>
      </c>
      <c r="AH468" t="s">
        <v>659</v>
      </c>
      <c r="AI468" t="s">
        <v>659</v>
      </c>
      <c r="AJ468" t="s">
        <v>659</v>
      </c>
      <c r="AK468" t="s">
        <v>659</v>
      </c>
      <c r="AL468" t="s">
        <v>659</v>
      </c>
      <c r="AM468" t="s">
        <v>659</v>
      </c>
      <c r="AN468" t="s">
        <v>659</v>
      </c>
      <c r="AO468" t="s">
        <v>659</v>
      </c>
      <c r="AP468" t="s">
        <v>659</v>
      </c>
      <c r="AQ468" s="241">
        <v>0</v>
      </c>
      <c r="AR468" s="241">
        <v>0</v>
      </c>
    </row>
    <row r="469" spans="1:44" ht="18" x14ac:dyDescent="0.2">
      <c r="A469" s="264">
        <v>114422</v>
      </c>
      <c r="B469" t="s">
        <v>59</v>
      </c>
      <c r="C469" t="s">
        <v>659</v>
      </c>
      <c r="D469" t="s">
        <v>659</v>
      </c>
      <c r="E469" t="s">
        <v>659</v>
      </c>
      <c r="F469" t="s">
        <v>659</v>
      </c>
      <c r="G469" t="s">
        <v>659</v>
      </c>
      <c r="H469" t="s">
        <v>659</v>
      </c>
      <c r="I469" t="s">
        <v>659</v>
      </c>
      <c r="J469" t="s">
        <v>659</v>
      </c>
      <c r="K469" t="s">
        <v>659</v>
      </c>
      <c r="L469" t="s">
        <v>659</v>
      </c>
      <c r="M469" t="s">
        <v>659</v>
      </c>
      <c r="N469" t="s">
        <v>659</v>
      </c>
      <c r="O469" t="s">
        <v>659</v>
      </c>
      <c r="P469" t="s">
        <v>659</v>
      </c>
      <c r="Q469" t="s">
        <v>659</v>
      </c>
      <c r="R469" t="s">
        <v>659</v>
      </c>
      <c r="S469" t="s">
        <v>659</v>
      </c>
      <c r="T469" t="s">
        <v>659</v>
      </c>
      <c r="U469" t="s">
        <v>659</v>
      </c>
      <c r="V469" t="s">
        <v>659</v>
      </c>
      <c r="W469" t="s">
        <v>659</v>
      </c>
      <c r="X469" t="s">
        <v>659</v>
      </c>
      <c r="Y469" t="s">
        <v>659</v>
      </c>
      <c r="Z469" t="s">
        <v>659</v>
      </c>
      <c r="AA469" t="s">
        <v>659</v>
      </c>
      <c r="AB469" t="s">
        <v>659</v>
      </c>
      <c r="AC469" t="s">
        <v>659</v>
      </c>
      <c r="AD469" t="s">
        <v>659</v>
      </c>
      <c r="AE469" t="s">
        <v>659</v>
      </c>
      <c r="AF469" t="s">
        <v>659</v>
      </c>
      <c r="AG469" t="s">
        <v>659</v>
      </c>
      <c r="AH469" t="s">
        <v>659</v>
      </c>
      <c r="AI469" t="s">
        <v>659</v>
      </c>
      <c r="AJ469" t="s">
        <v>659</v>
      </c>
      <c r="AK469" t="s">
        <v>659</v>
      </c>
      <c r="AL469" t="s">
        <v>659</v>
      </c>
      <c r="AM469" t="s">
        <v>659</v>
      </c>
      <c r="AN469" t="s">
        <v>659</v>
      </c>
      <c r="AO469" t="s">
        <v>659</v>
      </c>
      <c r="AP469" t="s">
        <v>659</v>
      </c>
      <c r="AQ469" s="241">
        <v>0</v>
      </c>
      <c r="AR469" s="241">
        <v>0</v>
      </c>
    </row>
    <row r="470" spans="1:44" ht="15" x14ac:dyDescent="0.25">
      <c r="A470" s="258">
        <v>114434</v>
      </c>
      <c r="B470" t="s">
        <v>59</v>
      </c>
      <c r="C470" s="245" t="s">
        <v>659</v>
      </c>
      <c r="D470" s="245" t="s">
        <v>659</v>
      </c>
      <c r="E470" s="245" t="s">
        <v>659</v>
      </c>
      <c r="F470" s="245" t="s">
        <v>659</v>
      </c>
      <c r="G470" s="245" t="s">
        <v>659</v>
      </c>
      <c r="H470" s="245" t="s">
        <v>659</v>
      </c>
      <c r="I470" s="245" t="s">
        <v>659</v>
      </c>
      <c r="J470" s="245" t="s">
        <v>659</v>
      </c>
      <c r="K470" s="245" t="s">
        <v>659</v>
      </c>
      <c r="L470" s="245" t="s">
        <v>659</v>
      </c>
      <c r="M470" s="245" t="s">
        <v>659</v>
      </c>
      <c r="N470" s="245" t="s">
        <v>659</v>
      </c>
      <c r="O470" s="245" t="s">
        <v>659</v>
      </c>
      <c r="P470" s="245" t="s">
        <v>659</v>
      </c>
      <c r="Q470" s="245" t="s">
        <v>659</v>
      </c>
      <c r="R470" s="245" t="s">
        <v>659</v>
      </c>
      <c r="S470" s="245" t="s">
        <v>659</v>
      </c>
      <c r="T470" s="245" t="s">
        <v>659</v>
      </c>
      <c r="U470" s="245" t="s">
        <v>659</v>
      </c>
      <c r="V470" s="245" t="s">
        <v>659</v>
      </c>
      <c r="W470" s="245" t="s">
        <v>659</v>
      </c>
      <c r="X470" s="245" t="s">
        <v>659</v>
      </c>
      <c r="Y470" s="245" t="s">
        <v>659</v>
      </c>
      <c r="Z470" s="245" t="s">
        <v>659</v>
      </c>
      <c r="AA470" s="245" t="s">
        <v>659</v>
      </c>
      <c r="AB470" s="245" t="s">
        <v>659</v>
      </c>
      <c r="AC470" s="245" t="s">
        <v>659</v>
      </c>
      <c r="AD470" s="245" t="s">
        <v>659</v>
      </c>
      <c r="AE470" s="245" t="s">
        <v>659</v>
      </c>
      <c r="AF470" s="245" t="s">
        <v>659</v>
      </c>
      <c r="AG470" s="245" t="s">
        <v>659</v>
      </c>
      <c r="AH470" s="245" t="s">
        <v>659</v>
      </c>
      <c r="AI470" s="245" t="s">
        <v>659</v>
      </c>
      <c r="AJ470" s="245" t="s">
        <v>659</v>
      </c>
      <c r="AK470" s="245" t="s">
        <v>659</v>
      </c>
      <c r="AL470" s="245" t="s">
        <v>659</v>
      </c>
      <c r="AM470" s="245" t="s">
        <v>659</v>
      </c>
      <c r="AN470" s="245" t="s">
        <v>659</v>
      </c>
      <c r="AO470" s="245" t="s">
        <v>659</v>
      </c>
      <c r="AP470" s="245" t="s">
        <v>659</v>
      </c>
      <c r="AQ470" s="241" t="s">
        <v>944</v>
      </c>
      <c r="AR470" s="241">
        <v>0</v>
      </c>
    </row>
    <row r="471" spans="1:44" ht="18" x14ac:dyDescent="0.2">
      <c r="A471" s="264">
        <v>114438</v>
      </c>
      <c r="B471" t="s">
        <v>59</v>
      </c>
      <c r="C471" t="s">
        <v>659</v>
      </c>
      <c r="D471" t="s">
        <v>659</v>
      </c>
      <c r="E471" t="s">
        <v>659</v>
      </c>
      <c r="F471" t="s">
        <v>659</v>
      </c>
      <c r="G471" t="s">
        <v>659</v>
      </c>
      <c r="H471" t="s">
        <v>659</v>
      </c>
      <c r="I471" t="s">
        <v>659</v>
      </c>
      <c r="J471" t="s">
        <v>659</v>
      </c>
      <c r="K471" t="s">
        <v>659</v>
      </c>
      <c r="L471" t="s">
        <v>659</v>
      </c>
      <c r="M471" t="s">
        <v>659</v>
      </c>
      <c r="N471" t="s">
        <v>659</v>
      </c>
      <c r="O471" t="s">
        <v>659</v>
      </c>
      <c r="P471" t="s">
        <v>659</v>
      </c>
      <c r="Q471" t="s">
        <v>659</v>
      </c>
      <c r="R471" t="s">
        <v>659</v>
      </c>
      <c r="S471" t="s">
        <v>659</v>
      </c>
      <c r="T471" t="s">
        <v>659</v>
      </c>
      <c r="U471" t="s">
        <v>659</v>
      </c>
      <c r="V471" t="s">
        <v>659</v>
      </c>
      <c r="W471" t="s">
        <v>659</v>
      </c>
      <c r="X471" t="s">
        <v>659</v>
      </c>
      <c r="Y471" t="s">
        <v>659</v>
      </c>
      <c r="Z471" t="s">
        <v>659</v>
      </c>
      <c r="AA471" t="s">
        <v>659</v>
      </c>
      <c r="AB471" t="s">
        <v>659</v>
      </c>
      <c r="AC471" t="s">
        <v>659</v>
      </c>
      <c r="AD471" t="s">
        <v>659</v>
      </c>
      <c r="AE471" t="s">
        <v>659</v>
      </c>
      <c r="AF471" t="s">
        <v>659</v>
      </c>
      <c r="AG471" t="s">
        <v>659</v>
      </c>
      <c r="AH471" t="s">
        <v>659</v>
      </c>
      <c r="AI471" t="s">
        <v>659</v>
      </c>
      <c r="AJ471" t="s">
        <v>659</v>
      </c>
      <c r="AK471" t="s">
        <v>659</v>
      </c>
      <c r="AL471" t="s">
        <v>659</v>
      </c>
      <c r="AM471" t="s">
        <v>659</v>
      </c>
      <c r="AN471" t="s">
        <v>659</v>
      </c>
      <c r="AO471" t="s">
        <v>659</v>
      </c>
      <c r="AP471" t="s">
        <v>659</v>
      </c>
      <c r="AQ471" s="241">
        <v>0</v>
      </c>
      <c r="AR471" s="241">
        <v>0</v>
      </c>
    </row>
    <row r="472" spans="1:44" ht="18" x14ac:dyDescent="0.2">
      <c r="A472" s="264">
        <v>114468</v>
      </c>
      <c r="B472" t="s">
        <v>59</v>
      </c>
      <c r="C472" t="s">
        <v>659</v>
      </c>
      <c r="D472" t="s">
        <v>659</v>
      </c>
      <c r="E472" t="s">
        <v>659</v>
      </c>
      <c r="F472" t="s">
        <v>659</v>
      </c>
      <c r="G472" t="s">
        <v>659</v>
      </c>
      <c r="H472" t="s">
        <v>659</v>
      </c>
      <c r="I472" t="s">
        <v>659</v>
      </c>
      <c r="J472" t="s">
        <v>659</v>
      </c>
      <c r="K472" t="s">
        <v>659</v>
      </c>
      <c r="L472" t="s">
        <v>659</v>
      </c>
      <c r="M472" t="s">
        <v>659</v>
      </c>
      <c r="N472" t="s">
        <v>659</v>
      </c>
      <c r="O472" t="s">
        <v>659</v>
      </c>
      <c r="P472" t="s">
        <v>659</v>
      </c>
      <c r="Q472" t="s">
        <v>659</v>
      </c>
      <c r="R472" t="s">
        <v>659</v>
      </c>
      <c r="S472" t="s">
        <v>659</v>
      </c>
      <c r="T472" t="s">
        <v>659</v>
      </c>
      <c r="U472" t="s">
        <v>659</v>
      </c>
      <c r="V472" t="s">
        <v>659</v>
      </c>
      <c r="W472" t="s">
        <v>659</v>
      </c>
      <c r="X472" t="s">
        <v>659</v>
      </c>
      <c r="Y472" t="s">
        <v>659</v>
      </c>
      <c r="Z472" t="s">
        <v>659</v>
      </c>
      <c r="AA472" t="s">
        <v>659</v>
      </c>
      <c r="AB472" t="s">
        <v>659</v>
      </c>
      <c r="AC472" t="s">
        <v>659</v>
      </c>
      <c r="AD472" t="s">
        <v>659</v>
      </c>
      <c r="AE472" t="s">
        <v>659</v>
      </c>
      <c r="AF472" t="s">
        <v>659</v>
      </c>
      <c r="AG472" t="s">
        <v>659</v>
      </c>
      <c r="AH472" t="s">
        <v>659</v>
      </c>
      <c r="AI472" t="s">
        <v>659</v>
      </c>
      <c r="AJ472" t="s">
        <v>659</v>
      </c>
      <c r="AK472" t="s">
        <v>659</v>
      </c>
      <c r="AL472" t="s">
        <v>659</v>
      </c>
      <c r="AM472" t="s">
        <v>659</v>
      </c>
      <c r="AN472" t="s">
        <v>659</v>
      </c>
      <c r="AO472" t="s">
        <v>659</v>
      </c>
      <c r="AP472" t="s">
        <v>659</v>
      </c>
      <c r="AQ472" s="241">
        <v>0</v>
      </c>
      <c r="AR472" s="241">
        <v>0</v>
      </c>
    </row>
    <row r="473" spans="1:44" ht="18" x14ac:dyDescent="0.2">
      <c r="A473" s="264">
        <v>114484</v>
      </c>
      <c r="B473" t="s">
        <v>59</v>
      </c>
      <c r="C473" t="s">
        <v>659</v>
      </c>
      <c r="D473" t="s">
        <v>659</v>
      </c>
      <c r="E473" t="s">
        <v>659</v>
      </c>
      <c r="F473" t="s">
        <v>659</v>
      </c>
      <c r="G473" t="s">
        <v>659</v>
      </c>
      <c r="H473" t="s">
        <v>659</v>
      </c>
      <c r="I473" t="s">
        <v>659</v>
      </c>
      <c r="J473" t="s">
        <v>659</v>
      </c>
      <c r="K473" t="s">
        <v>659</v>
      </c>
      <c r="L473" t="s">
        <v>659</v>
      </c>
      <c r="M473" t="s">
        <v>659</v>
      </c>
      <c r="N473" t="s">
        <v>659</v>
      </c>
      <c r="O473" t="s">
        <v>659</v>
      </c>
      <c r="P473" t="s">
        <v>659</v>
      </c>
      <c r="Q473" t="s">
        <v>659</v>
      </c>
      <c r="R473" t="s">
        <v>659</v>
      </c>
      <c r="S473" t="s">
        <v>659</v>
      </c>
      <c r="T473" t="s">
        <v>659</v>
      </c>
      <c r="U473" t="s">
        <v>659</v>
      </c>
      <c r="V473" t="s">
        <v>659</v>
      </c>
      <c r="W473" t="s">
        <v>659</v>
      </c>
      <c r="X473" t="s">
        <v>659</v>
      </c>
      <c r="Y473" t="s">
        <v>659</v>
      </c>
      <c r="Z473" t="s">
        <v>659</v>
      </c>
      <c r="AA473" t="s">
        <v>659</v>
      </c>
      <c r="AB473" t="s">
        <v>659</v>
      </c>
      <c r="AC473" t="s">
        <v>659</v>
      </c>
      <c r="AD473" t="s">
        <v>659</v>
      </c>
      <c r="AE473" t="s">
        <v>659</v>
      </c>
      <c r="AF473" t="s">
        <v>659</v>
      </c>
      <c r="AG473" t="s">
        <v>659</v>
      </c>
      <c r="AH473" t="s">
        <v>659</v>
      </c>
      <c r="AI473" t="s">
        <v>659</v>
      </c>
      <c r="AJ473" t="s">
        <v>659</v>
      </c>
      <c r="AK473" t="s">
        <v>659</v>
      </c>
      <c r="AL473" t="s">
        <v>659</v>
      </c>
      <c r="AM473" t="s">
        <v>659</v>
      </c>
      <c r="AN473" t="s">
        <v>659</v>
      </c>
      <c r="AO473" t="s">
        <v>659</v>
      </c>
      <c r="AP473" t="s">
        <v>659</v>
      </c>
      <c r="AQ473" s="241">
        <v>0</v>
      </c>
      <c r="AR473" s="241">
        <v>0</v>
      </c>
    </row>
    <row r="474" spans="1:44" x14ac:dyDescent="0.2">
      <c r="A474" s="241">
        <v>114485</v>
      </c>
      <c r="B474" t="s">
        <v>59</v>
      </c>
      <c r="C474" s="241" t="s">
        <v>659</v>
      </c>
      <c r="D474" s="241" t="s">
        <v>659</v>
      </c>
      <c r="E474" s="241" t="s">
        <v>659</v>
      </c>
      <c r="F474" s="241" t="s">
        <v>659</v>
      </c>
      <c r="G474" s="241" t="s">
        <v>659</v>
      </c>
      <c r="H474" s="241" t="s">
        <v>659</v>
      </c>
      <c r="I474" s="241" t="s">
        <v>659</v>
      </c>
      <c r="J474" s="241" t="s">
        <v>659</v>
      </c>
      <c r="K474" s="241" t="s">
        <v>659</v>
      </c>
      <c r="L474" s="241" t="s">
        <v>659</v>
      </c>
      <c r="M474" s="241" t="s">
        <v>659</v>
      </c>
      <c r="N474" s="241" t="s">
        <v>659</v>
      </c>
      <c r="O474" s="241" t="s">
        <v>659</v>
      </c>
      <c r="P474" s="241" t="s">
        <v>659</v>
      </c>
      <c r="Q474" s="241" t="s">
        <v>659</v>
      </c>
      <c r="R474" s="241" t="s">
        <v>659</v>
      </c>
      <c r="S474" s="241" t="s">
        <v>659</v>
      </c>
      <c r="T474" s="241" t="s">
        <v>659</v>
      </c>
      <c r="U474" s="241" t="s">
        <v>659</v>
      </c>
      <c r="V474" s="241" t="s">
        <v>659</v>
      </c>
      <c r="W474" s="241" t="s">
        <v>659</v>
      </c>
      <c r="X474" s="241" t="s">
        <v>659</v>
      </c>
      <c r="Y474" s="241" t="s">
        <v>659</v>
      </c>
      <c r="Z474" s="241" t="s">
        <v>659</v>
      </c>
      <c r="AA474" s="241" t="s">
        <v>659</v>
      </c>
      <c r="AB474" s="241" t="s">
        <v>659</v>
      </c>
      <c r="AC474" s="241" t="s">
        <v>659</v>
      </c>
      <c r="AD474" s="241" t="s">
        <v>659</v>
      </c>
      <c r="AE474" s="241" t="s">
        <v>659</v>
      </c>
      <c r="AF474" s="241" t="s">
        <v>659</v>
      </c>
      <c r="AG474" s="241" t="s">
        <v>659</v>
      </c>
      <c r="AH474" s="241" t="s">
        <v>659</v>
      </c>
      <c r="AI474" s="241" t="s">
        <v>659</v>
      </c>
      <c r="AJ474" s="241" t="s">
        <v>659</v>
      </c>
      <c r="AK474" s="241" t="s">
        <v>659</v>
      </c>
      <c r="AL474" s="241" t="s">
        <v>659</v>
      </c>
      <c r="AM474" s="241" t="s">
        <v>659</v>
      </c>
      <c r="AN474" s="241" t="s">
        <v>659</v>
      </c>
      <c r="AO474" s="241" t="s">
        <v>659</v>
      </c>
      <c r="AP474" s="241" t="s">
        <v>659</v>
      </c>
      <c r="AQ474" s="241" t="s">
        <v>931</v>
      </c>
      <c r="AR474" s="241">
        <v>0</v>
      </c>
    </row>
    <row r="475" spans="1:44" ht="18" x14ac:dyDescent="0.2">
      <c r="A475" s="264">
        <v>114513</v>
      </c>
      <c r="B475" t="s">
        <v>59</v>
      </c>
      <c r="C475" t="s">
        <v>659</v>
      </c>
      <c r="D475" t="s">
        <v>659</v>
      </c>
      <c r="E475" t="s">
        <v>659</v>
      </c>
      <c r="F475" t="s">
        <v>659</v>
      </c>
      <c r="G475" t="s">
        <v>659</v>
      </c>
      <c r="H475" t="s">
        <v>659</v>
      </c>
      <c r="I475" t="s">
        <v>659</v>
      </c>
      <c r="J475" t="s">
        <v>659</v>
      </c>
      <c r="K475" t="s">
        <v>659</v>
      </c>
      <c r="L475" t="s">
        <v>659</v>
      </c>
      <c r="M475" t="s">
        <v>659</v>
      </c>
      <c r="N475" t="s">
        <v>659</v>
      </c>
      <c r="O475" t="s">
        <v>659</v>
      </c>
      <c r="P475" t="s">
        <v>659</v>
      </c>
      <c r="Q475" t="s">
        <v>659</v>
      </c>
      <c r="R475" t="s">
        <v>659</v>
      </c>
      <c r="S475" t="s">
        <v>659</v>
      </c>
      <c r="T475" t="s">
        <v>659</v>
      </c>
      <c r="U475" t="s">
        <v>659</v>
      </c>
      <c r="V475" t="s">
        <v>659</v>
      </c>
      <c r="W475" t="s">
        <v>659</v>
      </c>
      <c r="X475" t="s">
        <v>659</v>
      </c>
      <c r="Y475" t="s">
        <v>659</v>
      </c>
      <c r="Z475" t="s">
        <v>659</v>
      </c>
      <c r="AA475" t="s">
        <v>659</v>
      </c>
      <c r="AB475" t="s">
        <v>659</v>
      </c>
      <c r="AC475" t="s">
        <v>659</v>
      </c>
      <c r="AD475" t="s">
        <v>659</v>
      </c>
      <c r="AE475" t="s">
        <v>659</v>
      </c>
      <c r="AF475" t="s">
        <v>659</v>
      </c>
      <c r="AG475" t="s">
        <v>659</v>
      </c>
      <c r="AH475" t="s">
        <v>659</v>
      </c>
      <c r="AI475" t="s">
        <v>659</v>
      </c>
      <c r="AJ475" t="s">
        <v>659</v>
      </c>
      <c r="AK475" t="s">
        <v>659</v>
      </c>
      <c r="AL475" t="s">
        <v>659</v>
      </c>
      <c r="AM475" t="s">
        <v>659</v>
      </c>
      <c r="AN475" t="s">
        <v>659</v>
      </c>
      <c r="AO475" t="s">
        <v>659</v>
      </c>
      <c r="AP475" t="s">
        <v>659</v>
      </c>
      <c r="AQ475" s="241">
        <v>0</v>
      </c>
      <c r="AR475" s="241">
        <v>0</v>
      </c>
    </row>
    <row r="476" spans="1:44" x14ac:dyDescent="0.2">
      <c r="A476" s="241">
        <v>114531</v>
      </c>
      <c r="B476" t="s">
        <v>1141</v>
      </c>
      <c r="C476" s="241" t="s">
        <v>659</v>
      </c>
      <c r="D476" s="241" t="s">
        <v>659</v>
      </c>
      <c r="E476" s="241" t="s">
        <v>659</v>
      </c>
      <c r="F476" s="241" t="s">
        <v>659</v>
      </c>
      <c r="G476" s="241" t="s">
        <v>659</v>
      </c>
      <c r="H476" s="241" t="s">
        <v>659</v>
      </c>
      <c r="I476" s="241" t="s">
        <v>659</v>
      </c>
      <c r="J476" s="241" t="s">
        <v>659</v>
      </c>
      <c r="K476" s="241" t="s">
        <v>659</v>
      </c>
      <c r="L476" s="241" t="s">
        <v>659</v>
      </c>
      <c r="M476" s="241" t="s">
        <v>659</v>
      </c>
      <c r="N476" s="241" t="s">
        <v>659</v>
      </c>
      <c r="O476" s="241" t="s">
        <v>659</v>
      </c>
      <c r="P476" s="241" t="s">
        <v>659</v>
      </c>
      <c r="Q476" s="241" t="s">
        <v>659</v>
      </c>
      <c r="R476" s="241" t="s">
        <v>659</v>
      </c>
      <c r="S476" s="241" t="s">
        <v>659</v>
      </c>
      <c r="T476" s="241" t="s">
        <v>659</v>
      </c>
      <c r="U476" s="241" t="s">
        <v>659</v>
      </c>
      <c r="V476" s="241" t="s">
        <v>659</v>
      </c>
      <c r="W476" s="241" t="s">
        <v>659</v>
      </c>
      <c r="X476" s="241" t="s">
        <v>659</v>
      </c>
      <c r="Y476" s="241" t="s">
        <v>659</v>
      </c>
      <c r="Z476" s="241" t="s">
        <v>659</v>
      </c>
      <c r="AA476" s="241" t="s">
        <v>659</v>
      </c>
      <c r="AB476" s="241" t="s">
        <v>659</v>
      </c>
      <c r="AC476" s="241" t="s">
        <v>659</v>
      </c>
      <c r="AD476" s="241" t="s">
        <v>659</v>
      </c>
      <c r="AE476" s="241" t="s">
        <v>659</v>
      </c>
      <c r="AF476" s="241" t="s">
        <v>659</v>
      </c>
      <c r="AG476" s="241" t="s">
        <v>659</v>
      </c>
      <c r="AH476" s="241" t="s">
        <v>659</v>
      </c>
      <c r="AI476" s="241" t="s">
        <v>659</v>
      </c>
      <c r="AJ476" s="241" t="s">
        <v>659</v>
      </c>
      <c r="AK476" s="241" t="s">
        <v>659</v>
      </c>
      <c r="AL476" s="241" t="s">
        <v>659</v>
      </c>
      <c r="AM476" s="241" t="s">
        <v>659</v>
      </c>
      <c r="AN476" s="241" t="s">
        <v>659</v>
      </c>
      <c r="AO476" s="241" t="s">
        <v>659</v>
      </c>
      <c r="AP476" s="241" t="s">
        <v>659</v>
      </c>
      <c r="AQ476" s="241" t="s">
        <v>931</v>
      </c>
      <c r="AR476" s="241">
        <v>0</v>
      </c>
    </row>
    <row r="477" spans="1:44" x14ac:dyDescent="0.2">
      <c r="A477" s="265">
        <v>114543</v>
      </c>
      <c r="B477" t="s">
        <v>59</v>
      </c>
      <c r="C477" s="263" t="s">
        <v>197</v>
      </c>
      <c r="D477" s="263" t="s">
        <v>197</v>
      </c>
      <c r="E477" s="263" t="s">
        <v>197</v>
      </c>
      <c r="F477" s="263" t="s">
        <v>197</v>
      </c>
      <c r="G477" s="263" t="s">
        <v>197</v>
      </c>
      <c r="H477" s="263" t="s">
        <v>197</v>
      </c>
      <c r="I477" s="263" t="s">
        <v>197</v>
      </c>
      <c r="J477" s="263" t="s">
        <v>197</v>
      </c>
      <c r="K477" s="263" t="s">
        <v>197</v>
      </c>
      <c r="L477" s="263" t="s">
        <v>197</v>
      </c>
      <c r="M477" s="263" t="s">
        <v>197</v>
      </c>
      <c r="N477" s="263" t="s">
        <v>197</v>
      </c>
      <c r="O477" s="263" t="s">
        <v>197</v>
      </c>
      <c r="P477" s="263" t="s">
        <v>197</v>
      </c>
      <c r="Q477" s="263" t="s">
        <v>197</v>
      </c>
      <c r="R477" s="263" t="s">
        <v>197</v>
      </c>
      <c r="S477" s="263" t="s">
        <v>197</v>
      </c>
      <c r="T477" s="263" t="s">
        <v>197</v>
      </c>
      <c r="U477" s="263" t="s">
        <v>197</v>
      </c>
      <c r="V477" s="263" t="s">
        <v>197</v>
      </c>
      <c r="W477" s="263" t="s">
        <v>197</v>
      </c>
      <c r="X477" s="263" t="s">
        <v>197</v>
      </c>
      <c r="Y477" s="263" t="s">
        <v>197</v>
      </c>
      <c r="Z477" s="263" t="s">
        <v>197</v>
      </c>
      <c r="AA477" s="263" t="s">
        <v>197</v>
      </c>
      <c r="AB477" s="263" t="s">
        <v>197</v>
      </c>
      <c r="AC477" s="263" t="s">
        <v>197</v>
      </c>
      <c r="AD477" s="263" t="s">
        <v>197</v>
      </c>
      <c r="AE477" s="263" t="s">
        <v>197</v>
      </c>
      <c r="AF477" s="263" t="s">
        <v>197</v>
      </c>
      <c r="AG477" s="263" t="s">
        <v>197</v>
      </c>
      <c r="AH477" s="263" t="s">
        <v>197</v>
      </c>
      <c r="AI477" s="263" t="s">
        <v>197</v>
      </c>
      <c r="AJ477" s="263" t="s">
        <v>197</v>
      </c>
      <c r="AK477" s="263" t="s">
        <v>197</v>
      </c>
      <c r="AL477" s="263" t="s">
        <v>197</v>
      </c>
      <c r="AM477" s="263" t="s">
        <v>197</v>
      </c>
      <c r="AN477" s="263" t="s">
        <v>197</v>
      </c>
      <c r="AO477" s="263" t="s">
        <v>197</v>
      </c>
      <c r="AP477" s="263" t="s">
        <v>197</v>
      </c>
      <c r="AQ477" s="241">
        <v>0</v>
      </c>
      <c r="AR477" s="241" t="s">
        <v>1137</v>
      </c>
    </row>
    <row r="478" spans="1:44" ht="15" x14ac:dyDescent="0.25">
      <c r="A478" s="258">
        <v>114556</v>
      </c>
      <c r="B478" t="s">
        <v>59</v>
      </c>
      <c r="C478" s="245" t="s">
        <v>659</v>
      </c>
      <c r="D478" s="245" t="s">
        <v>659</v>
      </c>
      <c r="E478" s="245" t="s">
        <v>659</v>
      </c>
      <c r="F478" s="245" t="s">
        <v>659</v>
      </c>
      <c r="G478" s="245" t="s">
        <v>659</v>
      </c>
      <c r="H478" s="245" t="s">
        <v>659</v>
      </c>
      <c r="I478" s="245" t="s">
        <v>659</v>
      </c>
      <c r="J478" s="245" t="s">
        <v>659</v>
      </c>
      <c r="K478" s="245" t="s">
        <v>659</v>
      </c>
      <c r="L478" s="245" t="s">
        <v>659</v>
      </c>
      <c r="M478" s="245" t="s">
        <v>659</v>
      </c>
      <c r="N478" s="245" t="s">
        <v>659</v>
      </c>
      <c r="O478" s="245" t="s">
        <v>659</v>
      </c>
      <c r="P478" s="245" t="s">
        <v>659</v>
      </c>
      <c r="Q478" s="245" t="s">
        <v>659</v>
      </c>
      <c r="R478" s="245" t="s">
        <v>659</v>
      </c>
      <c r="S478" s="245" t="s">
        <v>659</v>
      </c>
      <c r="T478" s="245" t="s">
        <v>659</v>
      </c>
      <c r="U478" s="245" t="s">
        <v>659</v>
      </c>
      <c r="V478" s="245" t="s">
        <v>659</v>
      </c>
      <c r="W478" s="245" t="s">
        <v>659</v>
      </c>
      <c r="X478" s="245" t="s">
        <v>659</v>
      </c>
      <c r="Y478" s="245" t="s">
        <v>659</v>
      </c>
      <c r="Z478" s="245" t="s">
        <v>659</v>
      </c>
      <c r="AA478" s="245" t="s">
        <v>659</v>
      </c>
      <c r="AB478" s="245" t="s">
        <v>659</v>
      </c>
      <c r="AC478" s="245" t="s">
        <v>659</v>
      </c>
      <c r="AD478" s="245" t="s">
        <v>659</v>
      </c>
      <c r="AE478" s="245" t="s">
        <v>659</v>
      </c>
      <c r="AF478" s="245" t="s">
        <v>659</v>
      </c>
      <c r="AG478" s="245" t="s">
        <v>659</v>
      </c>
      <c r="AH478" s="245" t="s">
        <v>659</v>
      </c>
      <c r="AI478" s="245" t="s">
        <v>659</v>
      </c>
      <c r="AJ478" s="245" t="s">
        <v>659</v>
      </c>
      <c r="AK478" s="245" t="s">
        <v>659</v>
      </c>
      <c r="AL478" s="245" t="s">
        <v>659</v>
      </c>
      <c r="AM478" s="245" t="s">
        <v>659</v>
      </c>
      <c r="AN478" s="245" t="s">
        <v>659</v>
      </c>
      <c r="AO478" s="245" t="s">
        <v>659</v>
      </c>
      <c r="AP478" s="245" t="s">
        <v>659</v>
      </c>
      <c r="AQ478" s="241" t="s">
        <v>944</v>
      </c>
      <c r="AR478" s="241">
        <v>0</v>
      </c>
    </row>
    <row r="479" spans="1:44" ht="18" x14ac:dyDescent="0.2">
      <c r="A479" s="264">
        <v>114580</v>
      </c>
      <c r="B479" t="s">
        <v>59</v>
      </c>
      <c r="C479" t="s">
        <v>659</v>
      </c>
      <c r="D479" t="s">
        <v>659</v>
      </c>
      <c r="E479" t="s">
        <v>659</v>
      </c>
      <c r="F479" t="s">
        <v>659</v>
      </c>
      <c r="G479" t="s">
        <v>659</v>
      </c>
      <c r="H479" t="s">
        <v>659</v>
      </c>
      <c r="I479" t="s">
        <v>659</v>
      </c>
      <c r="J479" t="s">
        <v>659</v>
      </c>
      <c r="K479" t="s">
        <v>659</v>
      </c>
      <c r="L479" t="s">
        <v>659</v>
      </c>
      <c r="M479" t="s">
        <v>659</v>
      </c>
      <c r="N479" t="s">
        <v>659</v>
      </c>
      <c r="O479" t="s">
        <v>659</v>
      </c>
      <c r="P479" t="s">
        <v>659</v>
      </c>
      <c r="Q479" t="s">
        <v>659</v>
      </c>
      <c r="R479" t="s">
        <v>659</v>
      </c>
      <c r="S479" t="s">
        <v>659</v>
      </c>
      <c r="T479" t="s">
        <v>659</v>
      </c>
      <c r="U479" t="s">
        <v>659</v>
      </c>
      <c r="V479" t="s">
        <v>659</v>
      </c>
      <c r="W479" t="s">
        <v>659</v>
      </c>
      <c r="X479" t="s">
        <v>659</v>
      </c>
      <c r="Y479" t="s">
        <v>659</v>
      </c>
      <c r="Z479" t="s">
        <v>659</v>
      </c>
      <c r="AA479" t="s">
        <v>659</v>
      </c>
      <c r="AB479" t="s">
        <v>659</v>
      </c>
      <c r="AC479" t="s">
        <v>659</v>
      </c>
      <c r="AD479" t="s">
        <v>659</v>
      </c>
      <c r="AE479" t="s">
        <v>659</v>
      </c>
      <c r="AF479" t="s">
        <v>659</v>
      </c>
      <c r="AG479" t="s">
        <v>659</v>
      </c>
      <c r="AH479" t="s">
        <v>659</v>
      </c>
      <c r="AI479" t="s">
        <v>659</v>
      </c>
      <c r="AJ479" t="s">
        <v>659</v>
      </c>
      <c r="AK479" t="s">
        <v>659</v>
      </c>
      <c r="AL479" t="s">
        <v>659</v>
      </c>
      <c r="AM479" t="s">
        <v>659</v>
      </c>
      <c r="AN479" t="s">
        <v>659</v>
      </c>
      <c r="AO479" t="s">
        <v>659</v>
      </c>
      <c r="AP479" t="s">
        <v>659</v>
      </c>
      <c r="AQ479" s="241">
        <v>0</v>
      </c>
      <c r="AR479" s="241">
        <v>0</v>
      </c>
    </row>
    <row r="480" spans="1:44" ht="18" x14ac:dyDescent="0.2">
      <c r="A480" s="264">
        <v>114585</v>
      </c>
      <c r="B480" t="s">
        <v>59</v>
      </c>
      <c r="C480" t="s">
        <v>659</v>
      </c>
      <c r="D480" t="s">
        <v>659</v>
      </c>
      <c r="E480" t="s">
        <v>659</v>
      </c>
      <c r="F480" t="s">
        <v>659</v>
      </c>
      <c r="G480" t="s">
        <v>659</v>
      </c>
      <c r="H480" t="s">
        <v>659</v>
      </c>
      <c r="I480" t="s">
        <v>659</v>
      </c>
      <c r="J480" t="s">
        <v>659</v>
      </c>
      <c r="K480" t="s">
        <v>659</v>
      </c>
      <c r="L480" t="s">
        <v>659</v>
      </c>
      <c r="M480" t="s">
        <v>659</v>
      </c>
      <c r="N480" t="s">
        <v>659</v>
      </c>
      <c r="O480" t="s">
        <v>659</v>
      </c>
      <c r="P480" t="s">
        <v>659</v>
      </c>
      <c r="Q480" t="s">
        <v>659</v>
      </c>
      <c r="R480" t="s">
        <v>659</v>
      </c>
      <c r="S480" t="s">
        <v>659</v>
      </c>
      <c r="T480" t="s">
        <v>659</v>
      </c>
      <c r="U480" t="s">
        <v>659</v>
      </c>
      <c r="V480" t="s">
        <v>659</v>
      </c>
      <c r="W480" t="s">
        <v>659</v>
      </c>
      <c r="X480" t="s">
        <v>659</v>
      </c>
      <c r="Y480" t="s">
        <v>659</v>
      </c>
      <c r="Z480" t="s">
        <v>659</v>
      </c>
      <c r="AA480" t="s">
        <v>659</v>
      </c>
      <c r="AB480" t="s">
        <v>659</v>
      </c>
      <c r="AC480" t="s">
        <v>659</v>
      </c>
      <c r="AD480" t="s">
        <v>659</v>
      </c>
      <c r="AE480" t="s">
        <v>659</v>
      </c>
      <c r="AF480" t="s">
        <v>659</v>
      </c>
      <c r="AG480" t="s">
        <v>659</v>
      </c>
      <c r="AH480" t="s">
        <v>659</v>
      </c>
      <c r="AI480" t="s">
        <v>659</v>
      </c>
      <c r="AJ480" t="s">
        <v>659</v>
      </c>
      <c r="AK480" t="s">
        <v>659</v>
      </c>
      <c r="AL480" t="s">
        <v>659</v>
      </c>
      <c r="AM480" t="s">
        <v>659</v>
      </c>
      <c r="AN480" t="s">
        <v>659</v>
      </c>
      <c r="AO480" t="s">
        <v>659</v>
      </c>
      <c r="AP480" t="s">
        <v>659</v>
      </c>
      <c r="AQ480" s="241">
        <v>0</v>
      </c>
      <c r="AR480" s="241">
        <v>0</v>
      </c>
    </row>
    <row r="481" spans="1:44" ht="18" x14ac:dyDescent="0.2">
      <c r="A481" s="264">
        <v>114612</v>
      </c>
      <c r="B481" t="s">
        <v>59</v>
      </c>
      <c r="C481" t="s">
        <v>659</v>
      </c>
      <c r="D481" t="s">
        <v>659</v>
      </c>
      <c r="E481" t="s">
        <v>659</v>
      </c>
      <c r="F481" t="s">
        <v>659</v>
      </c>
      <c r="G481" t="s">
        <v>659</v>
      </c>
      <c r="H481" t="s">
        <v>659</v>
      </c>
      <c r="I481" t="s">
        <v>659</v>
      </c>
      <c r="J481" t="s">
        <v>659</v>
      </c>
      <c r="K481" t="s">
        <v>659</v>
      </c>
      <c r="L481" t="s">
        <v>659</v>
      </c>
      <c r="M481" t="s">
        <v>659</v>
      </c>
      <c r="N481" t="s">
        <v>659</v>
      </c>
      <c r="O481" t="s">
        <v>659</v>
      </c>
      <c r="P481" t="s">
        <v>659</v>
      </c>
      <c r="Q481" t="s">
        <v>659</v>
      </c>
      <c r="R481" t="s">
        <v>659</v>
      </c>
      <c r="S481" t="s">
        <v>659</v>
      </c>
      <c r="T481" t="s">
        <v>659</v>
      </c>
      <c r="U481" t="s">
        <v>659</v>
      </c>
      <c r="V481" t="s">
        <v>659</v>
      </c>
      <c r="W481" t="s">
        <v>659</v>
      </c>
      <c r="X481" t="s">
        <v>659</v>
      </c>
      <c r="Y481" t="s">
        <v>659</v>
      </c>
      <c r="Z481" t="s">
        <v>659</v>
      </c>
      <c r="AA481" t="s">
        <v>659</v>
      </c>
      <c r="AB481" t="s">
        <v>659</v>
      </c>
      <c r="AC481" t="s">
        <v>659</v>
      </c>
      <c r="AD481" t="s">
        <v>659</v>
      </c>
      <c r="AE481" t="s">
        <v>659</v>
      </c>
      <c r="AF481" t="s">
        <v>659</v>
      </c>
      <c r="AG481" t="s">
        <v>659</v>
      </c>
      <c r="AH481" t="s">
        <v>659</v>
      </c>
      <c r="AI481" t="s">
        <v>659</v>
      </c>
      <c r="AJ481" t="s">
        <v>659</v>
      </c>
      <c r="AK481" t="s">
        <v>659</v>
      </c>
      <c r="AL481" t="s">
        <v>659</v>
      </c>
      <c r="AM481" t="s">
        <v>659</v>
      </c>
      <c r="AN481" t="s">
        <v>659</v>
      </c>
      <c r="AO481" t="s">
        <v>659</v>
      </c>
      <c r="AP481" t="s">
        <v>659</v>
      </c>
      <c r="AQ481" s="241">
        <v>0</v>
      </c>
      <c r="AR481" s="241">
        <v>0</v>
      </c>
    </row>
    <row r="482" spans="1:44" ht="18" x14ac:dyDescent="0.2">
      <c r="A482" s="264">
        <v>114614</v>
      </c>
      <c r="B482" t="s">
        <v>59</v>
      </c>
      <c r="C482" t="s">
        <v>659</v>
      </c>
      <c r="D482" t="s">
        <v>659</v>
      </c>
      <c r="E482" t="s">
        <v>659</v>
      </c>
      <c r="F482" t="s">
        <v>659</v>
      </c>
      <c r="G482" t="s">
        <v>659</v>
      </c>
      <c r="H482" t="s">
        <v>659</v>
      </c>
      <c r="I482" t="s">
        <v>659</v>
      </c>
      <c r="J482" t="s">
        <v>659</v>
      </c>
      <c r="K482" t="s">
        <v>659</v>
      </c>
      <c r="L482" t="s">
        <v>659</v>
      </c>
      <c r="M482" t="s">
        <v>659</v>
      </c>
      <c r="N482" t="s">
        <v>659</v>
      </c>
      <c r="O482" t="s">
        <v>659</v>
      </c>
      <c r="P482" t="s">
        <v>659</v>
      </c>
      <c r="Q482" t="s">
        <v>659</v>
      </c>
      <c r="R482" t="s">
        <v>659</v>
      </c>
      <c r="S482" t="s">
        <v>659</v>
      </c>
      <c r="T482" t="s">
        <v>659</v>
      </c>
      <c r="U482" t="s">
        <v>659</v>
      </c>
      <c r="V482" t="s">
        <v>659</v>
      </c>
      <c r="W482" t="s">
        <v>659</v>
      </c>
      <c r="X482" t="s">
        <v>659</v>
      </c>
      <c r="Y482" t="s">
        <v>659</v>
      </c>
      <c r="Z482" t="s">
        <v>659</v>
      </c>
      <c r="AA482" t="s">
        <v>659</v>
      </c>
      <c r="AB482" t="s">
        <v>659</v>
      </c>
      <c r="AC482" t="s">
        <v>659</v>
      </c>
      <c r="AD482" t="s">
        <v>659</v>
      </c>
      <c r="AE482" t="s">
        <v>659</v>
      </c>
      <c r="AF482" t="s">
        <v>659</v>
      </c>
      <c r="AG482" t="s">
        <v>659</v>
      </c>
      <c r="AH482" t="s">
        <v>659</v>
      </c>
      <c r="AI482" t="s">
        <v>659</v>
      </c>
      <c r="AJ482" t="s">
        <v>659</v>
      </c>
      <c r="AK482" t="s">
        <v>659</v>
      </c>
      <c r="AL482" t="s">
        <v>659</v>
      </c>
      <c r="AM482" t="s">
        <v>659</v>
      </c>
      <c r="AN482" t="s">
        <v>659</v>
      </c>
      <c r="AO482" t="s">
        <v>659</v>
      </c>
      <c r="AP482" t="s">
        <v>659</v>
      </c>
      <c r="AQ482" s="241">
        <v>0</v>
      </c>
      <c r="AR482" s="241">
        <v>0</v>
      </c>
    </row>
    <row r="483" spans="1:44" ht="15" x14ac:dyDescent="0.25">
      <c r="A483" s="258">
        <v>114625</v>
      </c>
      <c r="B483" t="s">
        <v>59</v>
      </c>
      <c r="C483" s="245" t="s">
        <v>197</v>
      </c>
      <c r="D483" s="245" t="s">
        <v>197</v>
      </c>
      <c r="E483" s="245" t="s">
        <v>197</v>
      </c>
      <c r="F483" s="245" t="s">
        <v>197</v>
      </c>
      <c r="G483" s="245" t="s">
        <v>197</v>
      </c>
      <c r="H483" s="245" t="s">
        <v>197</v>
      </c>
      <c r="I483" s="245" t="s">
        <v>197</v>
      </c>
      <c r="J483" s="245" t="s">
        <v>197</v>
      </c>
      <c r="K483" s="245" t="s">
        <v>197</v>
      </c>
      <c r="L483" s="245" t="s">
        <v>197</v>
      </c>
      <c r="M483" s="245" t="s">
        <v>197</v>
      </c>
      <c r="N483" s="245" t="s">
        <v>197</v>
      </c>
      <c r="O483" s="245" t="s">
        <v>197</v>
      </c>
      <c r="P483" s="245" t="s">
        <v>197</v>
      </c>
      <c r="Q483" s="245" t="s">
        <v>197</v>
      </c>
      <c r="R483" s="245" t="s">
        <v>197</v>
      </c>
      <c r="S483" s="245" t="s">
        <v>197</v>
      </c>
      <c r="T483" s="245" t="s">
        <v>197</v>
      </c>
      <c r="U483" s="245" t="s">
        <v>197</v>
      </c>
      <c r="V483" s="245" t="s">
        <v>197</v>
      </c>
      <c r="W483" s="245" t="s">
        <v>197</v>
      </c>
      <c r="X483" s="245" t="s">
        <v>197</v>
      </c>
      <c r="Y483" s="245" t="s">
        <v>197</v>
      </c>
      <c r="Z483" s="245" t="s">
        <v>197</v>
      </c>
      <c r="AA483" s="245" t="s">
        <v>197</v>
      </c>
      <c r="AB483" s="245" t="s">
        <v>197</v>
      </c>
      <c r="AC483" s="245" t="s">
        <v>197</v>
      </c>
      <c r="AD483" s="245" t="s">
        <v>197</v>
      </c>
      <c r="AE483" s="245" t="s">
        <v>197</v>
      </c>
      <c r="AF483" s="245" t="s">
        <v>197</v>
      </c>
      <c r="AG483" s="245" t="s">
        <v>197</v>
      </c>
      <c r="AH483" s="245" t="s">
        <v>197</v>
      </c>
      <c r="AI483" s="245" t="s">
        <v>197</v>
      </c>
      <c r="AJ483" s="245" t="s">
        <v>197</v>
      </c>
      <c r="AK483" s="245" t="s">
        <v>197</v>
      </c>
      <c r="AL483" s="245" t="s">
        <v>197</v>
      </c>
      <c r="AM483" s="245" t="s">
        <v>197</v>
      </c>
      <c r="AN483" s="245" t="s">
        <v>197</v>
      </c>
      <c r="AO483" s="245" t="s">
        <v>197</v>
      </c>
      <c r="AP483" s="245" t="s">
        <v>197</v>
      </c>
      <c r="AQ483" s="241">
        <v>0</v>
      </c>
      <c r="AR483" s="241">
        <v>0</v>
      </c>
    </row>
    <row r="484" spans="1:44" ht="18" x14ac:dyDescent="0.2">
      <c r="A484" s="264">
        <v>114640</v>
      </c>
      <c r="B484" t="s">
        <v>59</v>
      </c>
      <c r="C484" t="s">
        <v>659</v>
      </c>
      <c r="D484" t="s">
        <v>659</v>
      </c>
      <c r="E484" t="s">
        <v>659</v>
      </c>
      <c r="F484" t="s">
        <v>659</v>
      </c>
      <c r="G484" t="s">
        <v>659</v>
      </c>
      <c r="H484" t="s">
        <v>659</v>
      </c>
      <c r="I484" t="s">
        <v>659</v>
      </c>
      <c r="J484" t="s">
        <v>659</v>
      </c>
      <c r="K484" t="s">
        <v>659</v>
      </c>
      <c r="L484" t="s">
        <v>659</v>
      </c>
      <c r="M484" t="s">
        <v>659</v>
      </c>
      <c r="N484" t="s">
        <v>659</v>
      </c>
      <c r="O484" t="s">
        <v>659</v>
      </c>
      <c r="P484" t="s">
        <v>659</v>
      </c>
      <c r="Q484" t="s">
        <v>659</v>
      </c>
      <c r="R484" t="s">
        <v>659</v>
      </c>
      <c r="S484" t="s">
        <v>659</v>
      </c>
      <c r="T484" t="s">
        <v>659</v>
      </c>
      <c r="U484" t="s">
        <v>659</v>
      </c>
      <c r="V484" t="s">
        <v>659</v>
      </c>
      <c r="W484" t="s">
        <v>659</v>
      </c>
      <c r="X484" t="s">
        <v>659</v>
      </c>
      <c r="Y484" t="s">
        <v>659</v>
      </c>
      <c r="Z484" t="s">
        <v>659</v>
      </c>
      <c r="AA484" t="s">
        <v>659</v>
      </c>
      <c r="AB484" t="s">
        <v>659</v>
      </c>
      <c r="AC484" t="s">
        <v>659</v>
      </c>
      <c r="AD484" t="s">
        <v>659</v>
      </c>
      <c r="AE484" t="s">
        <v>659</v>
      </c>
      <c r="AF484" t="s">
        <v>659</v>
      </c>
      <c r="AG484" t="s">
        <v>659</v>
      </c>
      <c r="AH484" t="s">
        <v>659</v>
      </c>
      <c r="AI484" t="s">
        <v>659</v>
      </c>
      <c r="AJ484" t="s">
        <v>659</v>
      </c>
      <c r="AK484" t="s">
        <v>659</v>
      </c>
      <c r="AL484" t="s">
        <v>659</v>
      </c>
      <c r="AM484" t="s">
        <v>659</v>
      </c>
      <c r="AN484" t="s">
        <v>659</v>
      </c>
      <c r="AO484" t="s">
        <v>659</v>
      </c>
      <c r="AP484" t="s">
        <v>659</v>
      </c>
      <c r="AQ484" s="241">
        <v>0</v>
      </c>
      <c r="AR484" s="241">
        <v>0</v>
      </c>
    </row>
    <row r="485" spans="1:44" x14ac:dyDescent="0.2">
      <c r="A485" s="265">
        <v>114660</v>
      </c>
      <c r="B485" t="s">
        <v>59</v>
      </c>
      <c r="C485" s="263" t="s">
        <v>197</v>
      </c>
      <c r="D485" s="263" t="s">
        <v>197</v>
      </c>
      <c r="E485" s="263" t="s">
        <v>197</v>
      </c>
      <c r="F485" s="263" t="s">
        <v>197</v>
      </c>
      <c r="G485" s="263" t="s">
        <v>197</v>
      </c>
      <c r="H485" s="263" t="s">
        <v>197</v>
      </c>
      <c r="I485" s="263" t="s">
        <v>197</v>
      </c>
      <c r="J485" s="263" t="s">
        <v>197</v>
      </c>
      <c r="K485" s="263" t="s">
        <v>197</v>
      </c>
      <c r="L485" s="263" t="s">
        <v>197</v>
      </c>
      <c r="M485" s="263" t="s">
        <v>197</v>
      </c>
      <c r="N485" s="263" t="s">
        <v>197</v>
      </c>
      <c r="O485" s="263" t="s">
        <v>197</v>
      </c>
      <c r="P485" s="263" t="s">
        <v>197</v>
      </c>
      <c r="Q485" s="263" t="s">
        <v>197</v>
      </c>
      <c r="R485" s="263" t="s">
        <v>197</v>
      </c>
      <c r="S485" s="263" t="s">
        <v>197</v>
      </c>
      <c r="T485" s="263" t="s">
        <v>197</v>
      </c>
      <c r="U485" s="263" t="s">
        <v>197</v>
      </c>
      <c r="V485" s="263" t="s">
        <v>197</v>
      </c>
      <c r="W485" s="263" t="s">
        <v>197</v>
      </c>
      <c r="X485" s="263" t="s">
        <v>197</v>
      </c>
      <c r="Y485" s="263" t="s">
        <v>197</v>
      </c>
      <c r="Z485" s="263" t="s">
        <v>197</v>
      </c>
      <c r="AA485" s="263" t="s">
        <v>197</v>
      </c>
      <c r="AB485" s="263" t="s">
        <v>197</v>
      </c>
      <c r="AC485" s="263" t="s">
        <v>197</v>
      </c>
      <c r="AD485" s="263" t="s">
        <v>197</v>
      </c>
      <c r="AE485" s="263" t="s">
        <v>197</v>
      </c>
      <c r="AF485" s="263" t="s">
        <v>197</v>
      </c>
      <c r="AG485" s="263" t="s">
        <v>197</v>
      </c>
      <c r="AH485" s="263" t="s">
        <v>197</v>
      </c>
      <c r="AI485" s="263" t="s">
        <v>197</v>
      </c>
      <c r="AJ485" s="263" t="s">
        <v>197</v>
      </c>
      <c r="AK485" s="263" t="s">
        <v>197</v>
      </c>
      <c r="AL485" s="263" t="s">
        <v>197</v>
      </c>
      <c r="AM485" s="263" t="s">
        <v>197</v>
      </c>
      <c r="AN485" s="263" t="s">
        <v>197</v>
      </c>
      <c r="AO485" s="263" t="s">
        <v>197</v>
      </c>
      <c r="AP485" s="263" t="s">
        <v>197</v>
      </c>
      <c r="AQ485" s="241">
        <v>0</v>
      </c>
      <c r="AR485" s="241" t="s">
        <v>1137</v>
      </c>
    </row>
    <row r="486" spans="1:44" ht="18" x14ac:dyDescent="0.2">
      <c r="A486" s="264">
        <v>114788</v>
      </c>
      <c r="B486" t="s">
        <v>59</v>
      </c>
      <c r="C486" t="s">
        <v>659</v>
      </c>
      <c r="D486" t="s">
        <v>659</v>
      </c>
      <c r="E486" t="s">
        <v>659</v>
      </c>
      <c r="F486" t="s">
        <v>659</v>
      </c>
      <c r="G486" t="s">
        <v>659</v>
      </c>
      <c r="H486" t="s">
        <v>659</v>
      </c>
      <c r="I486" t="s">
        <v>659</v>
      </c>
      <c r="J486" t="s">
        <v>659</v>
      </c>
      <c r="K486" t="s">
        <v>659</v>
      </c>
      <c r="L486" t="s">
        <v>659</v>
      </c>
      <c r="M486" t="s">
        <v>659</v>
      </c>
      <c r="N486" t="s">
        <v>659</v>
      </c>
      <c r="O486" t="s">
        <v>659</v>
      </c>
      <c r="P486" t="s">
        <v>659</v>
      </c>
      <c r="Q486" t="s">
        <v>659</v>
      </c>
      <c r="R486" t="s">
        <v>659</v>
      </c>
      <c r="S486" t="s">
        <v>659</v>
      </c>
      <c r="T486" t="s">
        <v>659</v>
      </c>
      <c r="U486" t="s">
        <v>659</v>
      </c>
      <c r="V486" t="s">
        <v>659</v>
      </c>
      <c r="W486" t="s">
        <v>659</v>
      </c>
      <c r="X486" t="s">
        <v>659</v>
      </c>
      <c r="Y486" t="s">
        <v>659</v>
      </c>
      <c r="Z486" t="s">
        <v>659</v>
      </c>
      <c r="AA486" t="s">
        <v>659</v>
      </c>
      <c r="AB486" t="s">
        <v>659</v>
      </c>
      <c r="AC486" t="s">
        <v>659</v>
      </c>
      <c r="AD486" t="s">
        <v>659</v>
      </c>
      <c r="AE486" t="s">
        <v>659</v>
      </c>
      <c r="AF486" t="s">
        <v>659</v>
      </c>
      <c r="AG486" t="s">
        <v>659</v>
      </c>
      <c r="AH486" t="s">
        <v>659</v>
      </c>
      <c r="AI486" t="s">
        <v>659</v>
      </c>
      <c r="AJ486" t="s">
        <v>659</v>
      </c>
      <c r="AK486" t="s">
        <v>659</v>
      </c>
      <c r="AL486" t="s">
        <v>659</v>
      </c>
      <c r="AM486" t="s">
        <v>659</v>
      </c>
      <c r="AN486" t="s">
        <v>659</v>
      </c>
      <c r="AO486" t="s">
        <v>659</v>
      </c>
      <c r="AP486" t="s">
        <v>659</v>
      </c>
      <c r="AQ486" s="241">
        <v>0</v>
      </c>
      <c r="AR486" s="241">
        <v>0</v>
      </c>
    </row>
    <row r="487" spans="1:44" ht="18" x14ac:dyDescent="0.2">
      <c r="A487" s="264">
        <v>114878</v>
      </c>
      <c r="B487" t="s">
        <v>59</v>
      </c>
      <c r="C487" t="s">
        <v>659</v>
      </c>
      <c r="D487" t="s">
        <v>659</v>
      </c>
      <c r="E487" t="s">
        <v>659</v>
      </c>
      <c r="F487" t="s">
        <v>659</v>
      </c>
      <c r="G487" t="s">
        <v>659</v>
      </c>
      <c r="H487" t="s">
        <v>659</v>
      </c>
      <c r="I487" t="s">
        <v>659</v>
      </c>
      <c r="J487" t="s">
        <v>659</v>
      </c>
      <c r="K487" t="s">
        <v>659</v>
      </c>
      <c r="L487" t="s">
        <v>659</v>
      </c>
      <c r="M487" t="s">
        <v>659</v>
      </c>
      <c r="N487" t="s">
        <v>659</v>
      </c>
      <c r="O487" t="s">
        <v>659</v>
      </c>
      <c r="P487" t="s">
        <v>659</v>
      </c>
      <c r="Q487" t="s">
        <v>659</v>
      </c>
      <c r="R487" t="s">
        <v>659</v>
      </c>
      <c r="S487" t="s">
        <v>659</v>
      </c>
      <c r="T487" t="s">
        <v>659</v>
      </c>
      <c r="U487" t="s">
        <v>659</v>
      </c>
      <c r="V487" t="s">
        <v>659</v>
      </c>
      <c r="W487" t="s">
        <v>659</v>
      </c>
      <c r="X487" t="s">
        <v>659</v>
      </c>
      <c r="Y487" t="s">
        <v>659</v>
      </c>
      <c r="Z487" t="s">
        <v>659</v>
      </c>
      <c r="AA487" t="s">
        <v>659</v>
      </c>
      <c r="AB487" t="s">
        <v>659</v>
      </c>
      <c r="AC487" t="s">
        <v>659</v>
      </c>
      <c r="AD487" t="s">
        <v>659</v>
      </c>
      <c r="AE487" t="s">
        <v>659</v>
      </c>
      <c r="AF487" t="s">
        <v>659</v>
      </c>
      <c r="AG487" t="s">
        <v>659</v>
      </c>
      <c r="AH487" t="s">
        <v>659</v>
      </c>
      <c r="AI487" t="s">
        <v>659</v>
      </c>
      <c r="AJ487" t="s">
        <v>659</v>
      </c>
      <c r="AK487" t="s">
        <v>659</v>
      </c>
      <c r="AL487" t="s">
        <v>659</v>
      </c>
      <c r="AM487" t="s">
        <v>659</v>
      </c>
      <c r="AN487" t="s">
        <v>659</v>
      </c>
      <c r="AO487" t="s">
        <v>659</v>
      </c>
      <c r="AP487" t="s">
        <v>659</v>
      </c>
      <c r="AQ487" s="241">
        <v>0</v>
      </c>
      <c r="AR487" s="241">
        <v>0</v>
      </c>
    </row>
    <row r="488" spans="1:44" ht="18" x14ac:dyDescent="0.2">
      <c r="A488" s="264">
        <v>114886</v>
      </c>
      <c r="B488" t="s">
        <v>59</v>
      </c>
      <c r="C488" t="s">
        <v>659</v>
      </c>
      <c r="D488" t="s">
        <v>659</v>
      </c>
      <c r="E488" t="s">
        <v>659</v>
      </c>
      <c r="F488" t="s">
        <v>659</v>
      </c>
      <c r="G488" t="s">
        <v>659</v>
      </c>
      <c r="H488" t="s">
        <v>659</v>
      </c>
      <c r="I488" t="s">
        <v>659</v>
      </c>
      <c r="J488" t="s">
        <v>659</v>
      </c>
      <c r="K488" t="s">
        <v>659</v>
      </c>
      <c r="L488" t="s">
        <v>659</v>
      </c>
      <c r="M488" t="s">
        <v>659</v>
      </c>
      <c r="N488" t="s">
        <v>659</v>
      </c>
      <c r="O488" t="s">
        <v>659</v>
      </c>
      <c r="P488" t="s">
        <v>659</v>
      </c>
      <c r="Q488" t="s">
        <v>659</v>
      </c>
      <c r="R488" t="s">
        <v>659</v>
      </c>
      <c r="S488" t="s">
        <v>659</v>
      </c>
      <c r="T488" t="s">
        <v>659</v>
      </c>
      <c r="U488" t="s">
        <v>659</v>
      </c>
      <c r="V488" t="s">
        <v>659</v>
      </c>
      <c r="W488" t="s">
        <v>659</v>
      </c>
      <c r="X488" t="s">
        <v>659</v>
      </c>
      <c r="Y488" t="s">
        <v>659</v>
      </c>
      <c r="Z488" t="s">
        <v>659</v>
      </c>
      <c r="AA488" t="s">
        <v>659</v>
      </c>
      <c r="AB488" t="s">
        <v>659</v>
      </c>
      <c r="AC488" t="s">
        <v>659</v>
      </c>
      <c r="AD488" t="s">
        <v>659</v>
      </c>
      <c r="AE488" t="s">
        <v>659</v>
      </c>
      <c r="AF488" t="s">
        <v>659</v>
      </c>
      <c r="AG488" t="s">
        <v>659</v>
      </c>
      <c r="AH488" t="s">
        <v>659</v>
      </c>
      <c r="AI488" t="s">
        <v>659</v>
      </c>
      <c r="AJ488" t="s">
        <v>659</v>
      </c>
      <c r="AK488" t="s">
        <v>659</v>
      </c>
      <c r="AL488" t="s">
        <v>659</v>
      </c>
      <c r="AM488" t="s">
        <v>659</v>
      </c>
      <c r="AN488" t="s">
        <v>659</v>
      </c>
      <c r="AO488" t="s">
        <v>659</v>
      </c>
      <c r="AP488" t="s">
        <v>659</v>
      </c>
      <c r="AQ488" s="241">
        <v>0</v>
      </c>
      <c r="AR488" s="241">
        <v>0</v>
      </c>
    </row>
    <row r="489" spans="1:44" ht="18" x14ac:dyDescent="0.2">
      <c r="A489" s="264">
        <v>114905</v>
      </c>
      <c r="B489" t="s">
        <v>59</v>
      </c>
      <c r="C489" t="s">
        <v>659</v>
      </c>
      <c r="D489" t="s">
        <v>659</v>
      </c>
      <c r="E489" t="s">
        <v>659</v>
      </c>
      <c r="F489" t="s">
        <v>659</v>
      </c>
      <c r="G489" t="s">
        <v>659</v>
      </c>
      <c r="H489" t="s">
        <v>659</v>
      </c>
      <c r="I489" t="s">
        <v>659</v>
      </c>
      <c r="J489" t="s">
        <v>659</v>
      </c>
      <c r="K489" t="s">
        <v>659</v>
      </c>
      <c r="L489" t="s">
        <v>659</v>
      </c>
      <c r="M489" t="s">
        <v>659</v>
      </c>
      <c r="N489" t="s">
        <v>659</v>
      </c>
      <c r="O489" t="s">
        <v>659</v>
      </c>
      <c r="P489" t="s">
        <v>659</v>
      </c>
      <c r="Q489" t="s">
        <v>659</v>
      </c>
      <c r="R489" t="s">
        <v>659</v>
      </c>
      <c r="S489" t="s">
        <v>659</v>
      </c>
      <c r="T489" t="s">
        <v>659</v>
      </c>
      <c r="U489" t="s">
        <v>659</v>
      </c>
      <c r="V489" t="s">
        <v>659</v>
      </c>
      <c r="W489" t="s">
        <v>659</v>
      </c>
      <c r="X489" t="s">
        <v>659</v>
      </c>
      <c r="Y489" t="s">
        <v>659</v>
      </c>
      <c r="Z489" t="s">
        <v>659</v>
      </c>
      <c r="AA489" t="s">
        <v>659</v>
      </c>
      <c r="AB489" t="s">
        <v>659</v>
      </c>
      <c r="AC489" t="s">
        <v>659</v>
      </c>
      <c r="AD489" t="s">
        <v>659</v>
      </c>
      <c r="AE489" t="s">
        <v>659</v>
      </c>
      <c r="AF489" t="s">
        <v>659</v>
      </c>
      <c r="AG489" t="s">
        <v>659</v>
      </c>
      <c r="AH489" t="s">
        <v>659</v>
      </c>
      <c r="AI489" t="s">
        <v>659</v>
      </c>
      <c r="AJ489" t="s">
        <v>659</v>
      </c>
      <c r="AK489" t="s">
        <v>659</v>
      </c>
      <c r="AL489" t="s">
        <v>659</v>
      </c>
      <c r="AM489" t="s">
        <v>659</v>
      </c>
      <c r="AN489" t="s">
        <v>659</v>
      </c>
      <c r="AO489" t="s">
        <v>659</v>
      </c>
      <c r="AP489" t="s">
        <v>659</v>
      </c>
      <c r="AQ489" s="241">
        <v>0</v>
      </c>
      <c r="AR489" s="241">
        <v>0</v>
      </c>
    </row>
    <row r="490" spans="1:44" x14ac:dyDescent="0.2">
      <c r="A490" s="241">
        <v>114909</v>
      </c>
      <c r="B490" t="s">
        <v>59</v>
      </c>
      <c r="C490" s="241" t="s">
        <v>659</v>
      </c>
      <c r="D490" s="241" t="s">
        <v>659</v>
      </c>
      <c r="E490" s="241" t="s">
        <v>659</v>
      </c>
      <c r="F490" s="241" t="s">
        <v>659</v>
      </c>
      <c r="G490" s="241" t="s">
        <v>659</v>
      </c>
      <c r="H490" s="241" t="s">
        <v>659</v>
      </c>
      <c r="I490" s="241" t="s">
        <v>659</v>
      </c>
      <c r="J490" s="241" t="s">
        <v>659</v>
      </c>
      <c r="K490" s="241" t="s">
        <v>659</v>
      </c>
      <c r="L490" s="241" t="s">
        <v>659</v>
      </c>
      <c r="M490" s="241" t="s">
        <v>659</v>
      </c>
      <c r="N490" s="241" t="s">
        <v>659</v>
      </c>
      <c r="O490" s="241" t="s">
        <v>659</v>
      </c>
      <c r="P490" s="241" t="s">
        <v>659</v>
      </c>
      <c r="Q490" s="241" t="s">
        <v>659</v>
      </c>
      <c r="R490" s="241" t="s">
        <v>659</v>
      </c>
      <c r="S490" s="241" t="s">
        <v>659</v>
      </c>
      <c r="T490" s="241" t="s">
        <v>659</v>
      </c>
      <c r="U490" s="241" t="s">
        <v>659</v>
      </c>
      <c r="V490" s="241" t="s">
        <v>659</v>
      </c>
      <c r="W490" s="241" t="s">
        <v>659</v>
      </c>
      <c r="X490" s="241" t="s">
        <v>659</v>
      </c>
      <c r="Y490" s="241" t="s">
        <v>659</v>
      </c>
      <c r="Z490" s="241" t="s">
        <v>659</v>
      </c>
      <c r="AA490" s="241" t="s">
        <v>659</v>
      </c>
      <c r="AB490" s="241" t="s">
        <v>659</v>
      </c>
      <c r="AC490" s="241" t="s">
        <v>659</v>
      </c>
      <c r="AD490" s="241" t="s">
        <v>659</v>
      </c>
      <c r="AE490" s="241" t="s">
        <v>659</v>
      </c>
      <c r="AF490" s="241" t="s">
        <v>659</v>
      </c>
      <c r="AG490" s="241" t="s">
        <v>659</v>
      </c>
      <c r="AH490" s="241" t="s">
        <v>659</v>
      </c>
      <c r="AI490" s="241" t="s">
        <v>659</v>
      </c>
      <c r="AJ490" s="241" t="s">
        <v>659</v>
      </c>
      <c r="AK490" s="241" t="s">
        <v>659</v>
      </c>
      <c r="AL490" s="241" t="s">
        <v>659</v>
      </c>
      <c r="AM490" s="241" t="s">
        <v>659</v>
      </c>
      <c r="AN490" s="241" t="s">
        <v>659</v>
      </c>
      <c r="AO490" s="241" t="s">
        <v>659</v>
      </c>
      <c r="AP490" s="241" t="s">
        <v>659</v>
      </c>
      <c r="AQ490" s="241" t="s">
        <v>932</v>
      </c>
      <c r="AR490" s="241">
        <v>0</v>
      </c>
    </row>
    <row r="491" spans="1:44" x14ac:dyDescent="0.2">
      <c r="A491">
        <v>114929</v>
      </c>
      <c r="B491" t="s">
        <v>59</v>
      </c>
      <c r="C491" t="s">
        <v>659</v>
      </c>
      <c r="D491" t="s">
        <v>659</v>
      </c>
      <c r="E491" t="s">
        <v>659</v>
      </c>
      <c r="F491" t="s">
        <v>659</v>
      </c>
      <c r="G491" t="s">
        <v>659</v>
      </c>
      <c r="H491" t="s">
        <v>659</v>
      </c>
      <c r="I491" t="s">
        <v>659</v>
      </c>
      <c r="J491" t="s">
        <v>659</v>
      </c>
      <c r="K491" t="s">
        <v>659</v>
      </c>
      <c r="L491" t="s">
        <v>659</v>
      </c>
      <c r="M491" t="s">
        <v>659</v>
      </c>
      <c r="N491" t="s">
        <v>659</v>
      </c>
      <c r="O491" t="s">
        <v>659</v>
      </c>
      <c r="P491" t="s">
        <v>659</v>
      </c>
      <c r="Q491" t="s">
        <v>659</v>
      </c>
      <c r="R491" t="s">
        <v>659</v>
      </c>
      <c r="S491" t="s">
        <v>659</v>
      </c>
      <c r="T491" t="s">
        <v>659</v>
      </c>
      <c r="U491" t="s">
        <v>659</v>
      </c>
      <c r="V491" t="s">
        <v>659</v>
      </c>
      <c r="W491" t="s">
        <v>659</v>
      </c>
      <c r="X491" t="s">
        <v>659</v>
      </c>
      <c r="Y491" t="s">
        <v>659</v>
      </c>
      <c r="Z491" t="s">
        <v>659</v>
      </c>
      <c r="AA491" t="s">
        <v>659</v>
      </c>
      <c r="AB491" t="s">
        <v>659</v>
      </c>
      <c r="AC491" t="s">
        <v>659</v>
      </c>
      <c r="AD491" t="s">
        <v>659</v>
      </c>
      <c r="AE491" t="s">
        <v>659</v>
      </c>
      <c r="AF491" t="s">
        <v>659</v>
      </c>
      <c r="AG491" t="s">
        <v>659</v>
      </c>
      <c r="AH491" t="s">
        <v>659</v>
      </c>
      <c r="AI491" t="s">
        <v>659</v>
      </c>
      <c r="AJ491" t="s">
        <v>659</v>
      </c>
      <c r="AK491" t="s">
        <v>659</v>
      </c>
      <c r="AL491" t="s">
        <v>659</v>
      </c>
      <c r="AM491" t="s">
        <v>659</v>
      </c>
      <c r="AN491" t="s">
        <v>659</v>
      </c>
      <c r="AO491" t="s">
        <v>659</v>
      </c>
      <c r="AP491" t="s">
        <v>659</v>
      </c>
      <c r="AQ491" s="241">
        <v>0</v>
      </c>
      <c r="AR491" s="241">
        <v>0</v>
      </c>
    </row>
    <row r="492" spans="1:44" x14ac:dyDescent="0.2">
      <c r="A492" s="241">
        <v>114950</v>
      </c>
      <c r="B492" t="s">
        <v>1141</v>
      </c>
      <c r="C492" s="241" t="s">
        <v>659</v>
      </c>
      <c r="D492" s="241" t="s">
        <v>659</v>
      </c>
      <c r="E492" s="241" t="s">
        <v>659</v>
      </c>
      <c r="F492" s="241" t="s">
        <v>659</v>
      </c>
      <c r="G492" s="241" t="s">
        <v>659</v>
      </c>
      <c r="H492" s="241" t="s">
        <v>659</v>
      </c>
      <c r="I492" s="241" t="s">
        <v>659</v>
      </c>
      <c r="J492" s="241" t="s">
        <v>659</v>
      </c>
      <c r="K492" s="241" t="s">
        <v>659</v>
      </c>
      <c r="L492" s="241" t="s">
        <v>659</v>
      </c>
      <c r="M492" s="241" t="s">
        <v>659</v>
      </c>
      <c r="N492" s="241" t="s">
        <v>659</v>
      </c>
      <c r="O492" s="241" t="s">
        <v>659</v>
      </c>
      <c r="P492" s="241" t="s">
        <v>659</v>
      </c>
      <c r="Q492" s="241" t="s">
        <v>659</v>
      </c>
      <c r="R492" s="241" t="s">
        <v>659</v>
      </c>
      <c r="S492" s="241" t="s">
        <v>659</v>
      </c>
      <c r="T492" s="241" t="s">
        <v>659</v>
      </c>
      <c r="U492" s="241" t="s">
        <v>659</v>
      </c>
      <c r="V492" s="241" t="s">
        <v>659</v>
      </c>
      <c r="W492" s="241" t="s">
        <v>659</v>
      </c>
      <c r="X492" s="241" t="s">
        <v>659</v>
      </c>
      <c r="Y492" s="241" t="s">
        <v>659</v>
      </c>
      <c r="Z492" s="241" t="s">
        <v>659</v>
      </c>
      <c r="AA492" s="241" t="s">
        <v>659</v>
      </c>
      <c r="AB492" s="241" t="s">
        <v>659</v>
      </c>
      <c r="AC492" s="241" t="s">
        <v>659</v>
      </c>
      <c r="AD492" s="241" t="s">
        <v>659</v>
      </c>
      <c r="AE492" s="241" t="s">
        <v>659</v>
      </c>
      <c r="AF492" s="241" t="s">
        <v>659</v>
      </c>
      <c r="AG492" s="241" t="s">
        <v>659</v>
      </c>
      <c r="AH492" s="241" t="s">
        <v>659</v>
      </c>
      <c r="AI492" s="241" t="s">
        <v>659</v>
      </c>
      <c r="AJ492" s="241" t="s">
        <v>659</v>
      </c>
      <c r="AK492" s="241" t="s">
        <v>659</v>
      </c>
      <c r="AL492" s="241" t="s">
        <v>659</v>
      </c>
      <c r="AM492" s="241" t="s">
        <v>659</v>
      </c>
      <c r="AN492" s="241" t="s">
        <v>659</v>
      </c>
      <c r="AO492" s="241" t="s">
        <v>659</v>
      </c>
      <c r="AP492" s="241" t="s">
        <v>659</v>
      </c>
      <c r="AQ492" s="241" t="s">
        <v>932</v>
      </c>
      <c r="AR492" s="241">
        <v>0</v>
      </c>
    </row>
    <row r="493" spans="1:44" ht="18" x14ac:dyDescent="0.2">
      <c r="A493" s="264">
        <v>114951</v>
      </c>
      <c r="B493" t="s">
        <v>59</v>
      </c>
      <c r="C493" t="s">
        <v>659</v>
      </c>
      <c r="D493" t="s">
        <v>659</v>
      </c>
      <c r="E493" t="s">
        <v>659</v>
      </c>
      <c r="F493" t="s">
        <v>659</v>
      </c>
      <c r="G493" t="s">
        <v>659</v>
      </c>
      <c r="H493" t="s">
        <v>659</v>
      </c>
      <c r="I493" t="s">
        <v>659</v>
      </c>
      <c r="J493" t="s">
        <v>659</v>
      </c>
      <c r="K493" t="s">
        <v>659</v>
      </c>
      <c r="L493" t="s">
        <v>659</v>
      </c>
      <c r="M493" t="s">
        <v>659</v>
      </c>
      <c r="N493" t="s">
        <v>659</v>
      </c>
      <c r="O493" t="s">
        <v>659</v>
      </c>
      <c r="P493" t="s">
        <v>659</v>
      </c>
      <c r="Q493" t="s">
        <v>659</v>
      </c>
      <c r="R493" t="s">
        <v>659</v>
      </c>
      <c r="S493" t="s">
        <v>659</v>
      </c>
      <c r="T493" t="s">
        <v>659</v>
      </c>
      <c r="U493" t="s">
        <v>659</v>
      </c>
      <c r="V493" t="s">
        <v>659</v>
      </c>
      <c r="W493" t="s">
        <v>659</v>
      </c>
      <c r="X493" t="s">
        <v>659</v>
      </c>
      <c r="Y493" t="s">
        <v>659</v>
      </c>
      <c r="Z493" t="s">
        <v>659</v>
      </c>
      <c r="AA493" t="s">
        <v>659</v>
      </c>
      <c r="AB493" t="s">
        <v>659</v>
      </c>
      <c r="AC493" t="s">
        <v>659</v>
      </c>
      <c r="AD493" t="s">
        <v>659</v>
      </c>
      <c r="AE493" t="s">
        <v>659</v>
      </c>
      <c r="AF493" t="s">
        <v>659</v>
      </c>
      <c r="AG493" t="s">
        <v>659</v>
      </c>
      <c r="AH493" t="s">
        <v>659</v>
      </c>
      <c r="AI493" t="s">
        <v>659</v>
      </c>
      <c r="AJ493" t="s">
        <v>659</v>
      </c>
      <c r="AK493" t="s">
        <v>659</v>
      </c>
      <c r="AL493" t="s">
        <v>659</v>
      </c>
      <c r="AM493" t="s">
        <v>659</v>
      </c>
      <c r="AN493" t="s">
        <v>659</v>
      </c>
      <c r="AO493" t="s">
        <v>659</v>
      </c>
      <c r="AP493" t="s">
        <v>659</v>
      </c>
      <c r="AQ493" s="241">
        <v>0</v>
      </c>
      <c r="AR493" s="241">
        <v>0</v>
      </c>
    </row>
    <row r="494" spans="1:44" ht="18" x14ac:dyDescent="0.2">
      <c r="A494" s="264">
        <v>114959</v>
      </c>
      <c r="B494" t="s">
        <v>59</v>
      </c>
      <c r="C494" t="s">
        <v>659</v>
      </c>
      <c r="D494" t="s">
        <v>659</v>
      </c>
      <c r="E494" t="s">
        <v>659</v>
      </c>
      <c r="F494" t="s">
        <v>659</v>
      </c>
      <c r="G494" t="s">
        <v>659</v>
      </c>
      <c r="H494" t="s">
        <v>659</v>
      </c>
      <c r="I494" t="s">
        <v>659</v>
      </c>
      <c r="J494" t="s">
        <v>659</v>
      </c>
      <c r="K494" t="s">
        <v>659</v>
      </c>
      <c r="L494" t="s">
        <v>659</v>
      </c>
      <c r="M494" t="s">
        <v>659</v>
      </c>
      <c r="N494" t="s">
        <v>659</v>
      </c>
      <c r="O494" t="s">
        <v>659</v>
      </c>
      <c r="P494" t="s">
        <v>659</v>
      </c>
      <c r="Q494" t="s">
        <v>659</v>
      </c>
      <c r="R494" t="s">
        <v>659</v>
      </c>
      <c r="S494" t="s">
        <v>659</v>
      </c>
      <c r="T494" t="s">
        <v>659</v>
      </c>
      <c r="U494" t="s">
        <v>659</v>
      </c>
      <c r="V494" t="s">
        <v>659</v>
      </c>
      <c r="W494" t="s">
        <v>659</v>
      </c>
      <c r="X494" t="s">
        <v>659</v>
      </c>
      <c r="Y494" t="s">
        <v>659</v>
      </c>
      <c r="Z494" t="s">
        <v>659</v>
      </c>
      <c r="AA494" t="s">
        <v>659</v>
      </c>
      <c r="AB494" t="s">
        <v>659</v>
      </c>
      <c r="AC494" t="s">
        <v>659</v>
      </c>
      <c r="AD494" t="s">
        <v>659</v>
      </c>
      <c r="AE494" t="s">
        <v>659</v>
      </c>
      <c r="AF494" t="s">
        <v>659</v>
      </c>
      <c r="AG494" t="s">
        <v>659</v>
      </c>
      <c r="AH494" t="s">
        <v>659</v>
      </c>
      <c r="AI494" t="s">
        <v>659</v>
      </c>
      <c r="AJ494" t="s">
        <v>659</v>
      </c>
      <c r="AK494" t="s">
        <v>659</v>
      </c>
      <c r="AL494" t="s">
        <v>659</v>
      </c>
      <c r="AM494" t="s">
        <v>659</v>
      </c>
      <c r="AN494" t="s">
        <v>659</v>
      </c>
      <c r="AO494" t="s">
        <v>659</v>
      </c>
      <c r="AP494" t="s">
        <v>659</v>
      </c>
      <c r="AQ494" s="241">
        <v>0</v>
      </c>
      <c r="AR494" s="241">
        <v>0</v>
      </c>
    </row>
    <row r="495" spans="1:44" x14ac:dyDescent="0.2">
      <c r="A495">
        <v>115037</v>
      </c>
      <c r="B495" t="s">
        <v>1141</v>
      </c>
      <c r="C495" t="s">
        <v>196</v>
      </c>
      <c r="D495" t="s">
        <v>196</v>
      </c>
      <c r="E495" t="s">
        <v>196</v>
      </c>
      <c r="F495" t="s">
        <v>196</v>
      </c>
      <c r="G495" t="s">
        <v>196</v>
      </c>
      <c r="H495" t="s">
        <v>196</v>
      </c>
      <c r="I495" t="s">
        <v>196</v>
      </c>
      <c r="J495" t="s">
        <v>196</v>
      </c>
      <c r="K495" t="s">
        <v>196</v>
      </c>
      <c r="L495" t="s">
        <v>198</v>
      </c>
      <c r="M495" t="s">
        <v>198</v>
      </c>
      <c r="N495" t="s">
        <v>196</v>
      </c>
      <c r="O495" t="s">
        <v>196</v>
      </c>
      <c r="P495" t="s">
        <v>196</v>
      </c>
      <c r="Q495" t="s">
        <v>196</v>
      </c>
      <c r="R495" t="s">
        <v>198</v>
      </c>
      <c r="S495" t="s">
        <v>196</v>
      </c>
      <c r="T495" t="s">
        <v>196</v>
      </c>
      <c r="U495" t="s">
        <v>196</v>
      </c>
      <c r="V495" t="s">
        <v>198</v>
      </c>
      <c r="W495" t="s">
        <v>198</v>
      </c>
      <c r="X495" t="s">
        <v>198</v>
      </c>
      <c r="Y495" t="s">
        <v>198</v>
      </c>
      <c r="Z495" t="s">
        <v>196</v>
      </c>
      <c r="AA495" t="s">
        <v>198</v>
      </c>
      <c r="AB495" t="s">
        <v>198</v>
      </c>
      <c r="AC495" t="s">
        <v>198</v>
      </c>
      <c r="AD495" t="s">
        <v>198</v>
      </c>
      <c r="AE495" t="s">
        <v>196</v>
      </c>
      <c r="AF495" t="s">
        <v>196</v>
      </c>
      <c r="AG495" t="s">
        <v>198</v>
      </c>
      <c r="AH495" t="s">
        <v>198</v>
      </c>
      <c r="AI495" t="s">
        <v>198</v>
      </c>
      <c r="AJ495" t="s">
        <v>198</v>
      </c>
      <c r="AK495" t="s">
        <v>198</v>
      </c>
      <c r="AL495" t="s">
        <v>197</v>
      </c>
      <c r="AM495" t="s">
        <v>197</v>
      </c>
      <c r="AN495" t="s">
        <v>197</v>
      </c>
      <c r="AO495" t="s">
        <v>197</v>
      </c>
      <c r="AP495" t="s">
        <v>197</v>
      </c>
      <c r="AQ495" s="241">
        <v>0</v>
      </c>
      <c r="AR495" s="241">
        <v>0</v>
      </c>
    </row>
    <row r="496" spans="1:44" ht="18" x14ac:dyDescent="0.2">
      <c r="A496" s="264">
        <v>115059</v>
      </c>
      <c r="B496" t="s">
        <v>59</v>
      </c>
      <c r="C496" t="s">
        <v>659</v>
      </c>
      <c r="D496" t="s">
        <v>659</v>
      </c>
      <c r="E496" t="s">
        <v>659</v>
      </c>
      <c r="F496" t="s">
        <v>659</v>
      </c>
      <c r="G496" t="s">
        <v>659</v>
      </c>
      <c r="H496" t="s">
        <v>659</v>
      </c>
      <c r="I496" t="s">
        <v>659</v>
      </c>
      <c r="J496" t="s">
        <v>659</v>
      </c>
      <c r="K496" t="s">
        <v>659</v>
      </c>
      <c r="L496" t="s">
        <v>659</v>
      </c>
      <c r="M496" t="s">
        <v>659</v>
      </c>
      <c r="N496" t="s">
        <v>659</v>
      </c>
      <c r="O496" t="s">
        <v>659</v>
      </c>
      <c r="P496" t="s">
        <v>659</v>
      </c>
      <c r="Q496" t="s">
        <v>659</v>
      </c>
      <c r="R496" t="s">
        <v>659</v>
      </c>
      <c r="S496" t="s">
        <v>659</v>
      </c>
      <c r="T496" t="s">
        <v>659</v>
      </c>
      <c r="U496" t="s">
        <v>659</v>
      </c>
      <c r="V496" t="s">
        <v>659</v>
      </c>
      <c r="W496" t="s">
        <v>659</v>
      </c>
      <c r="X496" t="s">
        <v>659</v>
      </c>
      <c r="Y496" t="s">
        <v>659</v>
      </c>
      <c r="Z496" t="s">
        <v>659</v>
      </c>
      <c r="AA496" t="s">
        <v>659</v>
      </c>
      <c r="AB496" t="s">
        <v>659</v>
      </c>
      <c r="AC496" t="s">
        <v>659</v>
      </c>
      <c r="AD496" t="s">
        <v>659</v>
      </c>
      <c r="AE496" t="s">
        <v>659</v>
      </c>
      <c r="AF496" t="s">
        <v>659</v>
      </c>
      <c r="AG496" t="s">
        <v>659</v>
      </c>
      <c r="AH496" t="s">
        <v>659</v>
      </c>
      <c r="AI496" t="s">
        <v>659</v>
      </c>
      <c r="AJ496" t="s">
        <v>659</v>
      </c>
      <c r="AK496" t="s">
        <v>659</v>
      </c>
      <c r="AL496" t="s">
        <v>659</v>
      </c>
      <c r="AM496" t="s">
        <v>659</v>
      </c>
      <c r="AN496" t="s">
        <v>659</v>
      </c>
      <c r="AO496" t="s">
        <v>659</v>
      </c>
      <c r="AP496" t="s">
        <v>659</v>
      </c>
      <c r="AQ496" s="241">
        <v>0</v>
      </c>
      <c r="AR496" s="241">
        <v>0</v>
      </c>
    </row>
    <row r="497" spans="1:44" ht="18" x14ac:dyDescent="0.2">
      <c r="A497" s="264">
        <v>115070</v>
      </c>
      <c r="B497" t="s">
        <v>59</v>
      </c>
      <c r="C497" t="s">
        <v>659</v>
      </c>
      <c r="D497" t="s">
        <v>659</v>
      </c>
      <c r="E497" t="s">
        <v>659</v>
      </c>
      <c r="F497" t="s">
        <v>659</v>
      </c>
      <c r="G497" t="s">
        <v>659</v>
      </c>
      <c r="H497" t="s">
        <v>659</v>
      </c>
      <c r="I497" t="s">
        <v>659</v>
      </c>
      <c r="J497" t="s">
        <v>659</v>
      </c>
      <c r="K497" t="s">
        <v>659</v>
      </c>
      <c r="L497" t="s">
        <v>659</v>
      </c>
      <c r="M497" t="s">
        <v>659</v>
      </c>
      <c r="N497" t="s">
        <v>659</v>
      </c>
      <c r="O497" t="s">
        <v>659</v>
      </c>
      <c r="P497" t="s">
        <v>659</v>
      </c>
      <c r="Q497" t="s">
        <v>659</v>
      </c>
      <c r="R497" t="s">
        <v>659</v>
      </c>
      <c r="S497" t="s">
        <v>659</v>
      </c>
      <c r="T497" t="s">
        <v>659</v>
      </c>
      <c r="U497" t="s">
        <v>659</v>
      </c>
      <c r="V497" t="s">
        <v>659</v>
      </c>
      <c r="W497" t="s">
        <v>659</v>
      </c>
      <c r="X497" t="s">
        <v>659</v>
      </c>
      <c r="Y497" t="s">
        <v>659</v>
      </c>
      <c r="Z497" t="s">
        <v>659</v>
      </c>
      <c r="AA497" t="s">
        <v>659</v>
      </c>
      <c r="AB497" t="s">
        <v>659</v>
      </c>
      <c r="AC497" t="s">
        <v>659</v>
      </c>
      <c r="AD497" t="s">
        <v>659</v>
      </c>
      <c r="AE497" t="s">
        <v>659</v>
      </c>
      <c r="AF497" t="s">
        <v>659</v>
      </c>
      <c r="AG497" t="s">
        <v>659</v>
      </c>
      <c r="AH497" t="s">
        <v>659</v>
      </c>
      <c r="AI497" t="s">
        <v>659</v>
      </c>
      <c r="AJ497" t="s">
        <v>659</v>
      </c>
      <c r="AK497" t="s">
        <v>659</v>
      </c>
      <c r="AL497" t="s">
        <v>659</v>
      </c>
      <c r="AM497" t="s">
        <v>659</v>
      </c>
      <c r="AN497" t="s">
        <v>659</v>
      </c>
      <c r="AO497" t="s">
        <v>659</v>
      </c>
      <c r="AP497" t="s">
        <v>659</v>
      </c>
      <c r="AQ497" s="241">
        <v>0</v>
      </c>
      <c r="AR497" s="241">
        <v>0</v>
      </c>
    </row>
    <row r="498" spans="1:44" ht="18" x14ac:dyDescent="0.2">
      <c r="A498" s="264">
        <v>115086</v>
      </c>
      <c r="B498" t="s">
        <v>59</v>
      </c>
      <c r="C498" t="s">
        <v>659</v>
      </c>
      <c r="D498" t="s">
        <v>659</v>
      </c>
      <c r="E498" t="s">
        <v>659</v>
      </c>
      <c r="F498" t="s">
        <v>659</v>
      </c>
      <c r="G498" t="s">
        <v>659</v>
      </c>
      <c r="H498" t="s">
        <v>659</v>
      </c>
      <c r="I498" t="s">
        <v>659</v>
      </c>
      <c r="J498" t="s">
        <v>659</v>
      </c>
      <c r="K498" t="s">
        <v>659</v>
      </c>
      <c r="L498" t="s">
        <v>659</v>
      </c>
      <c r="M498" t="s">
        <v>659</v>
      </c>
      <c r="N498" t="s">
        <v>659</v>
      </c>
      <c r="O498" t="s">
        <v>659</v>
      </c>
      <c r="P498" t="s">
        <v>659</v>
      </c>
      <c r="Q498" t="s">
        <v>659</v>
      </c>
      <c r="R498" t="s">
        <v>659</v>
      </c>
      <c r="S498" t="s">
        <v>659</v>
      </c>
      <c r="T498" t="s">
        <v>659</v>
      </c>
      <c r="U498" t="s">
        <v>659</v>
      </c>
      <c r="V498" t="s">
        <v>659</v>
      </c>
      <c r="W498" t="s">
        <v>659</v>
      </c>
      <c r="X498" t="s">
        <v>659</v>
      </c>
      <c r="Y498" t="s">
        <v>659</v>
      </c>
      <c r="Z498" t="s">
        <v>659</v>
      </c>
      <c r="AA498" t="s">
        <v>659</v>
      </c>
      <c r="AB498" t="s">
        <v>659</v>
      </c>
      <c r="AC498" t="s">
        <v>659</v>
      </c>
      <c r="AD498" t="s">
        <v>659</v>
      </c>
      <c r="AE498" t="s">
        <v>659</v>
      </c>
      <c r="AF498" t="s">
        <v>659</v>
      </c>
      <c r="AG498" t="s">
        <v>659</v>
      </c>
      <c r="AH498" t="s">
        <v>659</v>
      </c>
      <c r="AI498" t="s">
        <v>659</v>
      </c>
      <c r="AJ498" t="s">
        <v>659</v>
      </c>
      <c r="AK498" t="s">
        <v>659</v>
      </c>
      <c r="AL498" t="s">
        <v>659</v>
      </c>
      <c r="AM498" t="s">
        <v>659</v>
      </c>
      <c r="AN498" t="s">
        <v>659</v>
      </c>
      <c r="AO498" t="s">
        <v>659</v>
      </c>
      <c r="AP498" t="s">
        <v>659</v>
      </c>
      <c r="AQ498" s="241">
        <v>0</v>
      </c>
      <c r="AR498" s="241">
        <v>0</v>
      </c>
    </row>
    <row r="499" spans="1:44" ht="18" x14ac:dyDescent="0.2">
      <c r="A499" s="264">
        <v>115095</v>
      </c>
      <c r="B499" t="s">
        <v>59</v>
      </c>
      <c r="C499" t="s">
        <v>659</v>
      </c>
      <c r="D499" t="s">
        <v>659</v>
      </c>
      <c r="E499" t="s">
        <v>659</v>
      </c>
      <c r="F499" t="s">
        <v>659</v>
      </c>
      <c r="G499" t="s">
        <v>659</v>
      </c>
      <c r="H499" t="s">
        <v>659</v>
      </c>
      <c r="I499" t="s">
        <v>659</v>
      </c>
      <c r="J499" t="s">
        <v>659</v>
      </c>
      <c r="K499" t="s">
        <v>659</v>
      </c>
      <c r="L499" t="s">
        <v>659</v>
      </c>
      <c r="M499" t="s">
        <v>659</v>
      </c>
      <c r="N499" t="s">
        <v>659</v>
      </c>
      <c r="O499" t="s">
        <v>659</v>
      </c>
      <c r="P499" t="s">
        <v>659</v>
      </c>
      <c r="Q499" t="s">
        <v>659</v>
      </c>
      <c r="R499" t="s">
        <v>659</v>
      </c>
      <c r="S499" t="s">
        <v>659</v>
      </c>
      <c r="T499" t="s">
        <v>659</v>
      </c>
      <c r="U499" t="s">
        <v>659</v>
      </c>
      <c r="V499" t="s">
        <v>659</v>
      </c>
      <c r="W499" t="s">
        <v>659</v>
      </c>
      <c r="X499" t="s">
        <v>659</v>
      </c>
      <c r="Y499" t="s">
        <v>659</v>
      </c>
      <c r="Z499" t="s">
        <v>659</v>
      </c>
      <c r="AA499" t="s">
        <v>659</v>
      </c>
      <c r="AB499" t="s">
        <v>659</v>
      </c>
      <c r="AC499" t="s">
        <v>659</v>
      </c>
      <c r="AD499" t="s">
        <v>659</v>
      </c>
      <c r="AE499" t="s">
        <v>659</v>
      </c>
      <c r="AF499" t="s">
        <v>659</v>
      </c>
      <c r="AG499" t="s">
        <v>659</v>
      </c>
      <c r="AH499" t="s">
        <v>659</v>
      </c>
      <c r="AI499" t="s">
        <v>659</v>
      </c>
      <c r="AJ499" t="s">
        <v>659</v>
      </c>
      <c r="AK499" t="s">
        <v>659</v>
      </c>
      <c r="AL499" t="s">
        <v>659</v>
      </c>
      <c r="AM499" t="s">
        <v>659</v>
      </c>
      <c r="AN499" t="s">
        <v>659</v>
      </c>
      <c r="AO499" t="s">
        <v>659</v>
      </c>
      <c r="AP499" t="s">
        <v>659</v>
      </c>
      <c r="AQ499" s="241">
        <v>0</v>
      </c>
      <c r="AR499" s="241">
        <v>0</v>
      </c>
    </row>
    <row r="500" spans="1:44" ht="18" x14ac:dyDescent="0.2">
      <c r="A500" s="264">
        <v>115108</v>
      </c>
      <c r="B500" t="s">
        <v>59</v>
      </c>
      <c r="C500" t="s">
        <v>659</v>
      </c>
      <c r="D500" t="s">
        <v>659</v>
      </c>
      <c r="E500" t="s">
        <v>659</v>
      </c>
      <c r="F500" t="s">
        <v>659</v>
      </c>
      <c r="G500" t="s">
        <v>659</v>
      </c>
      <c r="H500" t="s">
        <v>659</v>
      </c>
      <c r="I500" t="s">
        <v>659</v>
      </c>
      <c r="J500" t="s">
        <v>659</v>
      </c>
      <c r="K500" t="s">
        <v>659</v>
      </c>
      <c r="L500" t="s">
        <v>659</v>
      </c>
      <c r="M500" t="s">
        <v>659</v>
      </c>
      <c r="N500" t="s">
        <v>659</v>
      </c>
      <c r="O500" t="s">
        <v>659</v>
      </c>
      <c r="P500" t="s">
        <v>659</v>
      </c>
      <c r="Q500" t="s">
        <v>659</v>
      </c>
      <c r="R500" t="s">
        <v>659</v>
      </c>
      <c r="S500" t="s">
        <v>659</v>
      </c>
      <c r="T500" t="s">
        <v>659</v>
      </c>
      <c r="U500" t="s">
        <v>659</v>
      </c>
      <c r="V500" t="s">
        <v>659</v>
      </c>
      <c r="W500" t="s">
        <v>659</v>
      </c>
      <c r="X500" t="s">
        <v>659</v>
      </c>
      <c r="Y500" t="s">
        <v>659</v>
      </c>
      <c r="Z500" t="s">
        <v>659</v>
      </c>
      <c r="AA500" t="s">
        <v>659</v>
      </c>
      <c r="AB500" t="s">
        <v>659</v>
      </c>
      <c r="AC500" t="s">
        <v>659</v>
      </c>
      <c r="AD500" t="s">
        <v>659</v>
      </c>
      <c r="AE500" t="s">
        <v>659</v>
      </c>
      <c r="AF500" t="s">
        <v>659</v>
      </c>
      <c r="AG500" t="s">
        <v>659</v>
      </c>
      <c r="AH500" t="s">
        <v>659</v>
      </c>
      <c r="AI500" t="s">
        <v>659</v>
      </c>
      <c r="AJ500" t="s">
        <v>659</v>
      </c>
      <c r="AK500" t="s">
        <v>659</v>
      </c>
      <c r="AL500" t="s">
        <v>659</v>
      </c>
      <c r="AM500" t="s">
        <v>659</v>
      </c>
      <c r="AN500" t="s">
        <v>659</v>
      </c>
      <c r="AO500" t="s">
        <v>659</v>
      </c>
      <c r="AP500" t="s">
        <v>659</v>
      </c>
      <c r="AQ500" s="241">
        <v>0</v>
      </c>
      <c r="AR500" s="241">
        <v>0</v>
      </c>
    </row>
    <row r="501" spans="1:44" ht="18" x14ac:dyDescent="0.2">
      <c r="A501" s="264">
        <v>115129</v>
      </c>
      <c r="B501" t="s">
        <v>59</v>
      </c>
      <c r="C501" t="s">
        <v>659</v>
      </c>
      <c r="D501" t="s">
        <v>659</v>
      </c>
      <c r="E501" t="s">
        <v>659</v>
      </c>
      <c r="F501" t="s">
        <v>659</v>
      </c>
      <c r="G501" t="s">
        <v>659</v>
      </c>
      <c r="H501" t="s">
        <v>659</v>
      </c>
      <c r="I501" t="s">
        <v>659</v>
      </c>
      <c r="J501" t="s">
        <v>659</v>
      </c>
      <c r="K501" t="s">
        <v>659</v>
      </c>
      <c r="L501" t="s">
        <v>659</v>
      </c>
      <c r="M501" t="s">
        <v>659</v>
      </c>
      <c r="N501" t="s">
        <v>659</v>
      </c>
      <c r="O501" t="s">
        <v>659</v>
      </c>
      <c r="P501" t="s">
        <v>659</v>
      </c>
      <c r="Q501" t="s">
        <v>659</v>
      </c>
      <c r="R501" t="s">
        <v>659</v>
      </c>
      <c r="S501" t="s">
        <v>659</v>
      </c>
      <c r="T501" t="s">
        <v>659</v>
      </c>
      <c r="U501" t="s">
        <v>659</v>
      </c>
      <c r="V501" t="s">
        <v>659</v>
      </c>
      <c r="W501" t="s">
        <v>659</v>
      </c>
      <c r="X501" t="s">
        <v>659</v>
      </c>
      <c r="Y501" t="s">
        <v>659</v>
      </c>
      <c r="Z501" t="s">
        <v>659</v>
      </c>
      <c r="AA501" t="s">
        <v>659</v>
      </c>
      <c r="AB501" t="s">
        <v>659</v>
      </c>
      <c r="AC501" t="s">
        <v>659</v>
      </c>
      <c r="AD501" t="s">
        <v>659</v>
      </c>
      <c r="AE501" t="s">
        <v>659</v>
      </c>
      <c r="AF501" t="s">
        <v>659</v>
      </c>
      <c r="AG501" t="s">
        <v>659</v>
      </c>
      <c r="AH501" t="s">
        <v>659</v>
      </c>
      <c r="AI501" t="s">
        <v>659</v>
      </c>
      <c r="AJ501" t="s">
        <v>659</v>
      </c>
      <c r="AK501" t="s">
        <v>659</v>
      </c>
      <c r="AL501" t="s">
        <v>659</v>
      </c>
      <c r="AM501" t="s">
        <v>659</v>
      </c>
      <c r="AN501" t="s">
        <v>659</v>
      </c>
      <c r="AO501" t="s">
        <v>659</v>
      </c>
      <c r="AP501" t="s">
        <v>659</v>
      </c>
      <c r="AQ501" s="241">
        <v>0</v>
      </c>
      <c r="AR501" s="241">
        <v>0</v>
      </c>
    </row>
    <row r="502" spans="1:44" x14ac:dyDescent="0.2">
      <c r="A502" s="265">
        <v>115131</v>
      </c>
      <c r="B502" t="s">
        <v>59</v>
      </c>
      <c r="C502" s="263" t="s">
        <v>197</v>
      </c>
      <c r="D502" s="263" t="s">
        <v>197</v>
      </c>
      <c r="E502" s="263" t="s">
        <v>197</v>
      </c>
      <c r="F502" s="263" t="s">
        <v>197</v>
      </c>
      <c r="G502" s="263" t="s">
        <v>197</v>
      </c>
      <c r="H502" s="263" t="s">
        <v>197</v>
      </c>
      <c r="I502" s="263" t="s">
        <v>197</v>
      </c>
      <c r="J502" s="263" t="s">
        <v>197</v>
      </c>
      <c r="K502" s="263" t="s">
        <v>197</v>
      </c>
      <c r="L502" s="263" t="s">
        <v>197</v>
      </c>
      <c r="M502" s="263" t="s">
        <v>197</v>
      </c>
      <c r="N502" s="263" t="s">
        <v>197</v>
      </c>
      <c r="O502" s="263" t="s">
        <v>197</v>
      </c>
      <c r="P502" s="263" t="s">
        <v>197</v>
      </c>
      <c r="Q502" s="263" t="s">
        <v>197</v>
      </c>
      <c r="R502" s="263" t="s">
        <v>197</v>
      </c>
      <c r="S502" s="263" t="s">
        <v>197</v>
      </c>
      <c r="T502" s="263" t="s">
        <v>197</v>
      </c>
      <c r="U502" s="263" t="s">
        <v>197</v>
      </c>
      <c r="V502" s="263" t="s">
        <v>197</v>
      </c>
      <c r="W502" s="263" t="s">
        <v>197</v>
      </c>
      <c r="X502" s="263" t="s">
        <v>197</v>
      </c>
      <c r="Y502" s="263" t="s">
        <v>197</v>
      </c>
      <c r="Z502" s="263" t="s">
        <v>197</v>
      </c>
      <c r="AA502" s="263" t="s">
        <v>197</v>
      </c>
      <c r="AB502" s="263" t="s">
        <v>197</v>
      </c>
      <c r="AC502" s="263" t="s">
        <v>197</v>
      </c>
      <c r="AD502" s="263" t="s">
        <v>197</v>
      </c>
      <c r="AE502" s="263" t="s">
        <v>197</v>
      </c>
      <c r="AF502" s="263" t="s">
        <v>197</v>
      </c>
      <c r="AG502" s="263" t="s">
        <v>197</v>
      </c>
      <c r="AH502" s="263" t="s">
        <v>197</v>
      </c>
      <c r="AI502" s="263" t="s">
        <v>197</v>
      </c>
      <c r="AJ502" s="263" t="s">
        <v>197</v>
      </c>
      <c r="AK502" s="263" t="s">
        <v>197</v>
      </c>
      <c r="AL502" s="263" t="s">
        <v>197</v>
      </c>
      <c r="AM502" s="263" t="s">
        <v>197</v>
      </c>
      <c r="AN502" s="263" t="s">
        <v>197</v>
      </c>
      <c r="AO502" s="263" t="s">
        <v>197</v>
      </c>
      <c r="AP502" s="263" t="s">
        <v>197</v>
      </c>
      <c r="AQ502" s="241">
        <v>0</v>
      </c>
      <c r="AR502" s="241" t="s">
        <v>1137</v>
      </c>
    </row>
    <row r="503" spans="1:44" ht="18" x14ac:dyDescent="0.2">
      <c r="A503" s="264">
        <v>115162</v>
      </c>
      <c r="B503" t="s">
        <v>59</v>
      </c>
      <c r="C503" t="s">
        <v>659</v>
      </c>
      <c r="D503" t="s">
        <v>659</v>
      </c>
      <c r="E503" t="s">
        <v>659</v>
      </c>
      <c r="F503" t="s">
        <v>659</v>
      </c>
      <c r="G503" t="s">
        <v>659</v>
      </c>
      <c r="H503" t="s">
        <v>659</v>
      </c>
      <c r="I503" t="s">
        <v>659</v>
      </c>
      <c r="J503" t="s">
        <v>659</v>
      </c>
      <c r="K503" t="s">
        <v>659</v>
      </c>
      <c r="L503" t="s">
        <v>659</v>
      </c>
      <c r="M503" t="s">
        <v>659</v>
      </c>
      <c r="N503" t="s">
        <v>659</v>
      </c>
      <c r="O503" t="s">
        <v>659</v>
      </c>
      <c r="P503" t="s">
        <v>659</v>
      </c>
      <c r="Q503" t="s">
        <v>659</v>
      </c>
      <c r="R503" t="s">
        <v>659</v>
      </c>
      <c r="S503" t="s">
        <v>659</v>
      </c>
      <c r="T503" t="s">
        <v>659</v>
      </c>
      <c r="U503" t="s">
        <v>659</v>
      </c>
      <c r="V503" t="s">
        <v>659</v>
      </c>
      <c r="W503" t="s">
        <v>659</v>
      </c>
      <c r="X503" t="s">
        <v>659</v>
      </c>
      <c r="Y503" t="s">
        <v>659</v>
      </c>
      <c r="Z503" t="s">
        <v>659</v>
      </c>
      <c r="AA503" t="s">
        <v>659</v>
      </c>
      <c r="AB503" t="s">
        <v>659</v>
      </c>
      <c r="AC503" t="s">
        <v>659</v>
      </c>
      <c r="AD503" t="s">
        <v>659</v>
      </c>
      <c r="AE503" t="s">
        <v>659</v>
      </c>
      <c r="AF503" t="s">
        <v>659</v>
      </c>
      <c r="AG503" t="s">
        <v>659</v>
      </c>
      <c r="AH503" t="s">
        <v>659</v>
      </c>
      <c r="AI503" t="s">
        <v>659</v>
      </c>
      <c r="AJ503" t="s">
        <v>659</v>
      </c>
      <c r="AK503" t="s">
        <v>659</v>
      </c>
      <c r="AL503" t="s">
        <v>659</v>
      </c>
      <c r="AM503" t="s">
        <v>659</v>
      </c>
      <c r="AN503" t="s">
        <v>659</v>
      </c>
      <c r="AO503" t="s">
        <v>659</v>
      </c>
      <c r="AP503" t="s">
        <v>659</v>
      </c>
      <c r="AQ503" s="241">
        <v>0</v>
      </c>
      <c r="AR503" s="241">
        <v>0</v>
      </c>
    </row>
    <row r="504" spans="1:44" ht="18" x14ac:dyDescent="0.2">
      <c r="A504" s="264">
        <v>115174</v>
      </c>
      <c r="B504" t="s">
        <v>59</v>
      </c>
      <c r="C504" t="s">
        <v>659</v>
      </c>
      <c r="D504" t="s">
        <v>659</v>
      </c>
      <c r="E504" t="s">
        <v>659</v>
      </c>
      <c r="F504" t="s">
        <v>659</v>
      </c>
      <c r="G504" t="s">
        <v>659</v>
      </c>
      <c r="H504" t="s">
        <v>659</v>
      </c>
      <c r="I504" t="s">
        <v>659</v>
      </c>
      <c r="J504" t="s">
        <v>659</v>
      </c>
      <c r="K504" t="s">
        <v>659</v>
      </c>
      <c r="L504" t="s">
        <v>659</v>
      </c>
      <c r="M504" t="s">
        <v>659</v>
      </c>
      <c r="N504" t="s">
        <v>659</v>
      </c>
      <c r="O504" t="s">
        <v>659</v>
      </c>
      <c r="P504" t="s">
        <v>659</v>
      </c>
      <c r="Q504" t="s">
        <v>659</v>
      </c>
      <c r="R504" t="s">
        <v>659</v>
      </c>
      <c r="S504" t="s">
        <v>659</v>
      </c>
      <c r="T504" t="s">
        <v>659</v>
      </c>
      <c r="U504" t="s">
        <v>659</v>
      </c>
      <c r="V504" t="s">
        <v>659</v>
      </c>
      <c r="W504" t="s">
        <v>659</v>
      </c>
      <c r="X504" t="s">
        <v>659</v>
      </c>
      <c r="Y504" t="s">
        <v>659</v>
      </c>
      <c r="Z504" t="s">
        <v>659</v>
      </c>
      <c r="AA504" t="s">
        <v>659</v>
      </c>
      <c r="AB504" t="s">
        <v>659</v>
      </c>
      <c r="AC504" t="s">
        <v>659</v>
      </c>
      <c r="AD504" t="s">
        <v>659</v>
      </c>
      <c r="AE504" t="s">
        <v>659</v>
      </c>
      <c r="AF504" t="s">
        <v>659</v>
      </c>
      <c r="AG504" t="s">
        <v>659</v>
      </c>
      <c r="AH504" t="s">
        <v>659</v>
      </c>
      <c r="AI504" t="s">
        <v>659</v>
      </c>
      <c r="AJ504" t="s">
        <v>659</v>
      </c>
      <c r="AK504" t="s">
        <v>659</v>
      </c>
      <c r="AL504" t="s">
        <v>659</v>
      </c>
      <c r="AM504" t="s">
        <v>659</v>
      </c>
      <c r="AN504" t="s">
        <v>659</v>
      </c>
      <c r="AO504" t="s">
        <v>659</v>
      </c>
      <c r="AP504" t="s">
        <v>659</v>
      </c>
      <c r="AQ504" s="241">
        <v>0</v>
      </c>
      <c r="AR504" s="241">
        <v>0</v>
      </c>
    </row>
    <row r="505" spans="1:44" ht="21.75" x14ac:dyDescent="0.5">
      <c r="A505" s="246">
        <v>115178</v>
      </c>
      <c r="B505" t="s">
        <v>59</v>
      </c>
      <c r="C505" s="241" t="s">
        <v>659</v>
      </c>
      <c r="D505" s="241" t="s">
        <v>659</v>
      </c>
      <c r="E505" s="241" t="s">
        <v>659</v>
      </c>
      <c r="F505" s="241" t="s">
        <v>659</v>
      </c>
      <c r="G505" s="241" t="s">
        <v>659</v>
      </c>
      <c r="H505" s="241" t="s">
        <v>659</v>
      </c>
      <c r="I505" s="241" t="s">
        <v>659</v>
      </c>
      <c r="J505" s="241" t="s">
        <v>659</v>
      </c>
      <c r="K505" s="241" t="s">
        <v>659</v>
      </c>
      <c r="L505" s="241" t="s">
        <v>659</v>
      </c>
      <c r="M505" s="241" t="s">
        <v>659</v>
      </c>
      <c r="N505" s="241" t="s">
        <v>659</v>
      </c>
      <c r="O505" s="241" t="s">
        <v>659</v>
      </c>
      <c r="P505" s="241" t="s">
        <v>659</v>
      </c>
      <c r="Q505" s="241" t="s">
        <v>659</v>
      </c>
      <c r="R505" s="241" t="s">
        <v>659</v>
      </c>
      <c r="S505" s="241" t="s">
        <v>659</v>
      </c>
      <c r="T505" s="241" t="s">
        <v>659</v>
      </c>
      <c r="U505" s="241" t="s">
        <v>659</v>
      </c>
      <c r="V505" s="241" t="s">
        <v>659</v>
      </c>
      <c r="W505" s="241" t="s">
        <v>659</v>
      </c>
      <c r="X505" s="241" t="s">
        <v>659</v>
      </c>
      <c r="Y505" s="241" t="s">
        <v>659</v>
      </c>
      <c r="Z505" s="241" t="s">
        <v>659</v>
      </c>
      <c r="AA505" s="241" t="s">
        <v>659</v>
      </c>
      <c r="AB505" s="241" t="s">
        <v>659</v>
      </c>
      <c r="AC505" s="241" t="s">
        <v>659</v>
      </c>
      <c r="AD505" s="241" t="s">
        <v>659</v>
      </c>
      <c r="AE505" s="241" t="s">
        <v>659</v>
      </c>
      <c r="AF505" s="241" t="s">
        <v>659</v>
      </c>
      <c r="AG505" s="241" t="s">
        <v>659</v>
      </c>
      <c r="AH505" s="241" t="s">
        <v>659</v>
      </c>
      <c r="AI505" s="241" t="s">
        <v>659</v>
      </c>
      <c r="AJ505" s="241" t="s">
        <v>659</v>
      </c>
      <c r="AK505" s="241" t="s">
        <v>659</v>
      </c>
      <c r="AL505" s="241" t="s">
        <v>659</v>
      </c>
      <c r="AM505" s="241" t="s">
        <v>659</v>
      </c>
      <c r="AN505" s="241" t="s">
        <v>659</v>
      </c>
      <c r="AO505" s="241" t="s">
        <v>659</v>
      </c>
      <c r="AP505" s="241" t="s">
        <v>659</v>
      </c>
      <c r="AQ505" s="241" t="s">
        <v>932</v>
      </c>
      <c r="AR505" s="241">
        <v>0</v>
      </c>
    </row>
    <row r="506" spans="1:44" x14ac:dyDescent="0.2">
      <c r="A506">
        <v>115191</v>
      </c>
      <c r="B506" t="s">
        <v>59</v>
      </c>
      <c r="C506" t="s">
        <v>659</v>
      </c>
      <c r="D506" t="s">
        <v>659</v>
      </c>
      <c r="E506" t="s">
        <v>659</v>
      </c>
      <c r="F506" t="s">
        <v>659</v>
      </c>
      <c r="G506" t="s">
        <v>659</v>
      </c>
      <c r="H506" t="s">
        <v>659</v>
      </c>
      <c r="I506" t="s">
        <v>659</v>
      </c>
      <c r="J506" t="s">
        <v>659</v>
      </c>
      <c r="K506" t="s">
        <v>659</v>
      </c>
      <c r="L506" t="s">
        <v>659</v>
      </c>
      <c r="M506" t="s">
        <v>659</v>
      </c>
      <c r="N506" t="s">
        <v>659</v>
      </c>
      <c r="O506" t="s">
        <v>659</v>
      </c>
      <c r="P506" t="s">
        <v>659</v>
      </c>
      <c r="Q506" t="s">
        <v>659</v>
      </c>
      <c r="R506" t="s">
        <v>659</v>
      </c>
      <c r="S506" t="s">
        <v>659</v>
      </c>
      <c r="T506" t="s">
        <v>659</v>
      </c>
      <c r="U506" t="s">
        <v>659</v>
      </c>
      <c r="V506" t="s">
        <v>659</v>
      </c>
      <c r="W506" t="s">
        <v>659</v>
      </c>
      <c r="X506" t="s">
        <v>659</v>
      </c>
      <c r="Y506" t="s">
        <v>659</v>
      </c>
      <c r="Z506" t="s">
        <v>659</v>
      </c>
      <c r="AA506" t="s">
        <v>659</v>
      </c>
      <c r="AB506" t="s">
        <v>659</v>
      </c>
      <c r="AC506" t="s">
        <v>659</v>
      </c>
      <c r="AD506" t="s">
        <v>659</v>
      </c>
      <c r="AE506" t="s">
        <v>659</v>
      </c>
      <c r="AF506" t="s">
        <v>659</v>
      </c>
      <c r="AG506" t="s">
        <v>659</v>
      </c>
      <c r="AH506" t="s">
        <v>659</v>
      </c>
      <c r="AI506" t="s">
        <v>659</v>
      </c>
      <c r="AJ506" t="s">
        <v>659</v>
      </c>
      <c r="AK506" t="s">
        <v>659</v>
      </c>
      <c r="AL506" t="s">
        <v>659</v>
      </c>
      <c r="AM506" t="s">
        <v>659</v>
      </c>
      <c r="AN506" t="s">
        <v>659</v>
      </c>
      <c r="AO506" t="s">
        <v>659</v>
      </c>
      <c r="AP506" t="s">
        <v>659</v>
      </c>
      <c r="AQ506" s="241" t="s">
        <v>934</v>
      </c>
      <c r="AR506" s="241">
        <v>0</v>
      </c>
    </row>
    <row r="507" spans="1:44" ht="18" x14ac:dyDescent="0.2">
      <c r="A507" s="264">
        <v>115213</v>
      </c>
      <c r="B507" t="s">
        <v>59</v>
      </c>
      <c r="C507" t="s">
        <v>659</v>
      </c>
      <c r="D507" t="s">
        <v>659</v>
      </c>
      <c r="E507" t="s">
        <v>659</v>
      </c>
      <c r="F507" t="s">
        <v>659</v>
      </c>
      <c r="G507" t="s">
        <v>659</v>
      </c>
      <c r="H507" t="s">
        <v>659</v>
      </c>
      <c r="I507" t="s">
        <v>659</v>
      </c>
      <c r="J507" t="s">
        <v>659</v>
      </c>
      <c r="K507" t="s">
        <v>659</v>
      </c>
      <c r="L507" t="s">
        <v>659</v>
      </c>
      <c r="M507" t="s">
        <v>659</v>
      </c>
      <c r="N507" t="s">
        <v>659</v>
      </c>
      <c r="O507" t="s">
        <v>659</v>
      </c>
      <c r="P507" t="s">
        <v>659</v>
      </c>
      <c r="Q507" t="s">
        <v>659</v>
      </c>
      <c r="R507" t="s">
        <v>659</v>
      </c>
      <c r="S507" t="s">
        <v>659</v>
      </c>
      <c r="T507" t="s">
        <v>659</v>
      </c>
      <c r="U507" t="s">
        <v>659</v>
      </c>
      <c r="V507" t="s">
        <v>659</v>
      </c>
      <c r="W507" t="s">
        <v>659</v>
      </c>
      <c r="X507" t="s">
        <v>659</v>
      </c>
      <c r="Y507" t="s">
        <v>659</v>
      </c>
      <c r="Z507" t="s">
        <v>659</v>
      </c>
      <c r="AA507" t="s">
        <v>659</v>
      </c>
      <c r="AB507" t="s">
        <v>659</v>
      </c>
      <c r="AC507" t="s">
        <v>659</v>
      </c>
      <c r="AD507" t="s">
        <v>659</v>
      </c>
      <c r="AE507" t="s">
        <v>659</v>
      </c>
      <c r="AF507" t="s">
        <v>659</v>
      </c>
      <c r="AG507" t="s">
        <v>659</v>
      </c>
      <c r="AH507" t="s">
        <v>659</v>
      </c>
      <c r="AI507" t="s">
        <v>659</v>
      </c>
      <c r="AJ507" t="s">
        <v>659</v>
      </c>
      <c r="AK507" t="s">
        <v>659</v>
      </c>
      <c r="AL507" t="s">
        <v>659</v>
      </c>
      <c r="AM507" t="s">
        <v>659</v>
      </c>
      <c r="AN507" t="s">
        <v>659</v>
      </c>
      <c r="AO507" t="s">
        <v>659</v>
      </c>
      <c r="AP507" t="s">
        <v>659</v>
      </c>
      <c r="AQ507" s="241">
        <v>0</v>
      </c>
      <c r="AR507" s="241">
        <v>0</v>
      </c>
    </row>
    <row r="508" spans="1:44" x14ac:dyDescent="0.2">
      <c r="A508">
        <v>115224</v>
      </c>
      <c r="B508" t="s">
        <v>59</v>
      </c>
      <c r="C508" t="s">
        <v>659</v>
      </c>
      <c r="D508" t="s">
        <v>659</v>
      </c>
      <c r="E508" t="s">
        <v>659</v>
      </c>
      <c r="F508" t="s">
        <v>659</v>
      </c>
      <c r="G508" t="s">
        <v>659</v>
      </c>
      <c r="H508" t="s">
        <v>659</v>
      </c>
      <c r="I508" t="s">
        <v>659</v>
      </c>
      <c r="J508" t="s">
        <v>659</v>
      </c>
      <c r="K508" t="s">
        <v>659</v>
      </c>
      <c r="L508" t="s">
        <v>659</v>
      </c>
      <c r="M508" t="s">
        <v>659</v>
      </c>
      <c r="N508" t="s">
        <v>659</v>
      </c>
      <c r="O508" t="s">
        <v>659</v>
      </c>
      <c r="P508" t="s">
        <v>659</v>
      </c>
      <c r="Q508" t="s">
        <v>659</v>
      </c>
      <c r="R508" t="s">
        <v>659</v>
      </c>
      <c r="S508" t="s">
        <v>659</v>
      </c>
      <c r="T508" t="s">
        <v>659</v>
      </c>
      <c r="U508" t="s">
        <v>659</v>
      </c>
      <c r="V508" t="s">
        <v>659</v>
      </c>
      <c r="W508" t="s">
        <v>659</v>
      </c>
      <c r="X508" t="s">
        <v>659</v>
      </c>
      <c r="Y508" t="s">
        <v>659</v>
      </c>
      <c r="Z508" t="s">
        <v>659</v>
      </c>
      <c r="AA508" t="s">
        <v>659</v>
      </c>
      <c r="AB508" t="s">
        <v>659</v>
      </c>
      <c r="AC508" t="s">
        <v>659</v>
      </c>
      <c r="AD508" t="s">
        <v>659</v>
      </c>
      <c r="AE508" t="s">
        <v>659</v>
      </c>
      <c r="AF508" t="s">
        <v>659</v>
      </c>
      <c r="AG508" t="s">
        <v>659</v>
      </c>
      <c r="AH508" t="s">
        <v>659</v>
      </c>
      <c r="AI508" t="s">
        <v>659</v>
      </c>
      <c r="AJ508" t="s">
        <v>659</v>
      </c>
      <c r="AK508" t="s">
        <v>659</v>
      </c>
      <c r="AL508" t="s">
        <v>659</v>
      </c>
      <c r="AM508" t="s">
        <v>659</v>
      </c>
      <c r="AN508" t="s">
        <v>659</v>
      </c>
      <c r="AO508" t="s">
        <v>659</v>
      </c>
      <c r="AP508" t="s">
        <v>659</v>
      </c>
      <c r="AQ508" s="241" t="s">
        <v>931</v>
      </c>
      <c r="AR508" s="241">
        <v>0</v>
      </c>
    </row>
    <row r="509" spans="1:44" s="244" customFormat="1" ht="21.75" x14ac:dyDescent="0.5">
      <c r="A509" s="246">
        <v>115241</v>
      </c>
      <c r="B509" t="s">
        <v>59</v>
      </c>
      <c r="C509" s="241" t="s">
        <v>197</v>
      </c>
      <c r="D509" s="241" t="s">
        <v>198</v>
      </c>
      <c r="E509" s="241" t="s">
        <v>197</v>
      </c>
      <c r="F509" s="241" t="s">
        <v>197</v>
      </c>
      <c r="G509" s="241" t="s">
        <v>197</v>
      </c>
      <c r="H509" s="241" t="s">
        <v>197</v>
      </c>
      <c r="I509" s="241" t="s">
        <v>196</v>
      </c>
      <c r="J509" s="241" t="s">
        <v>197</v>
      </c>
      <c r="K509" s="241" t="s">
        <v>196</v>
      </c>
      <c r="L509" s="241" t="s">
        <v>197</v>
      </c>
      <c r="M509" s="241" t="s">
        <v>196</v>
      </c>
      <c r="N509" s="241" t="s">
        <v>196</v>
      </c>
      <c r="O509" s="241" t="s">
        <v>196</v>
      </c>
      <c r="P509" s="241" t="s">
        <v>196</v>
      </c>
      <c r="Q509" s="241" t="s">
        <v>196</v>
      </c>
      <c r="R509" s="241" t="s">
        <v>198</v>
      </c>
      <c r="S509" s="241" t="s">
        <v>196</v>
      </c>
      <c r="T509" s="241" t="s">
        <v>198</v>
      </c>
      <c r="U509" s="241" t="s">
        <v>196</v>
      </c>
      <c r="V509" s="241" t="s">
        <v>198</v>
      </c>
      <c r="W509" s="241" t="s">
        <v>196</v>
      </c>
      <c r="X509" s="241" t="s">
        <v>196</v>
      </c>
      <c r="Y509" s="241" t="s">
        <v>198</v>
      </c>
      <c r="Z509" s="241" t="s">
        <v>196</v>
      </c>
      <c r="AA509" s="241" t="s">
        <v>196</v>
      </c>
      <c r="AB509" s="241" t="s">
        <v>198</v>
      </c>
      <c r="AC509" s="241" t="s">
        <v>196</v>
      </c>
      <c r="AD509" s="241" t="s">
        <v>196</v>
      </c>
      <c r="AE509" s="241" t="s">
        <v>196</v>
      </c>
      <c r="AF509" s="241" t="s">
        <v>196</v>
      </c>
      <c r="AG509" s="241" t="s">
        <v>198</v>
      </c>
      <c r="AH509" s="241" t="s">
        <v>198</v>
      </c>
      <c r="AI509" s="241" t="s">
        <v>198</v>
      </c>
      <c r="AJ509" s="241" t="s">
        <v>198</v>
      </c>
      <c r="AK509" s="241" t="s">
        <v>197</v>
      </c>
      <c r="AL509" s="241" t="s">
        <v>198</v>
      </c>
      <c r="AM509" s="241" t="s">
        <v>198</v>
      </c>
      <c r="AN509" s="241" t="s">
        <v>196</v>
      </c>
      <c r="AO509" s="241" t="s">
        <v>197</v>
      </c>
      <c r="AP509" s="241" t="s">
        <v>197</v>
      </c>
      <c r="AQ509" s="241">
        <v>0</v>
      </c>
      <c r="AR509" s="241">
        <v>0</v>
      </c>
    </row>
    <row r="510" spans="1:44" ht="18" x14ac:dyDescent="0.2">
      <c r="A510" s="264">
        <v>115253</v>
      </c>
      <c r="B510" t="s">
        <v>59</v>
      </c>
      <c r="C510" t="s">
        <v>659</v>
      </c>
      <c r="D510" t="s">
        <v>659</v>
      </c>
      <c r="E510" t="s">
        <v>659</v>
      </c>
      <c r="F510" t="s">
        <v>659</v>
      </c>
      <c r="G510" t="s">
        <v>659</v>
      </c>
      <c r="H510" t="s">
        <v>659</v>
      </c>
      <c r="I510" t="s">
        <v>659</v>
      </c>
      <c r="J510" t="s">
        <v>659</v>
      </c>
      <c r="K510" t="s">
        <v>659</v>
      </c>
      <c r="L510" t="s">
        <v>659</v>
      </c>
      <c r="M510" t="s">
        <v>659</v>
      </c>
      <c r="N510" t="s">
        <v>659</v>
      </c>
      <c r="O510" t="s">
        <v>659</v>
      </c>
      <c r="P510" t="s">
        <v>659</v>
      </c>
      <c r="Q510" t="s">
        <v>659</v>
      </c>
      <c r="R510" t="s">
        <v>659</v>
      </c>
      <c r="S510" t="s">
        <v>659</v>
      </c>
      <c r="T510" t="s">
        <v>659</v>
      </c>
      <c r="U510" t="s">
        <v>659</v>
      </c>
      <c r="V510" t="s">
        <v>659</v>
      </c>
      <c r="W510" t="s">
        <v>659</v>
      </c>
      <c r="X510" t="s">
        <v>659</v>
      </c>
      <c r="Y510" t="s">
        <v>659</v>
      </c>
      <c r="Z510" t="s">
        <v>659</v>
      </c>
      <c r="AA510" t="s">
        <v>659</v>
      </c>
      <c r="AB510" t="s">
        <v>659</v>
      </c>
      <c r="AC510" t="s">
        <v>659</v>
      </c>
      <c r="AD510" t="s">
        <v>659</v>
      </c>
      <c r="AE510" t="s">
        <v>659</v>
      </c>
      <c r="AF510" t="s">
        <v>659</v>
      </c>
      <c r="AG510" t="s">
        <v>659</v>
      </c>
      <c r="AH510" t="s">
        <v>659</v>
      </c>
      <c r="AI510" t="s">
        <v>659</v>
      </c>
      <c r="AJ510" t="s">
        <v>659</v>
      </c>
      <c r="AK510" t="s">
        <v>659</v>
      </c>
      <c r="AL510" t="s">
        <v>659</v>
      </c>
      <c r="AM510" t="s">
        <v>659</v>
      </c>
      <c r="AN510" t="s">
        <v>659</v>
      </c>
      <c r="AO510" t="s">
        <v>659</v>
      </c>
      <c r="AP510" t="s">
        <v>659</v>
      </c>
      <c r="AQ510" s="241">
        <v>0</v>
      </c>
      <c r="AR510" s="241">
        <v>0</v>
      </c>
    </row>
    <row r="511" spans="1:44" ht="18" x14ac:dyDescent="0.2">
      <c r="A511" s="264">
        <v>115261</v>
      </c>
      <c r="B511" t="s">
        <v>59</v>
      </c>
      <c r="C511" t="s">
        <v>659</v>
      </c>
      <c r="D511" t="s">
        <v>659</v>
      </c>
      <c r="E511" t="s">
        <v>659</v>
      </c>
      <c r="F511" t="s">
        <v>659</v>
      </c>
      <c r="G511" t="s">
        <v>659</v>
      </c>
      <c r="H511" t="s">
        <v>659</v>
      </c>
      <c r="I511" t="s">
        <v>659</v>
      </c>
      <c r="J511" t="s">
        <v>659</v>
      </c>
      <c r="K511" t="s">
        <v>659</v>
      </c>
      <c r="L511" t="s">
        <v>659</v>
      </c>
      <c r="M511" t="s">
        <v>659</v>
      </c>
      <c r="N511" t="s">
        <v>659</v>
      </c>
      <c r="O511" t="s">
        <v>659</v>
      </c>
      <c r="P511" t="s">
        <v>659</v>
      </c>
      <c r="Q511" t="s">
        <v>659</v>
      </c>
      <c r="R511" t="s">
        <v>659</v>
      </c>
      <c r="S511" t="s">
        <v>659</v>
      </c>
      <c r="T511" t="s">
        <v>659</v>
      </c>
      <c r="U511" t="s">
        <v>659</v>
      </c>
      <c r="V511" t="s">
        <v>659</v>
      </c>
      <c r="W511" t="s">
        <v>659</v>
      </c>
      <c r="X511" t="s">
        <v>659</v>
      </c>
      <c r="Y511" t="s">
        <v>659</v>
      </c>
      <c r="Z511" t="s">
        <v>659</v>
      </c>
      <c r="AA511" t="s">
        <v>659</v>
      </c>
      <c r="AB511" t="s">
        <v>659</v>
      </c>
      <c r="AC511" t="s">
        <v>659</v>
      </c>
      <c r="AD511" t="s">
        <v>659</v>
      </c>
      <c r="AE511" t="s">
        <v>659</v>
      </c>
      <c r="AF511" t="s">
        <v>659</v>
      </c>
      <c r="AG511" t="s">
        <v>659</v>
      </c>
      <c r="AH511" t="s">
        <v>659</v>
      </c>
      <c r="AI511" t="s">
        <v>659</v>
      </c>
      <c r="AJ511" t="s">
        <v>659</v>
      </c>
      <c r="AK511" t="s">
        <v>659</v>
      </c>
      <c r="AL511" t="s">
        <v>659</v>
      </c>
      <c r="AM511" t="s">
        <v>659</v>
      </c>
      <c r="AN511" t="s">
        <v>659</v>
      </c>
      <c r="AO511" t="s">
        <v>659</v>
      </c>
      <c r="AP511" t="s">
        <v>659</v>
      </c>
      <c r="AQ511" s="241">
        <v>0</v>
      </c>
      <c r="AR511" s="241">
        <v>0</v>
      </c>
    </row>
    <row r="512" spans="1:44" ht="21.75" x14ac:dyDescent="0.5">
      <c r="A512" s="259">
        <v>115266</v>
      </c>
      <c r="B512" t="s">
        <v>59</v>
      </c>
      <c r="C512" s="241" t="s">
        <v>659</v>
      </c>
      <c r="D512" s="241" t="s">
        <v>659</v>
      </c>
      <c r="E512" s="241" t="s">
        <v>659</v>
      </c>
      <c r="F512" s="241" t="s">
        <v>659</v>
      </c>
      <c r="G512" s="241" t="s">
        <v>659</v>
      </c>
      <c r="H512" s="241" t="s">
        <v>659</v>
      </c>
      <c r="I512" s="241" t="s">
        <v>659</v>
      </c>
      <c r="J512" s="241" t="s">
        <v>659</v>
      </c>
      <c r="K512" s="241" t="s">
        <v>659</v>
      </c>
      <c r="L512" s="241" t="s">
        <v>659</v>
      </c>
      <c r="M512" s="241" t="s">
        <v>659</v>
      </c>
      <c r="N512" s="241" t="s">
        <v>659</v>
      </c>
      <c r="O512" s="241" t="s">
        <v>659</v>
      </c>
      <c r="P512" s="241" t="s">
        <v>659</v>
      </c>
      <c r="Q512" s="241" t="s">
        <v>659</v>
      </c>
      <c r="R512" s="241" t="s">
        <v>659</v>
      </c>
      <c r="S512" s="241" t="s">
        <v>659</v>
      </c>
      <c r="T512" s="241" t="s">
        <v>659</v>
      </c>
      <c r="U512" s="241" t="s">
        <v>659</v>
      </c>
      <c r="V512" s="241" t="s">
        <v>659</v>
      </c>
      <c r="W512" s="241" t="s">
        <v>659</v>
      </c>
      <c r="X512" s="241" t="s">
        <v>659</v>
      </c>
      <c r="Y512" s="241" t="s">
        <v>659</v>
      </c>
      <c r="Z512" s="241" t="s">
        <v>659</v>
      </c>
      <c r="AA512" s="241" t="s">
        <v>659</v>
      </c>
      <c r="AB512" s="241" t="s">
        <v>659</v>
      </c>
      <c r="AC512" s="241" t="s">
        <v>659</v>
      </c>
      <c r="AD512" s="241" t="s">
        <v>659</v>
      </c>
      <c r="AE512" s="241" t="s">
        <v>659</v>
      </c>
      <c r="AF512" s="241" t="s">
        <v>659</v>
      </c>
      <c r="AG512" s="241" t="s">
        <v>659</v>
      </c>
      <c r="AH512" s="241" t="s">
        <v>659</v>
      </c>
      <c r="AI512" s="241" t="s">
        <v>659</v>
      </c>
      <c r="AJ512" s="241" t="s">
        <v>659</v>
      </c>
      <c r="AK512" s="241" t="s">
        <v>659</v>
      </c>
      <c r="AL512" s="241" t="s">
        <v>659</v>
      </c>
      <c r="AM512" s="241" t="s">
        <v>659</v>
      </c>
      <c r="AN512" s="241" t="s">
        <v>659</v>
      </c>
      <c r="AO512" s="241" t="s">
        <v>659</v>
      </c>
      <c r="AP512" s="241" t="s">
        <v>659</v>
      </c>
      <c r="AQ512" s="241" t="s">
        <v>931</v>
      </c>
      <c r="AR512" s="241">
        <v>0</v>
      </c>
    </row>
    <row r="513" spans="1:44" x14ac:dyDescent="0.2">
      <c r="A513">
        <v>115267</v>
      </c>
      <c r="B513" t="s">
        <v>59</v>
      </c>
      <c r="C513" t="s">
        <v>197</v>
      </c>
      <c r="D513" t="s">
        <v>197</v>
      </c>
      <c r="E513" t="s">
        <v>197</v>
      </c>
      <c r="F513" t="s">
        <v>197</v>
      </c>
      <c r="G513" t="s">
        <v>197</v>
      </c>
      <c r="H513" t="s">
        <v>197</v>
      </c>
      <c r="I513" t="s">
        <v>197</v>
      </c>
      <c r="J513" t="s">
        <v>197</v>
      </c>
      <c r="K513" t="s">
        <v>197</v>
      </c>
      <c r="L513" t="s">
        <v>197</v>
      </c>
      <c r="M513" t="s">
        <v>197</v>
      </c>
      <c r="N513" t="s">
        <v>197</v>
      </c>
      <c r="O513" t="s">
        <v>197</v>
      </c>
      <c r="P513" t="s">
        <v>196</v>
      </c>
      <c r="Q513" t="s">
        <v>196</v>
      </c>
      <c r="R513" t="s">
        <v>196</v>
      </c>
      <c r="S513" t="s">
        <v>196</v>
      </c>
      <c r="T513" t="s">
        <v>198</v>
      </c>
      <c r="U513" t="s">
        <v>198</v>
      </c>
      <c r="V513" t="s">
        <v>196</v>
      </c>
      <c r="W513" t="s">
        <v>196</v>
      </c>
      <c r="X513" t="s">
        <v>196</v>
      </c>
      <c r="Y513" t="s">
        <v>196</v>
      </c>
      <c r="Z513" t="s">
        <v>196</v>
      </c>
      <c r="AA513" t="s">
        <v>196</v>
      </c>
      <c r="AB513" t="s">
        <v>196</v>
      </c>
      <c r="AC513" t="s">
        <v>196</v>
      </c>
      <c r="AD513" t="s">
        <v>196</v>
      </c>
      <c r="AE513" t="s">
        <v>196</v>
      </c>
      <c r="AF513" t="s">
        <v>196</v>
      </c>
      <c r="AG513" t="s">
        <v>198</v>
      </c>
      <c r="AH513" t="s">
        <v>196</v>
      </c>
      <c r="AI513" t="s">
        <v>198</v>
      </c>
      <c r="AJ513" t="s">
        <v>196</v>
      </c>
      <c r="AK513" t="s">
        <v>196</v>
      </c>
      <c r="AL513" t="s">
        <v>196</v>
      </c>
      <c r="AM513" t="s">
        <v>196</v>
      </c>
      <c r="AN513" t="s">
        <v>198</v>
      </c>
      <c r="AO513" t="s">
        <v>196</v>
      </c>
      <c r="AP513" t="s">
        <v>196</v>
      </c>
      <c r="AQ513" s="241">
        <v>0</v>
      </c>
      <c r="AR513" s="241">
        <v>0</v>
      </c>
    </row>
    <row r="514" spans="1:44" ht="15" x14ac:dyDescent="0.25">
      <c r="A514" s="258">
        <v>115302</v>
      </c>
      <c r="B514" t="s">
        <v>59</v>
      </c>
      <c r="C514" s="245" t="s">
        <v>196</v>
      </c>
      <c r="D514" s="245" t="s">
        <v>198</v>
      </c>
      <c r="E514" s="245" t="s">
        <v>196</v>
      </c>
      <c r="F514" s="245" t="s">
        <v>196</v>
      </c>
      <c r="G514" s="245" t="s">
        <v>196</v>
      </c>
      <c r="H514" s="245" t="s">
        <v>198</v>
      </c>
      <c r="I514" s="245" t="s">
        <v>198</v>
      </c>
      <c r="J514" s="245" t="s">
        <v>198</v>
      </c>
      <c r="K514" s="245" t="s">
        <v>198</v>
      </c>
      <c r="L514" s="245" t="s">
        <v>198</v>
      </c>
      <c r="M514" s="245" t="s">
        <v>198</v>
      </c>
      <c r="N514" s="245" t="s">
        <v>198</v>
      </c>
      <c r="O514" s="245" t="s">
        <v>198</v>
      </c>
      <c r="P514" s="245" t="s">
        <v>196</v>
      </c>
      <c r="Q514" s="245" t="s">
        <v>196</v>
      </c>
      <c r="R514" s="245" t="s">
        <v>196</v>
      </c>
      <c r="S514" s="245" t="s">
        <v>198</v>
      </c>
      <c r="T514" s="245" t="s">
        <v>198</v>
      </c>
      <c r="U514" s="245" t="s">
        <v>198</v>
      </c>
      <c r="V514" s="245" t="s">
        <v>198</v>
      </c>
      <c r="W514" s="245" t="s">
        <v>198</v>
      </c>
      <c r="X514" s="245" t="s">
        <v>198</v>
      </c>
      <c r="Y514" s="245" t="s">
        <v>198</v>
      </c>
      <c r="Z514" s="245" t="s">
        <v>197</v>
      </c>
      <c r="AA514" s="245" t="s">
        <v>196</v>
      </c>
      <c r="AB514" s="245" t="s">
        <v>196</v>
      </c>
      <c r="AC514" s="245" t="s">
        <v>196</v>
      </c>
      <c r="AD514" s="245" t="s">
        <v>196</v>
      </c>
      <c r="AE514" s="245" t="s">
        <v>196</v>
      </c>
      <c r="AF514" s="245" t="s">
        <v>196</v>
      </c>
      <c r="AG514" s="245" t="s">
        <v>196</v>
      </c>
      <c r="AH514" s="245" t="s">
        <v>198</v>
      </c>
      <c r="AI514" s="245" t="s">
        <v>198</v>
      </c>
      <c r="AJ514" s="245" t="s">
        <v>198</v>
      </c>
      <c r="AK514" s="245" t="s">
        <v>198</v>
      </c>
      <c r="AL514" s="245" t="s">
        <v>198</v>
      </c>
      <c r="AM514" s="245" t="s">
        <v>198</v>
      </c>
      <c r="AN514" s="245" t="s">
        <v>198</v>
      </c>
      <c r="AO514" s="245" t="s">
        <v>197</v>
      </c>
      <c r="AP514" s="245" t="s">
        <v>197</v>
      </c>
      <c r="AQ514" s="241">
        <v>0</v>
      </c>
      <c r="AR514" s="241">
        <v>0</v>
      </c>
    </row>
    <row r="515" spans="1:44" x14ac:dyDescent="0.2">
      <c r="A515">
        <v>115310</v>
      </c>
      <c r="B515" t="s">
        <v>1141</v>
      </c>
      <c r="C515" t="s">
        <v>659</v>
      </c>
      <c r="D515" t="s">
        <v>659</v>
      </c>
      <c r="E515" t="s">
        <v>659</v>
      </c>
      <c r="F515" t="s">
        <v>659</v>
      </c>
      <c r="G515" t="s">
        <v>659</v>
      </c>
      <c r="H515" t="s">
        <v>659</v>
      </c>
      <c r="I515" t="s">
        <v>659</v>
      </c>
      <c r="J515" t="s">
        <v>659</v>
      </c>
      <c r="K515" t="s">
        <v>659</v>
      </c>
      <c r="L515" t="s">
        <v>659</v>
      </c>
      <c r="M515" t="s">
        <v>659</v>
      </c>
      <c r="N515" t="s">
        <v>659</v>
      </c>
      <c r="O515" t="s">
        <v>659</v>
      </c>
      <c r="P515" t="s">
        <v>659</v>
      </c>
      <c r="Q515" t="s">
        <v>659</v>
      </c>
      <c r="R515" t="s">
        <v>659</v>
      </c>
      <c r="S515" t="s">
        <v>659</v>
      </c>
      <c r="T515" t="s">
        <v>659</v>
      </c>
      <c r="U515" t="s">
        <v>659</v>
      </c>
      <c r="V515" t="s">
        <v>659</v>
      </c>
      <c r="W515" t="s">
        <v>659</v>
      </c>
      <c r="X515" t="s">
        <v>659</v>
      </c>
      <c r="Y515" t="s">
        <v>659</v>
      </c>
      <c r="Z515" t="s">
        <v>659</v>
      </c>
      <c r="AA515" t="s">
        <v>659</v>
      </c>
      <c r="AB515" t="s">
        <v>659</v>
      </c>
      <c r="AC515" t="s">
        <v>659</v>
      </c>
      <c r="AD515" t="s">
        <v>659</v>
      </c>
      <c r="AE515" t="s">
        <v>659</v>
      </c>
      <c r="AF515" t="s">
        <v>659</v>
      </c>
      <c r="AG515" t="s">
        <v>659</v>
      </c>
      <c r="AH515" t="s">
        <v>659</v>
      </c>
      <c r="AI515" t="s">
        <v>659</v>
      </c>
      <c r="AJ515" t="s">
        <v>659</v>
      </c>
      <c r="AK515" t="s">
        <v>659</v>
      </c>
      <c r="AL515" t="s">
        <v>659</v>
      </c>
      <c r="AM515" t="s">
        <v>659</v>
      </c>
      <c r="AN515" t="s">
        <v>659</v>
      </c>
      <c r="AO515" t="s">
        <v>659</v>
      </c>
      <c r="AP515" t="s">
        <v>659</v>
      </c>
      <c r="AQ515" s="241" t="s">
        <v>931</v>
      </c>
      <c r="AR515" s="241">
        <v>0</v>
      </c>
    </row>
    <row r="516" spans="1:44" x14ac:dyDescent="0.2">
      <c r="A516" s="241">
        <v>115316</v>
      </c>
      <c r="B516" t="s">
        <v>59</v>
      </c>
      <c r="C516" s="241" t="s">
        <v>659</v>
      </c>
      <c r="D516" s="241" t="s">
        <v>659</v>
      </c>
      <c r="E516" s="241" t="s">
        <v>659</v>
      </c>
      <c r="F516" s="241" t="s">
        <v>659</v>
      </c>
      <c r="G516" s="241" t="s">
        <v>659</v>
      </c>
      <c r="H516" s="241" t="s">
        <v>659</v>
      </c>
      <c r="I516" s="241" t="s">
        <v>659</v>
      </c>
      <c r="J516" s="241" t="s">
        <v>659</v>
      </c>
      <c r="K516" s="241" t="s">
        <v>659</v>
      </c>
      <c r="L516" s="241" t="s">
        <v>659</v>
      </c>
      <c r="M516" s="241" t="s">
        <v>659</v>
      </c>
      <c r="N516" s="241" t="s">
        <v>659</v>
      </c>
      <c r="O516" s="241" t="s">
        <v>659</v>
      </c>
      <c r="P516" s="241" t="s">
        <v>659</v>
      </c>
      <c r="Q516" s="241" t="s">
        <v>659</v>
      </c>
      <c r="R516" s="241" t="s">
        <v>659</v>
      </c>
      <c r="S516" s="241" t="s">
        <v>659</v>
      </c>
      <c r="T516" s="241" t="s">
        <v>659</v>
      </c>
      <c r="U516" s="241" t="s">
        <v>659</v>
      </c>
      <c r="V516" s="241" t="s">
        <v>659</v>
      </c>
      <c r="W516" s="241" t="s">
        <v>659</v>
      </c>
      <c r="X516" s="241" t="s">
        <v>659</v>
      </c>
      <c r="Y516" s="241" t="s">
        <v>659</v>
      </c>
      <c r="Z516" s="241" t="s">
        <v>659</v>
      </c>
      <c r="AA516" s="241" t="s">
        <v>659</v>
      </c>
      <c r="AB516" s="241" t="s">
        <v>659</v>
      </c>
      <c r="AC516" s="241" t="s">
        <v>659</v>
      </c>
      <c r="AD516" s="241" t="s">
        <v>659</v>
      </c>
      <c r="AE516" s="241" t="s">
        <v>659</v>
      </c>
      <c r="AF516" s="241" t="s">
        <v>659</v>
      </c>
      <c r="AG516" s="241" t="s">
        <v>659</v>
      </c>
      <c r="AH516" s="241" t="s">
        <v>659</v>
      </c>
      <c r="AI516" s="241" t="s">
        <v>659</v>
      </c>
      <c r="AJ516" s="241" t="s">
        <v>659</v>
      </c>
      <c r="AK516" s="241" t="s">
        <v>659</v>
      </c>
      <c r="AL516" s="241" t="s">
        <v>659</v>
      </c>
      <c r="AM516" s="241" t="s">
        <v>659</v>
      </c>
      <c r="AN516" s="241" t="s">
        <v>659</v>
      </c>
      <c r="AO516" s="241" t="s">
        <v>659</v>
      </c>
      <c r="AP516" s="241" t="s">
        <v>659</v>
      </c>
      <c r="AQ516" s="241" t="s">
        <v>931</v>
      </c>
      <c r="AR516" s="241">
        <v>0</v>
      </c>
    </row>
    <row r="517" spans="1:44" x14ac:dyDescent="0.2">
      <c r="A517">
        <v>115319</v>
      </c>
      <c r="B517" t="s">
        <v>1144</v>
      </c>
      <c r="C517" t="s">
        <v>198</v>
      </c>
      <c r="D517" t="s">
        <v>196</v>
      </c>
      <c r="E517" t="s">
        <v>196</v>
      </c>
      <c r="F517" t="s">
        <v>196</v>
      </c>
      <c r="G517" t="s">
        <v>196</v>
      </c>
      <c r="H517" t="s">
        <v>196</v>
      </c>
      <c r="I517" t="s">
        <v>196</v>
      </c>
      <c r="J517" t="s">
        <v>196</v>
      </c>
      <c r="K517" t="s">
        <v>196</v>
      </c>
      <c r="L517" t="s">
        <v>198</v>
      </c>
      <c r="M517" t="s">
        <v>198</v>
      </c>
      <c r="N517" t="s">
        <v>196</v>
      </c>
      <c r="O517" t="s">
        <v>198</v>
      </c>
      <c r="P517" t="s">
        <v>198</v>
      </c>
      <c r="Q517" t="s">
        <v>198</v>
      </c>
      <c r="R517" t="s">
        <v>196</v>
      </c>
      <c r="S517" t="s">
        <v>198</v>
      </c>
      <c r="T517" t="s">
        <v>196</v>
      </c>
      <c r="U517" t="s">
        <v>198</v>
      </c>
      <c r="V517" t="s">
        <v>198</v>
      </c>
      <c r="W517" t="s">
        <v>196</v>
      </c>
      <c r="X517" t="s">
        <v>198</v>
      </c>
      <c r="Y517" t="s">
        <v>198</v>
      </c>
      <c r="Z517" t="s">
        <v>198</v>
      </c>
      <c r="AA517" t="s">
        <v>196</v>
      </c>
      <c r="AB517" t="s">
        <v>198</v>
      </c>
      <c r="AC517" t="s">
        <v>198</v>
      </c>
      <c r="AD517" t="s">
        <v>196</v>
      </c>
      <c r="AE517" t="s">
        <v>198</v>
      </c>
      <c r="AF517" t="s">
        <v>196</v>
      </c>
      <c r="AG517" t="s">
        <v>198</v>
      </c>
      <c r="AH517" t="s">
        <v>196</v>
      </c>
      <c r="AI517" t="s">
        <v>196</v>
      </c>
      <c r="AJ517" t="s">
        <v>198</v>
      </c>
      <c r="AK517" t="s">
        <v>196</v>
      </c>
      <c r="AL517" t="s">
        <v>198</v>
      </c>
      <c r="AM517" t="s">
        <v>196</v>
      </c>
      <c r="AN517" t="s">
        <v>198</v>
      </c>
      <c r="AO517" t="s">
        <v>198</v>
      </c>
      <c r="AP517" t="s">
        <v>196</v>
      </c>
      <c r="AQ517" s="241">
        <v>0</v>
      </c>
      <c r="AR517" s="241">
        <v>0</v>
      </c>
    </row>
    <row r="518" spans="1:44" ht="21.75" x14ac:dyDescent="0.5">
      <c r="A518" s="246">
        <v>115330</v>
      </c>
      <c r="B518" t="s">
        <v>59</v>
      </c>
      <c r="C518" s="241" t="s">
        <v>659</v>
      </c>
      <c r="D518" s="241" t="s">
        <v>659</v>
      </c>
      <c r="E518" s="241" t="s">
        <v>659</v>
      </c>
      <c r="F518" s="241" t="s">
        <v>659</v>
      </c>
      <c r="G518" s="241" t="s">
        <v>659</v>
      </c>
      <c r="H518" s="241" t="s">
        <v>659</v>
      </c>
      <c r="I518" s="241" t="s">
        <v>659</v>
      </c>
      <c r="J518" s="241" t="s">
        <v>659</v>
      </c>
      <c r="K518" s="241" t="s">
        <v>659</v>
      </c>
      <c r="L518" s="241" t="s">
        <v>659</v>
      </c>
      <c r="M518" s="241" t="s">
        <v>659</v>
      </c>
      <c r="N518" s="241" t="s">
        <v>659</v>
      </c>
      <c r="O518" s="241" t="s">
        <v>659</v>
      </c>
      <c r="P518" s="241" t="s">
        <v>659</v>
      </c>
      <c r="Q518" s="241" t="s">
        <v>659</v>
      </c>
      <c r="R518" s="241" t="s">
        <v>659</v>
      </c>
      <c r="S518" s="241" t="s">
        <v>659</v>
      </c>
      <c r="T518" s="241" t="s">
        <v>659</v>
      </c>
      <c r="U518" s="241" t="s">
        <v>659</v>
      </c>
      <c r="V518" s="241" t="s">
        <v>659</v>
      </c>
      <c r="W518" s="241" t="s">
        <v>659</v>
      </c>
      <c r="X518" s="241" t="s">
        <v>659</v>
      </c>
      <c r="Y518" s="241" t="s">
        <v>659</v>
      </c>
      <c r="Z518" s="241" t="s">
        <v>659</v>
      </c>
      <c r="AA518" s="241" t="s">
        <v>659</v>
      </c>
      <c r="AB518" s="241" t="s">
        <v>659</v>
      </c>
      <c r="AC518" s="241" t="s">
        <v>659</v>
      </c>
      <c r="AD518" s="241" t="s">
        <v>659</v>
      </c>
      <c r="AE518" s="241" t="s">
        <v>659</v>
      </c>
      <c r="AF518" s="241" t="s">
        <v>659</v>
      </c>
      <c r="AG518" s="241" t="s">
        <v>659</v>
      </c>
      <c r="AH518" s="241" t="s">
        <v>659</v>
      </c>
      <c r="AI518" s="241" t="s">
        <v>659</v>
      </c>
      <c r="AJ518" s="241" t="s">
        <v>659</v>
      </c>
      <c r="AK518" s="241" t="s">
        <v>659</v>
      </c>
      <c r="AL518" s="241" t="s">
        <v>659</v>
      </c>
      <c r="AM518" s="241" t="s">
        <v>659</v>
      </c>
      <c r="AN518" s="241" t="s">
        <v>659</v>
      </c>
      <c r="AO518" s="241" t="s">
        <v>659</v>
      </c>
      <c r="AP518" s="241" t="s">
        <v>659</v>
      </c>
      <c r="AQ518" s="241" t="s">
        <v>931</v>
      </c>
      <c r="AR518" s="241">
        <v>0</v>
      </c>
    </row>
    <row r="519" spans="1:44" x14ac:dyDescent="0.2">
      <c r="A519" s="241">
        <v>115361</v>
      </c>
      <c r="B519" t="s">
        <v>59</v>
      </c>
      <c r="C519" s="241" t="s">
        <v>196</v>
      </c>
      <c r="D519" s="241" t="s">
        <v>196</v>
      </c>
      <c r="E519" s="241" t="s">
        <v>196</v>
      </c>
      <c r="F519" s="241" t="s">
        <v>196</v>
      </c>
      <c r="G519" s="241" t="s">
        <v>196</v>
      </c>
      <c r="H519" s="241" t="s">
        <v>198</v>
      </c>
      <c r="I519" s="241" t="s">
        <v>198</v>
      </c>
      <c r="J519" s="241" t="s">
        <v>198</v>
      </c>
      <c r="K519" s="241" t="s">
        <v>198</v>
      </c>
      <c r="L519" s="241" t="s">
        <v>196</v>
      </c>
      <c r="M519" s="241" t="s">
        <v>198</v>
      </c>
      <c r="N519" s="241" t="s">
        <v>198</v>
      </c>
      <c r="O519" s="241" t="s">
        <v>198</v>
      </c>
      <c r="P519" s="241" t="s">
        <v>197</v>
      </c>
      <c r="Q519" s="241" t="s">
        <v>197</v>
      </c>
      <c r="R519" s="241" t="s">
        <v>198</v>
      </c>
      <c r="S519" s="241" t="s">
        <v>198</v>
      </c>
      <c r="T519" s="241" t="s">
        <v>196</v>
      </c>
      <c r="U519" s="241" t="s">
        <v>198</v>
      </c>
      <c r="V519" s="241" t="s">
        <v>198</v>
      </c>
      <c r="W519" s="241" t="s">
        <v>198</v>
      </c>
      <c r="X519" s="241" t="s">
        <v>198</v>
      </c>
      <c r="Y519" s="241" t="s">
        <v>196</v>
      </c>
      <c r="Z519" s="241" t="s">
        <v>196</v>
      </c>
      <c r="AA519" s="241" t="s">
        <v>198</v>
      </c>
      <c r="AB519" s="241" t="s">
        <v>198</v>
      </c>
      <c r="AC519" s="241" t="s">
        <v>196</v>
      </c>
      <c r="AD519" s="241" t="s">
        <v>196</v>
      </c>
      <c r="AE519" s="241" t="s">
        <v>196</v>
      </c>
      <c r="AF519" s="241" t="s">
        <v>196</v>
      </c>
      <c r="AG519" s="241" t="s">
        <v>196</v>
      </c>
      <c r="AH519" s="241" t="s">
        <v>198</v>
      </c>
      <c r="AI519" s="241" t="s">
        <v>196</v>
      </c>
      <c r="AJ519" s="241" t="s">
        <v>198</v>
      </c>
      <c r="AK519" s="241" t="s">
        <v>196</v>
      </c>
      <c r="AL519" s="241" t="s">
        <v>198</v>
      </c>
      <c r="AM519" s="241" t="s">
        <v>198</v>
      </c>
      <c r="AN519" s="241" t="s">
        <v>196</v>
      </c>
      <c r="AO519" s="241" t="s">
        <v>196</v>
      </c>
      <c r="AP519" s="241" t="s">
        <v>196</v>
      </c>
      <c r="AQ519" s="241">
        <v>0</v>
      </c>
      <c r="AR519" s="241">
        <v>0</v>
      </c>
    </row>
    <row r="520" spans="1:44" ht="18" x14ac:dyDescent="0.2">
      <c r="A520" s="264">
        <v>115411</v>
      </c>
      <c r="B520" t="s">
        <v>59</v>
      </c>
      <c r="C520" t="s">
        <v>659</v>
      </c>
      <c r="D520" t="s">
        <v>659</v>
      </c>
      <c r="E520" t="s">
        <v>659</v>
      </c>
      <c r="F520" t="s">
        <v>659</v>
      </c>
      <c r="G520" t="s">
        <v>659</v>
      </c>
      <c r="H520" t="s">
        <v>659</v>
      </c>
      <c r="I520" t="s">
        <v>659</v>
      </c>
      <c r="J520" t="s">
        <v>659</v>
      </c>
      <c r="K520" t="s">
        <v>659</v>
      </c>
      <c r="L520" t="s">
        <v>659</v>
      </c>
      <c r="M520" t="s">
        <v>659</v>
      </c>
      <c r="N520" t="s">
        <v>659</v>
      </c>
      <c r="O520" t="s">
        <v>659</v>
      </c>
      <c r="P520" t="s">
        <v>659</v>
      </c>
      <c r="Q520" t="s">
        <v>659</v>
      </c>
      <c r="R520" t="s">
        <v>659</v>
      </c>
      <c r="S520" t="s">
        <v>659</v>
      </c>
      <c r="T520" t="s">
        <v>659</v>
      </c>
      <c r="U520" t="s">
        <v>659</v>
      </c>
      <c r="V520" t="s">
        <v>659</v>
      </c>
      <c r="W520" t="s">
        <v>659</v>
      </c>
      <c r="X520" t="s">
        <v>659</v>
      </c>
      <c r="Y520" t="s">
        <v>659</v>
      </c>
      <c r="Z520" t="s">
        <v>659</v>
      </c>
      <c r="AA520" t="s">
        <v>659</v>
      </c>
      <c r="AB520" t="s">
        <v>659</v>
      </c>
      <c r="AC520" t="s">
        <v>659</v>
      </c>
      <c r="AD520" t="s">
        <v>659</v>
      </c>
      <c r="AE520" t="s">
        <v>659</v>
      </c>
      <c r="AF520" t="s">
        <v>659</v>
      </c>
      <c r="AG520" t="s">
        <v>659</v>
      </c>
      <c r="AH520" t="s">
        <v>659</v>
      </c>
      <c r="AI520" t="s">
        <v>659</v>
      </c>
      <c r="AJ520" t="s">
        <v>659</v>
      </c>
      <c r="AK520" t="s">
        <v>659</v>
      </c>
      <c r="AL520" t="s">
        <v>659</v>
      </c>
      <c r="AM520" t="s">
        <v>659</v>
      </c>
      <c r="AN520" t="s">
        <v>659</v>
      </c>
      <c r="AO520" t="s">
        <v>659</v>
      </c>
      <c r="AP520" t="s">
        <v>659</v>
      </c>
      <c r="AQ520" s="241">
        <v>0</v>
      </c>
      <c r="AR520" s="241">
        <v>0</v>
      </c>
    </row>
    <row r="521" spans="1:44" ht="18" x14ac:dyDescent="0.2">
      <c r="A521" s="264">
        <v>115438</v>
      </c>
      <c r="B521" t="s">
        <v>59</v>
      </c>
      <c r="C521" t="s">
        <v>659</v>
      </c>
      <c r="D521" t="s">
        <v>659</v>
      </c>
      <c r="E521" t="s">
        <v>659</v>
      </c>
      <c r="F521" t="s">
        <v>659</v>
      </c>
      <c r="G521" t="s">
        <v>659</v>
      </c>
      <c r="H521" t="s">
        <v>659</v>
      </c>
      <c r="I521" t="s">
        <v>659</v>
      </c>
      <c r="J521" t="s">
        <v>659</v>
      </c>
      <c r="K521" t="s">
        <v>659</v>
      </c>
      <c r="L521" t="s">
        <v>659</v>
      </c>
      <c r="M521" t="s">
        <v>659</v>
      </c>
      <c r="N521" t="s">
        <v>659</v>
      </c>
      <c r="O521" t="s">
        <v>659</v>
      </c>
      <c r="P521" t="s">
        <v>659</v>
      </c>
      <c r="Q521" t="s">
        <v>659</v>
      </c>
      <c r="R521" t="s">
        <v>659</v>
      </c>
      <c r="S521" t="s">
        <v>659</v>
      </c>
      <c r="T521" t="s">
        <v>659</v>
      </c>
      <c r="U521" t="s">
        <v>659</v>
      </c>
      <c r="V521" t="s">
        <v>659</v>
      </c>
      <c r="W521" t="s">
        <v>659</v>
      </c>
      <c r="X521" t="s">
        <v>659</v>
      </c>
      <c r="Y521" t="s">
        <v>659</v>
      </c>
      <c r="Z521" t="s">
        <v>659</v>
      </c>
      <c r="AA521" t="s">
        <v>659</v>
      </c>
      <c r="AB521" t="s">
        <v>659</v>
      </c>
      <c r="AC521" t="s">
        <v>659</v>
      </c>
      <c r="AD521" t="s">
        <v>659</v>
      </c>
      <c r="AE521" t="s">
        <v>659</v>
      </c>
      <c r="AF521" t="s">
        <v>659</v>
      </c>
      <c r="AG521" t="s">
        <v>659</v>
      </c>
      <c r="AH521" t="s">
        <v>659</v>
      </c>
      <c r="AI521" t="s">
        <v>659</v>
      </c>
      <c r="AJ521" t="s">
        <v>659</v>
      </c>
      <c r="AK521" t="s">
        <v>659</v>
      </c>
      <c r="AL521" t="s">
        <v>659</v>
      </c>
      <c r="AM521" t="s">
        <v>659</v>
      </c>
      <c r="AN521" t="s">
        <v>659</v>
      </c>
      <c r="AO521" t="s">
        <v>659</v>
      </c>
      <c r="AP521" t="s">
        <v>659</v>
      </c>
      <c r="AQ521" s="241">
        <v>0</v>
      </c>
      <c r="AR521" s="241">
        <v>0</v>
      </c>
    </row>
    <row r="522" spans="1:44" ht="18" x14ac:dyDescent="0.2">
      <c r="A522" s="264">
        <v>115442</v>
      </c>
      <c r="B522" t="s">
        <v>59</v>
      </c>
      <c r="C522" t="s">
        <v>659</v>
      </c>
      <c r="D522" t="s">
        <v>659</v>
      </c>
      <c r="E522" t="s">
        <v>659</v>
      </c>
      <c r="F522" t="s">
        <v>659</v>
      </c>
      <c r="G522" t="s">
        <v>659</v>
      </c>
      <c r="H522" t="s">
        <v>659</v>
      </c>
      <c r="I522" t="s">
        <v>659</v>
      </c>
      <c r="J522" t="s">
        <v>659</v>
      </c>
      <c r="K522" t="s">
        <v>659</v>
      </c>
      <c r="L522" t="s">
        <v>659</v>
      </c>
      <c r="M522" t="s">
        <v>659</v>
      </c>
      <c r="N522" t="s">
        <v>659</v>
      </c>
      <c r="O522" t="s">
        <v>659</v>
      </c>
      <c r="P522" t="s">
        <v>659</v>
      </c>
      <c r="Q522" t="s">
        <v>659</v>
      </c>
      <c r="R522" t="s">
        <v>659</v>
      </c>
      <c r="S522" t="s">
        <v>659</v>
      </c>
      <c r="T522" t="s">
        <v>659</v>
      </c>
      <c r="U522" t="s">
        <v>659</v>
      </c>
      <c r="V522" t="s">
        <v>659</v>
      </c>
      <c r="W522" t="s">
        <v>659</v>
      </c>
      <c r="X522" t="s">
        <v>659</v>
      </c>
      <c r="Y522" t="s">
        <v>659</v>
      </c>
      <c r="Z522" t="s">
        <v>659</v>
      </c>
      <c r="AA522" t="s">
        <v>659</v>
      </c>
      <c r="AB522" t="s">
        <v>659</v>
      </c>
      <c r="AC522" t="s">
        <v>659</v>
      </c>
      <c r="AD522" t="s">
        <v>659</v>
      </c>
      <c r="AE522" t="s">
        <v>659</v>
      </c>
      <c r="AF522" t="s">
        <v>659</v>
      </c>
      <c r="AG522" t="s">
        <v>659</v>
      </c>
      <c r="AH522" t="s">
        <v>659</v>
      </c>
      <c r="AI522" t="s">
        <v>659</v>
      </c>
      <c r="AJ522" t="s">
        <v>659</v>
      </c>
      <c r="AK522" t="s">
        <v>659</v>
      </c>
      <c r="AL522" t="s">
        <v>659</v>
      </c>
      <c r="AM522" t="s">
        <v>659</v>
      </c>
      <c r="AN522" t="s">
        <v>659</v>
      </c>
      <c r="AO522" t="s">
        <v>659</v>
      </c>
      <c r="AP522" t="s">
        <v>659</v>
      </c>
      <c r="AQ522" s="241">
        <v>0</v>
      </c>
      <c r="AR522" s="241">
        <v>0</v>
      </c>
    </row>
    <row r="523" spans="1:44" x14ac:dyDescent="0.2">
      <c r="A523">
        <v>115447</v>
      </c>
      <c r="B523" t="s">
        <v>1141</v>
      </c>
      <c r="C523" t="s">
        <v>198</v>
      </c>
      <c r="D523" t="s">
        <v>198</v>
      </c>
      <c r="E523" t="s">
        <v>196</v>
      </c>
      <c r="F523" t="s">
        <v>196</v>
      </c>
      <c r="G523" t="s">
        <v>196</v>
      </c>
      <c r="H523" t="s">
        <v>198</v>
      </c>
      <c r="I523" t="s">
        <v>196</v>
      </c>
      <c r="J523" t="s">
        <v>198</v>
      </c>
      <c r="K523" t="s">
        <v>198</v>
      </c>
      <c r="L523" t="s">
        <v>198</v>
      </c>
      <c r="M523" t="s">
        <v>196</v>
      </c>
      <c r="N523" t="s">
        <v>196</v>
      </c>
      <c r="O523" t="s">
        <v>198</v>
      </c>
      <c r="P523" t="s">
        <v>198</v>
      </c>
      <c r="Q523" t="s">
        <v>198</v>
      </c>
      <c r="R523" t="s">
        <v>196</v>
      </c>
      <c r="S523" t="s">
        <v>198</v>
      </c>
      <c r="T523" t="s">
        <v>197</v>
      </c>
      <c r="U523" t="s">
        <v>196</v>
      </c>
      <c r="V523" t="s">
        <v>198</v>
      </c>
      <c r="W523" t="s">
        <v>196</v>
      </c>
      <c r="X523" t="s">
        <v>198</v>
      </c>
      <c r="Y523" t="s">
        <v>198</v>
      </c>
      <c r="Z523" t="s">
        <v>198</v>
      </c>
      <c r="AA523" t="s">
        <v>198</v>
      </c>
      <c r="AB523" t="s">
        <v>196</v>
      </c>
      <c r="AC523" t="s">
        <v>196</v>
      </c>
      <c r="AD523" t="s">
        <v>198</v>
      </c>
      <c r="AE523" t="s">
        <v>198</v>
      </c>
      <c r="AF523" t="s">
        <v>196</v>
      </c>
      <c r="AG523" t="s">
        <v>196</v>
      </c>
      <c r="AH523" t="s">
        <v>197</v>
      </c>
      <c r="AI523" t="s">
        <v>198</v>
      </c>
      <c r="AJ523" t="s">
        <v>198</v>
      </c>
      <c r="AK523" t="s">
        <v>197</v>
      </c>
      <c r="AL523" t="s">
        <v>198</v>
      </c>
      <c r="AM523" t="s">
        <v>197</v>
      </c>
      <c r="AN523" t="s">
        <v>198</v>
      </c>
      <c r="AO523" t="s">
        <v>197</v>
      </c>
      <c r="AP523" t="s">
        <v>197</v>
      </c>
      <c r="AQ523" s="241">
        <v>0</v>
      </c>
      <c r="AR523" s="241">
        <v>0</v>
      </c>
    </row>
    <row r="524" spans="1:44" x14ac:dyDescent="0.2">
      <c r="A524" s="241">
        <v>115449</v>
      </c>
      <c r="B524" t="s">
        <v>59</v>
      </c>
      <c r="C524" s="241" t="s">
        <v>196</v>
      </c>
      <c r="D524" s="241" t="s">
        <v>196</v>
      </c>
      <c r="E524" s="241" t="s">
        <v>198</v>
      </c>
      <c r="F524" s="241" t="s">
        <v>196</v>
      </c>
      <c r="G524" s="241" t="s">
        <v>196</v>
      </c>
      <c r="H524" s="241" t="s">
        <v>198</v>
      </c>
      <c r="I524" s="241" t="s">
        <v>198</v>
      </c>
      <c r="J524" s="241" t="s">
        <v>198</v>
      </c>
      <c r="K524" s="241" t="s">
        <v>198</v>
      </c>
      <c r="L524" s="241" t="s">
        <v>198</v>
      </c>
      <c r="M524" s="241" t="s">
        <v>198</v>
      </c>
      <c r="N524" s="241" t="s">
        <v>196</v>
      </c>
      <c r="O524" s="241" t="s">
        <v>196</v>
      </c>
      <c r="P524" s="241" t="s">
        <v>196</v>
      </c>
      <c r="Q524" s="241" t="s">
        <v>198</v>
      </c>
      <c r="R524" s="241" t="s">
        <v>196</v>
      </c>
      <c r="S524" s="241" t="s">
        <v>198</v>
      </c>
      <c r="T524" s="241" t="s">
        <v>198</v>
      </c>
      <c r="U524" s="241" t="s">
        <v>198</v>
      </c>
      <c r="V524" s="241" t="s">
        <v>198</v>
      </c>
      <c r="W524" s="241" t="s">
        <v>198</v>
      </c>
      <c r="X524" s="241" t="s">
        <v>198</v>
      </c>
      <c r="Y524" s="241" t="s">
        <v>198</v>
      </c>
      <c r="Z524" s="241" t="s">
        <v>198</v>
      </c>
      <c r="AA524" s="241" t="s">
        <v>196</v>
      </c>
      <c r="AB524" s="241" t="s">
        <v>198</v>
      </c>
      <c r="AC524" s="241" t="s">
        <v>198</v>
      </c>
      <c r="AD524" s="241" t="s">
        <v>198</v>
      </c>
      <c r="AE524" s="241" t="s">
        <v>198</v>
      </c>
      <c r="AF524" s="241" t="s">
        <v>198</v>
      </c>
      <c r="AG524" s="241" t="s">
        <v>198</v>
      </c>
      <c r="AH524" s="241" t="s">
        <v>197</v>
      </c>
      <c r="AI524" s="241" t="s">
        <v>198</v>
      </c>
      <c r="AJ524" s="241" t="s">
        <v>198</v>
      </c>
      <c r="AK524" s="241" t="s">
        <v>198</v>
      </c>
      <c r="AL524" s="241" t="s">
        <v>198</v>
      </c>
      <c r="AM524" s="241" t="s">
        <v>197</v>
      </c>
      <c r="AN524" s="241" t="s">
        <v>198</v>
      </c>
      <c r="AO524" s="241" t="s">
        <v>197</v>
      </c>
      <c r="AP524" s="241" t="s">
        <v>197</v>
      </c>
      <c r="AQ524" s="241">
        <v>0</v>
      </c>
      <c r="AR524" s="241">
        <v>0</v>
      </c>
    </row>
    <row r="525" spans="1:44" x14ac:dyDescent="0.2">
      <c r="A525" s="265">
        <v>115472</v>
      </c>
      <c r="B525" t="s">
        <v>59</v>
      </c>
      <c r="C525" s="263" t="s">
        <v>197</v>
      </c>
      <c r="D525" s="263" t="s">
        <v>197</v>
      </c>
      <c r="E525" s="263" t="s">
        <v>197</v>
      </c>
      <c r="F525" s="263" t="s">
        <v>197</v>
      </c>
      <c r="G525" s="263" t="s">
        <v>197</v>
      </c>
      <c r="H525" s="263" t="s">
        <v>197</v>
      </c>
      <c r="I525" s="263" t="s">
        <v>197</v>
      </c>
      <c r="J525" s="263" t="s">
        <v>197</v>
      </c>
      <c r="K525" s="263" t="s">
        <v>197</v>
      </c>
      <c r="L525" s="263" t="s">
        <v>197</v>
      </c>
      <c r="M525" s="263" t="s">
        <v>197</v>
      </c>
      <c r="N525" s="263" t="s">
        <v>197</v>
      </c>
      <c r="O525" s="263" t="s">
        <v>197</v>
      </c>
      <c r="P525" s="263" t="s">
        <v>197</v>
      </c>
      <c r="Q525" s="263" t="s">
        <v>197</v>
      </c>
      <c r="R525" s="263" t="s">
        <v>197</v>
      </c>
      <c r="S525" s="263" t="s">
        <v>197</v>
      </c>
      <c r="T525" s="263" t="s">
        <v>197</v>
      </c>
      <c r="U525" s="263" t="s">
        <v>197</v>
      </c>
      <c r="V525" s="263" t="s">
        <v>197</v>
      </c>
      <c r="W525" s="263" t="s">
        <v>197</v>
      </c>
      <c r="X525" s="263" t="s">
        <v>197</v>
      </c>
      <c r="Y525" s="263" t="s">
        <v>197</v>
      </c>
      <c r="Z525" s="263" t="s">
        <v>197</v>
      </c>
      <c r="AA525" s="263" t="s">
        <v>197</v>
      </c>
      <c r="AB525" s="263" t="s">
        <v>197</v>
      </c>
      <c r="AC525" s="263" t="s">
        <v>197</v>
      </c>
      <c r="AD525" s="263" t="s">
        <v>197</v>
      </c>
      <c r="AE525" s="263" t="s">
        <v>197</v>
      </c>
      <c r="AF525" s="263" t="s">
        <v>197</v>
      </c>
      <c r="AG525" s="263" t="s">
        <v>197</v>
      </c>
      <c r="AH525" s="263" t="s">
        <v>197</v>
      </c>
      <c r="AI525" s="263" t="s">
        <v>197</v>
      </c>
      <c r="AJ525" s="263" t="s">
        <v>197</v>
      </c>
      <c r="AK525" s="263" t="s">
        <v>197</v>
      </c>
      <c r="AL525" s="263" t="s">
        <v>197</v>
      </c>
      <c r="AM525" s="263" t="s">
        <v>197</v>
      </c>
      <c r="AN525" s="263" t="s">
        <v>197</v>
      </c>
      <c r="AO525" s="263" t="s">
        <v>197</v>
      </c>
      <c r="AP525" s="263" t="s">
        <v>197</v>
      </c>
      <c r="AQ525" s="241">
        <v>0</v>
      </c>
      <c r="AR525" s="241" t="s">
        <v>1137</v>
      </c>
    </row>
    <row r="526" spans="1:44" x14ac:dyDescent="0.2">
      <c r="A526">
        <v>115487</v>
      </c>
      <c r="B526" t="s">
        <v>59</v>
      </c>
      <c r="C526" t="s">
        <v>196</v>
      </c>
      <c r="D526" t="s">
        <v>196</v>
      </c>
      <c r="E526" t="s">
        <v>196</v>
      </c>
      <c r="F526" t="s">
        <v>196</v>
      </c>
      <c r="G526" t="s">
        <v>196</v>
      </c>
      <c r="H526" t="s">
        <v>198</v>
      </c>
      <c r="I526" t="s">
        <v>198</v>
      </c>
      <c r="J526" t="s">
        <v>198</v>
      </c>
      <c r="K526" t="s">
        <v>198</v>
      </c>
      <c r="L526" t="s">
        <v>196</v>
      </c>
      <c r="M526" t="s">
        <v>198</v>
      </c>
      <c r="N526" t="s">
        <v>197</v>
      </c>
      <c r="O526" t="s">
        <v>196</v>
      </c>
      <c r="P526" t="s">
        <v>198</v>
      </c>
      <c r="Q526" t="s">
        <v>197</v>
      </c>
      <c r="R526" t="s">
        <v>198</v>
      </c>
      <c r="S526" t="s">
        <v>196</v>
      </c>
      <c r="T526" t="s">
        <v>196</v>
      </c>
      <c r="U526" t="s">
        <v>196</v>
      </c>
      <c r="V526" t="s">
        <v>196</v>
      </c>
      <c r="W526" t="s">
        <v>198</v>
      </c>
      <c r="X526" t="s">
        <v>198</v>
      </c>
      <c r="Y526" t="s">
        <v>198</v>
      </c>
      <c r="Z526" t="s">
        <v>198</v>
      </c>
      <c r="AA526" t="s">
        <v>196</v>
      </c>
      <c r="AB526" t="s">
        <v>198</v>
      </c>
      <c r="AC526" t="s">
        <v>198</v>
      </c>
      <c r="AD526" t="s">
        <v>198</v>
      </c>
      <c r="AE526" t="s">
        <v>198</v>
      </c>
      <c r="AF526" t="s">
        <v>198</v>
      </c>
      <c r="AG526" t="s">
        <v>198</v>
      </c>
      <c r="AH526" t="s">
        <v>196</v>
      </c>
      <c r="AI526" t="s">
        <v>198</v>
      </c>
      <c r="AJ526" t="s">
        <v>196</v>
      </c>
      <c r="AK526" t="s">
        <v>198</v>
      </c>
      <c r="AL526" t="s">
        <v>198</v>
      </c>
      <c r="AM526" t="s">
        <v>198</v>
      </c>
      <c r="AN526" t="s">
        <v>198</v>
      </c>
      <c r="AO526" t="s">
        <v>198</v>
      </c>
      <c r="AP526" t="s">
        <v>196</v>
      </c>
      <c r="AQ526" s="241">
        <v>0</v>
      </c>
      <c r="AR526" s="241">
        <v>0</v>
      </c>
    </row>
    <row r="527" spans="1:44" x14ac:dyDescent="0.2">
      <c r="A527" s="241">
        <v>115496</v>
      </c>
      <c r="B527" t="s">
        <v>59</v>
      </c>
      <c r="C527" s="241" t="s">
        <v>198</v>
      </c>
      <c r="D527" s="241" t="s">
        <v>198</v>
      </c>
      <c r="E527" s="241" t="s">
        <v>198</v>
      </c>
      <c r="F527" s="241" t="s">
        <v>198</v>
      </c>
      <c r="G527" s="241" t="s">
        <v>198</v>
      </c>
      <c r="H527" s="241" t="s">
        <v>198</v>
      </c>
      <c r="I527" s="241" t="s">
        <v>198</v>
      </c>
      <c r="J527" s="241" t="s">
        <v>198</v>
      </c>
      <c r="K527" s="241" t="s">
        <v>198</v>
      </c>
      <c r="L527" s="241" t="s">
        <v>198</v>
      </c>
      <c r="M527" s="241" t="s">
        <v>196</v>
      </c>
      <c r="N527" s="241" t="s">
        <v>198</v>
      </c>
      <c r="O527" s="241" t="s">
        <v>198</v>
      </c>
      <c r="P527" s="241" t="s">
        <v>198</v>
      </c>
      <c r="Q527" s="241" t="s">
        <v>198</v>
      </c>
      <c r="R527" s="241" t="s">
        <v>198</v>
      </c>
      <c r="S527" s="241" t="s">
        <v>198</v>
      </c>
      <c r="T527" s="241" t="s">
        <v>198</v>
      </c>
      <c r="U527" s="241" t="s">
        <v>198</v>
      </c>
      <c r="V527" s="241" t="s">
        <v>198</v>
      </c>
      <c r="W527" s="241" t="s">
        <v>198</v>
      </c>
      <c r="X527" s="241" t="s">
        <v>198</v>
      </c>
      <c r="Y527" s="241" t="s">
        <v>198</v>
      </c>
      <c r="Z527" s="241" t="s">
        <v>198</v>
      </c>
      <c r="AA527" s="241" t="s">
        <v>198</v>
      </c>
      <c r="AB527" s="241" t="s">
        <v>198</v>
      </c>
      <c r="AC527" s="241" t="s">
        <v>198</v>
      </c>
      <c r="AD527" s="241" t="s">
        <v>198</v>
      </c>
      <c r="AE527" s="241" t="s">
        <v>198</v>
      </c>
      <c r="AF527" s="241" t="s">
        <v>198</v>
      </c>
      <c r="AG527" s="241" t="s">
        <v>198</v>
      </c>
      <c r="AH527" s="241" t="s">
        <v>196</v>
      </c>
      <c r="AI527" s="241" t="s">
        <v>196</v>
      </c>
      <c r="AJ527" s="241" t="s">
        <v>198</v>
      </c>
      <c r="AK527" s="241" t="s">
        <v>198</v>
      </c>
      <c r="AL527" s="241" t="s">
        <v>198</v>
      </c>
      <c r="AM527" s="241" t="s">
        <v>197</v>
      </c>
      <c r="AN527" s="241" t="s">
        <v>198</v>
      </c>
      <c r="AO527" s="241" t="s">
        <v>197</v>
      </c>
      <c r="AP527" s="241" t="s">
        <v>196</v>
      </c>
      <c r="AQ527" s="241">
        <v>0</v>
      </c>
      <c r="AR527" s="241">
        <v>0</v>
      </c>
    </row>
    <row r="528" spans="1:44" x14ac:dyDescent="0.2">
      <c r="A528">
        <v>115540</v>
      </c>
      <c r="B528" t="s">
        <v>1144</v>
      </c>
      <c r="C528" t="s">
        <v>659</v>
      </c>
      <c r="D528" t="s">
        <v>659</v>
      </c>
      <c r="E528" t="s">
        <v>659</v>
      </c>
      <c r="F528" t="s">
        <v>659</v>
      </c>
      <c r="G528" t="s">
        <v>659</v>
      </c>
      <c r="H528" t="s">
        <v>659</v>
      </c>
      <c r="I528" t="s">
        <v>659</v>
      </c>
      <c r="J528" t="s">
        <v>659</v>
      </c>
      <c r="K528" t="s">
        <v>659</v>
      </c>
      <c r="L528" t="s">
        <v>659</v>
      </c>
      <c r="M528" t="s">
        <v>659</v>
      </c>
      <c r="N528" t="s">
        <v>659</v>
      </c>
      <c r="O528" t="s">
        <v>659</v>
      </c>
      <c r="P528" t="s">
        <v>659</v>
      </c>
      <c r="Q528" t="s">
        <v>659</v>
      </c>
      <c r="R528" t="s">
        <v>659</v>
      </c>
      <c r="S528" t="s">
        <v>659</v>
      </c>
      <c r="T528" t="s">
        <v>659</v>
      </c>
      <c r="U528" t="s">
        <v>659</v>
      </c>
      <c r="V528" t="s">
        <v>659</v>
      </c>
      <c r="W528" t="s">
        <v>659</v>
      </c>
      <c r="X528" t="s">
        <v>659</v>
      </c>
      <c r="Y528" t="s">
        <v>659</v>
      </c>
      <c r="Z528" t="s">
        <v>659</v>
      </c>
      <c r="AA528" t="s">
        <v>659</v>
      </c>
      <c r="AB528" t="s">
        <v>659</v>
      </c>
      <c r="AC528" t="s">
        <v>659</v>
      </c>
      <c r="AD528" t="s">
        <v>659</v>
      </c>
      <c r="AE528" t="s">
        <v>659</v>
      </c>
      <c r="AF528" t="s">
        <v>659</v>
      </c>
      <c r="AG528" t="s">
        <v>659</v>
      </c>
      <c r="AH528" t="s">
        <v>659</v>
      </c>
      <c r="AI528" t="s">
        <v>659</v>
      </c>
      <c r="AJ528" t="s">
        <v>659</v>
      </c>
      <c r="AK528" t="s">
        <v>659</v>
      </c>
      <c r="AL528" t="s">
        <v>659</v>
      </c>
      <c r="AM528" t="s">
        <v>659</v>
      </c>
      <c r="AN528" t="s">
        <v>659</v>
      </c>
      <c r="AO528" t="s">
        <v>659</v>
      </c>
      <c r="AP528" t="s">
        <v>659</v>
      </c>
      <c r="AQ528" s="241" t="s">
        <v>931</v>
      </c>
      <c r="AR528" s="241">
        <v>0</v>
      </c>
    </row>
    <row r="529" spans="1:44" ht="18" x14ac:dyDescent="0.2">
      <c r="A529" s="264">
        <v>115549</v>
      </c>
      <c r="B529" t="s">
        <v>59</v>
      </c>
      <c r="C529" t="s">
        <v>659</v>
      </c>
      <c r="D529" t="s">
        <v>659</v>
      </c>
      <c r="E529" t="s">
        <v>659</v>
      </c>
      <c r="F529" t="s">
        <v>659</v>
      </c>
      <c r="G529" t="s">
        <v>659</v>
      </c>
      <c r="H529" t="s">
        <v>659</v>
      </c>
      <c r="I529" t="s">
        <v>659</v>
      </c>
      <c r="J529" t="s">
        <v>659</v>
      </c>
      <c r="K529" t="s">
        <v>659</v>
      </c>
      <c r="L529" t="s">
        <v>659</v>
      </c>
      <c r="M529" t="s">
        <v>659</v>
      </c>
      <c r="N529" t="s">
        <v>659</v>
      </c>
      <c r="O529" t="s">
        <v>659</v>
      </c>
      <c r="P529" t="s">
        <v>659</v>
      </c>
      <c r="Q529" t="s">
        <v>659</v>
      </c>
      <c r="R529" t="s">
        <v>659</v>
      </c>
      <c r="S529" t="s">
        <v>659</v>
      </c>
      <c r="T529" t="s">
        <v>659</v>
      </c>
      <c r="U529" t="s">
        <v>659</v>
      </c>
      <c r="V529" t="s">
        <v>659</v>
      </c>
      <c r="W529" t="s">
        <v>659</v>
      </c>
      <c r="X529" t="s">
        <v>659</v>
      </c>
      <c r="Y529" t="s">
        <v>659</v>
      </c>
      <c r="Z529" t="s">
        <v>659</v>
      </c>
      <c r="AA529" t="s">
        <v>659</v>
      </c>
      <c r="AB529" t="s">
        <v>659</v>
      </c>
      <c r="AC529" t="s">
        <v>659</v>
      </c>
      <c r="AD529" t="s">
        <v>659</v>
      </c>
      <c r="AE529" t="s">
        <v>659</v>
      </c>
      <c r="AF529" t="s">
        <v>659</v>
      </c>
      <c r="AG529" t="s">
        <v>659</v>
      </c>
      <c r="AH529" t="s">
        <v>659</v>
      </c>
      <c r="AI529" t="s">
        <v>659</v>
      </c>
      <c r="AJ529" t="s">
        <v>659</v>
      </c>
      <c r="AK529" t="s">
        <v>659</v>
      </c>
      <c r="AL529" t="s">
        <v>659</v>
      </c>
      <c r="AM529" t="s">
        <v>659</v>
      </c>
      <c r="AN529" t="s">
        <v>659</v>
      </c>
      <c r="AO529" t="s">
        <v>659</v>
      </c>
      <c r="AP529" t="s">
        <v>659</v>
      </c>
      <c r="AQ529" s="241">
        <v>0</v>
      </c>
      <c r="AR529" s="241">
        <v>0</v>
      </c>
    </row>
    <row r="530" spans="1:44" ht="21.75" x14ac:dyDescent="0.5">
      <c r="A530" s="246">
        <v>115559</v>
      </c>
      <c r="B530" t="s">
        <v>59</v>
      </c>
      <c r="C530" s="241" t="s">
        <v>659</v>
      </c>
      <c r="D530" s="241" t="s">
        <v>659</v>
      </c>
      <c r="E530" s="241" t="s">
        <v>659</v>
      </c>
      <c r="F530" s="241" t="s">
        <v>659</v>
      </c>
      <c r="G530" s="241" t="s">
        <v>659</v>
      </c>
      <c r="H530" s="241" t="s">
        <v>659</v>
      </c>
      <c r="I530" s="241" t="s">
        <v>659</v>
      </c>
      <c r="J530" s="241" t="s">
        <v>659</v>
      </c>
      <c r="K530" s="241" t="s">
        <v>659</v>
      </c>
      <c r="L530" s="241" t="s">
        <v>659</v>
      </c>
      <c r="M530" s="241" t="s">
        <v>659</v>
      </c>
      <c r="N530" s="241" t="s">
        <v>659</v>
      </c>
      <c r="O530" s="241" t="s">
        <v>659</v>
      </c>
      <c r="P530" s="241" t="s">
        <v>659</v>
      </c>
      <c r="Q530" s="241" t="s">
        <v>659</v>
      </c>
      <c r="R530" s="241" t="s">
        <v>659</v>
      </c>
      <c r="S530" s="241" t="s">
        <v>659</v>
      </c>
      <c r="T530" s="241" t="s">
        <v>659</v>
      </c>
      <c r="U530" s="241" t="s">
        <v>659</v>
      </c>
      <c r="V530" s="241" t="s">
        <v>659</v>
      </c>
      <c r="W530" s="241" t="s">
        <v>659</v>
      </c>
      <c r="X530" s="241" t="s">
        <v>659</v>
      </c>
      <c r="Y530" s="241" t="s">
        <v>659</v>
      </c>
      <c r="Z530" s="241" t="s">
        <v>659</v>
      </c>
      <c r="AA530" s="241" t="s">
        <v>659</v>
      </c>
      <c r="AB530" s="241" t="s">
        <v>659</v>
      </c>
      <c r="AC530" s="241" t="s">
        <v>659</v>
      </c>
      <c r="AD530" s="241" t="s">
        <v>659</v>
      </c>
      <c r="AE530" s="241" t="s">
        <v>659</v>
      </c>
      <c r="AF530" s="241" t="s">
        <v>659</v>
      </c>
      <c r="AG530" s="241" t="s">
        <v>659</v>
      </c>
      <c r="AH530" s="241" t="s">
        <v>659</v>
      </c>
      <c r="AI530" s="241" t="s">
        <v>659</v>
      </c>
      <c r="AJ530" s="241" t="s">
        <v>659</v>
      </c>
      <c r="AK530" s="241" t="s">
        <v>659</v>
      </c>
      <c r="AL530" s="241" t="s">
        <v>659</v>
      </c>
      <c r="AM530" s="241" t="s">
        <v>659</v>
      </c>
      <c r="AN530" s="241" t="s">
        <v>659</v>
      </c>
      <c r="AO530" s="241" t="s">
        <v>659</v>
      </c>
      <c r="AP530" s="241" t="s">
        <v>659</v>
      </c>
      <c r="AQ530" s="241" t="s">
        <v>932</v>
      </c>
      <c r="AR530" s="241">
        <v>0</v>
      </c>
    </row>
    <row r="531" spans="1:44" x14ac:dyDescent="0.2">
      <c r="A531" s="241">
        <v>115587</v>
      </c>
      <c r="B531" t="s">
        <v>59</v>
      </c>
      <c r="C531" s="241" t="s">
        <v>659</v>
      </c>
      <c r="D531" s="241" t="s">
        <v>659</v>
      </c>
      <c r="E531" s="241" t="s">
        <v>659</v>
      </c>
      <c r="F531" s="241" t="s">
        <v>659</v>
      </c>
      <c r="G531" s="241" t="s">
        <v>659</v>
      </c>
      <c r="H531" s="241" t="s">
        <v>659</v>
      </c>
      <c r="I531" s="241" t="s">
        <v>659</v>
      </c>
      <c r="J531" s="241" t="s">
        <v>659</v>
      </c>
      <c r="K531" s="241" t="s">
        <v>659</v>
      </c>
      <c r="L531" s="241" t="s">
        <v>659</v>
      </c>
      <c r="M531" s="241" t="s">
        <v>659</v>
      </c>
      <c r="N531" s="241" t="s">
        <v>659</v>
      </c>
      <c r="O531" s="241" t="s">
        <v>659</v>
      </c>
      <c r="P531" s="241" t="s">
        <v>659</v>
      </c>
      <c r="Q531" s="241" t="s">
        <v>659</v>
      </c>
      <c r="R531" s="241" t="s">
        <v>659</v>
      </c>
      <c r="S531" s="241" t="s">
        <v>659</v>
      </c>
      <c r="T531" s="241" t="s">
        <v>659</v>
      </c>
      <c r="U531" s="241" t="s">
        <v>659</v>
      </c>
      <c r="V531" s="241" t="s">
        <v>659</v>
      </c>
      <c r="W531" s="241" t="s">
        <v>659</v>
      </c>
      <c r="X531" s="241" t="s">
        <v>659</v>
      </c>
      <c r="Y531" s="241" t="s">
        <v>659</v>
      </c>
      <c r="Z531" s="241" t="s">
        <v>659</v>
      </c>
      <c r="AA531" s="241" t="s">
        <v>659</v>
      </c>
      <c r="AB531" s="241" t="s">
        <v>659</v>
      </c>
      <c r="AC531" s="241" t="s">
        <v>659</v>
      </c>
      <c r="AD531" s="241" t="s">
        <v>659</v>
      </c>
      <c r="AE531" s="241" t="s">
        <v>659</v>
      </c>
      <c r="AF531" s="241" t="s">
        <v>659</v>
      </c>
      <c r="AG531" s="241" t="s">
        <v>659</v>
      </c>
      <c r="AH531" s="241" t="s">
        <v>659</v>
      </c>
      <c r="AI531" s="241" t="s">
        <v>659</v>
      </c>
      <c r="AJ531" s="241" t="s">
        <v>659</v>
      </c>
      <c r="AK531" s="241" t="s">
        <v>659</v>
      </c>
      <c r="AL531" s="241" t="s">
        <v>659</v>
      </c>
      <c r="AM531" s="241" t="s">
        <v>659</v>
      </c>
      <c r="AN531" s="241" t="s">
        <v>659</v>
      </c>
      <c r="AO531" s="241" t="s">
        <v>659</v>
      </c>
      <c r="AP531" s="241" t="s">
        <v>659</v>
      </c>
      <c r="AQ531" s="241" t="s">
        <v>931</v>
      </c>
      <c r="AR531" s="241">
        <v>0</v>
      </c>
    </row>
    <row r="532" spans="1:44" ht="18" x14ac:dyDescent="0.2">
      <c r="A532" s="264">
        <v>115593</v>
      </c>
      <c r="B532" t="s">
        <v>59</v>
      </c>
      <c r="C532" t="s">
        <v>659</v>
      </c>
      <c r="D532" t="s">
        <v>659</v>
      </c>
      <c r="E532" t="s">
        <v>659</v>
      </c>
      <c r="F532" t="s">
        <v>659</v>
      </c>
      <c r="G532" t="s">
        <v>659</v>
      </c>
      <c r="H532" t="s">
        <v>659</v>
      </c>
      <c r="I532" t="s">
        <v>659</v>
      </c>
      <c r="J532" t="s">
        <v>659</v>
      </c>
      <c r="K532" t="s">
        <v>659</v>
      </c>
      <c r="L532" t="s">
        <v>659</v>
      </c>
      <c r="M532" t="s">
        <v>659</v>
      </c>
      <c r="N532" t="s">
        <v>659</v>
      </c>
      <c r="O532" t="s">
        <v>659</v>
      </c>
      <c r="P532" t="s">
        <v>659</v>
      </c>
      <c r="Q532" t="s">
        <v>659</v>
      </c>
      <c r="R532" t="s">
        <v>659</v>
      </c>
      <c r="S532" t="s">
        <v>659</v>
      </c>
      <c r="T532" t="s">
        <v>659</v>
      </c>
      <c r="U532" t="s">
        <v>659</v>
      </c>
      <c r="V532" t="s">
        <v>659</v>
      </c>
      <c r="W532" t="s">
        <v>659</v>
      </c>
      <c r="X532" t="s">
        <v>659</v>
      </c>
      <c r="Y532" t="s">
        <v>659</v>
      </c>
      <c r="Z532" t="s">
        <v>659</v>
      </c>
      <c r="AA532" t="s">
        <v>659</v>
      </c>
      <c r="AB532" t="s">
        <v>659</v>
      </c>
      <c r="AC532" t="s">
        <v>659</v>
      </c>
      <c r="AD532" t="s">
        <v>659</v>
      </c>
      <c r="AE532" t="s">
        <v>659</v>
      </c>
      <c r="AF532" t="s">
        <v>659</v>
      </c>
      <c r="AG532" t="s">
        <v>659</v>
      </c>
      <c r="AH532" t="s">
        <v>659</v>
      </c>
      <c r="AI532" t="s">
        <v>659</v>
      </c>
      <c r="AJ532" t="s">
        <v>659</v>
      </c>
      <c r="AK532" t="s">
        <v>659</v>
      </c>
      <c r="AL532" t="s">
        <v>659</v>
      </c>
      <c r="AM532" t="s">
        <v>659</v>
      </c>
      <c r="AN532" t="s">
        <v>659</v>
      </c>
      <c r="AO532" t="s">
        <v>659</v>
      </c>
      <c r="AP532" t="s">
        <v>659</v>
      </c>
      <c r="AQ532" s="241">
        <v>0</v>
      </c>
      <c r="AR532" s="241">
        <v>0</v>
      </c>
    </row>
    <row r="533" spans="1:44" x14ac:dyDescent="0.2">
      <c r="A533">
        <v>115602</v>
      </c>
      <c r="B533" t="s">
        <v>65</v>
      </c>
      <c r="C533" t="s">
        <v>196</v>
      </c>
      <c r="D533" t="s">
        <v>196</v>
      </c>
      <c r="E533" t="s">
        <v>196</v>
      </c>
      <c r="F533" t="s">
        <v>196</v>
      </c>
      <c r="G533" t="s">
        <v>196</v>
      </c>
      <c r="H533" t="s">
        <v>196</v>
      </c>
      <c r="I533" t="s">
        <v>198</v>
      </c>
      <c r="J533" t="s">
        <v>198</v>
      </c>
      <c r="K533" t="s">
        <v>198</v>
      </c>
      <c r="L533" t="s">
        <v>196</v>
      </c>
      <c r="M533" t="s">
        <v>196</v>
      </c>
      <c r="N533" t="s">
        <v>198</v>
      </c>
      <c r="O533" t="s">
        <v>196</v>
      </c>
      <c r="P533" t="s">
        <v>198</v>
      </c>
      <c r="Q533" t="s">
        <v>196</v>
      </c>
      <c r="R533" t="s">
        <v>196</v>
      </c>
      <c r="S533" t="s">
        <v>198</v>
      </c>
      <c r="T533" t="s">
        <v>196</v>
      </c>
      <c r="U533" t="s">
        <v>196</v>
      </c>
      <c r="V533" t="s">
        <v>198</v>
      </c>
      <c r="W533" t="s">
        <v>198</v>
      </c>
      <c r="X533" t="s">
        <v>198</v>
      </c>
      <c r="Y533" t="s">
        <v>196</v>
      </c>
      <c r="Z533" t="s">
        <v>196</v>
      </c>
      <c r="AA533" t="s">
        <v>198</v>
      </c>
      <c r="AB533" t="s">
        <v>196</v>
      </c>
      <c r="AC533" t="s">
        <v>198</v>
      </c>
      <c r="AD533" t="s">
        <v>198</v>
      </c>
      <c r="AE533" t="s">
        <v>198</v>
      </c>
      <c r="AF533" t="s">
        <v>198</v>
      </c>
      <c r="AG533" t="s">
        <v>197</v>
      </c>
      <c r="AH533" t="s">
        <v>197</v>
      </c>
      <c r="AI533" t="s">
        <v>197</v>
      </c>
      <c r="AJ533" t="s">
        <v>197</v>
      </c>
      <c r="AK533" t="s">
        <v>197</v>
      </c>
      <c r="AL533"/>
      <c r="AM533"/>
      <c r="AN533"/>
      <c r="AO533"/>
      <c r="AP533"/>
      <c r="AQ533" s="241">
        <v>0</v>
      </c>
      <c r="AR533" s="241">
        <v>0</v>
      </c>
    </row>
    <row r="534" spans="1:44" ht="18" x14ac:dyDescent="0.2">
      <c r="A534" s="264">
        <v>115607</v>
      </c>
      <c r="B534" t="s">
        <v>59</v>
      </c>
      <c r="C534" t="s">
        <v>659</v>
      </c>
      <c r="D534" t="s">
        <v>659</v>
      </c>
      <c r="E534" t="s">
        <v>659</v>
      </c>
      <c r="F534" t="s">
        <v>659</v>
      </c>
      <c r="G534" t="s">
        <v>659</v>
      </c>
      <c r="H534" t="s">
        <v>659</v>
      </c>
      <c r="I534" t="s">
        <v>659</v>
      </c>
      <c r="J534" t="s">
        <v>659</v>
      </c>
      <c r="K534" t="s">
        <v>659</v>
      </c>
      <c r="L534" t="s">
        <v>659</v>
      </c>
      <c r="M534" t="s">
        <v>659</v>
      </c>
      <c r="N534" t="s">
        <v>659</v>
      </c>
      <c r="O534" t="s">
        <v>659</v>
      </c>
      <c r="P534" t="s">
        <v>659</v>
      </c>
      <c r="Q534" t="s">
        <v>659</v>
      </c>
      <c r="R534" t="s">
        <v>659</v>
      </c>
      <c r="S534" t="s">
        <v>659</v>
      </c>
      <c r="T534" t="s">
        <v>659</v>
      </c>
      <c r="U534" t="s">
        <v>659</v>
      </c>
      <c r="V534" t="s">
        <v>659</v>
      </c>
      <c r="W534" t="s">
        <v>659</v>
      </c>
      <c r="X534" t="s">
        <v>659</v>
      </c>
      <c r="Y534" t="s">
        <v>659</v>
      </c>
      <c r="Z534" t="s">
        <v>659</v>
      </c>
      <c r="AA534" t="s">
        <v>659</v>
      </c>
      <c r="AB534" t="s">
        <v>659</v>
      </c>
      <c r="AC534" t="s">
        <v>659</v>
      </c>
      <c r="AD534" t="s">
        <v>659</v>
      </c>
      <c r="AE534" t="s">
        <v>659</v>
      </c>
      <c r="AF534" t="s">
        <v>659</v>
      </c>
      <c r="AG534" t="s">
        <v>659</v>
      </c>
      <c r="AH534" t="s">
        <v>659</v>
      </c>
      <c r="AI534" t="s">
        <v>659</v>
      </c>
      <c r="AJ534" t="s">
        <v>659</v>
      </c>
      <c r="AK534" t="s">
        <v>659</v>
      </c>
      <c r="AL534" t="s">
        <v>659</v>
      </c>
      <c r="AM534" t="s">
        <v>659</v>
      </c>
      <c r="AN534" t="s">
        <v>659</v>
      </c>
      <c r="AO534" t="s">
        <v>659</v>
      </c>
      <c r="AP534" t="s">
        <v>659</v>
      </c>
      <c r="AQ534" s="241">
        <v>0</v>
      </c>
      <c r="AR534" s="241">
        <v>0</v>
      </c>
    </row>
    <row r="535" spans="1:44" ht="18" x14ac:dyDescent="0.2">
      <c r="A535" s="264">
        <v>115630</v>
      </c>
      <c r="B535" t="s">
        <v>59</v>
      </c>
      <c r="C535" t="s">
        <v>659</v>
      </c>
      <c r="D535" t="s">
        <v>659</v>
      </c>
      <c r="E535" t="s">
        <v>659</v>
      </c>
      <c r="F535" t="s">
        <v>659</v>
      </c>
      <c r="G535" t="s">
        <v>659</v>
      </c>
      <c r="H535" t="s">
        <v>659</v>
      </c>
      <c r="I535" t="s">
        <v>659</v>
      </c>
      <c r="J535" t="s">
        <v>659</v>
      </c>
      <c r="K535" t="s">
        <v>659</v>
      </c>
      <c r="L535" t="s">
        <v>659</v>
      </c>
      <c r="M535" t="s">
        <v>659</v>
      </c>
      <c r="N535" t="s">
        <v>659</v>
      </c>
      <c r="O535" t="s">
        <v>659</v>
      </c>
      <c r="P535" t="s">
        <v>659</v>
      </c>
      <c r="Q535" t="s">
        <v>659</v>
      </c>
      <c r="R535" t="s">
        <v>659</v>
      </c>
      <c r="S535" t="s">
        <v>659</v>
      </c>
      <c r="T535" t="s">
        <v>659</v>
      </c>
      <c r="U535" t="s">
        <v>659</v>
      </c>
      <c r="V535" t="s">
        <v>659</v>
      </c>
      <c r="W535" t="s">
        <v>659</v>
      </c>
      <c r="X535" t="s">
        <v>659</v>
      </c>
      <c r="Y535" t="s">
        <v>659</v>
      </c>
      <c r="Z535" t="s">
        <v>659</v>
      </c>
      <c r="AA535" t="s">
        <v>659</v>
      </c>
      <c r="AB535" t="s">
        <v>659</v>
      </c>
      <c r="AC535" t="s">
        <v>659</v>
      </c>
      <c r="AD535" t="s">
        <v>659</v>
      </c>
      <c r="AE535" t="s">
        <v>659</v>
      </c>
      <c r="AF535" t="s">
        <v>659</v>
      </c>
      <c r="AG535" t="s">
        <v>659</v>
      </c>
      <c r="AH535" t="s">
        <v>659</v>
      </c>
      <c r="AI535" t="s">
        <v>659</v>
      </c>
      <c r="AJ535" t="s">
        <v>659</v>
      </c>
      <c r="AK535" t="s">
        <v>659</v>
      </c>
      <c r="AL535" t="s">
        <v>659</v>
      </c>
      <c r="AM535" t="s">
        <v>659</v>
      </c>
      <c r="AN535" t="s">
        <v>659</v>
      </c>
      <c r="AO535" t="s">
        <v>659</v>
      </c>
      <c r="AP535" t="s">
        <v>659</v>
      </c>
      <c r="AQ535" s="241">
        <v>0</v>
      </c>
      <c r="AR535" s="241">
        <v>0</v>
      </c>
    </row>
    <row r="536" spans="1:44" ht="18" x14ac:dyDescent="0.2">
      <c r="A536" s="264">
        <v>115646</v>
      </c>
      <c r="B536" t="s">
        <v>59</v>
      </c>
      <c r="C536" t="s">
        <v>659</v>
      </c>
      <c r="D536" t="s">
        <v>659</v>
      </c>
      <c r="E536" t="s">
        <v>659</v>
      </c>
      <c r="F536" t="s">
        <v>659</v>
      </c>
      <c r="G536" t="s">
        <v>659</v>
      </c>
      <c r="H536" t="s">
        <v>659</v>
      </c>
      <c r="I536" t="s">
        <v>659</v>
      </c>
      <c r="J536" t="s">
        <v>659</v>
      </c>
      <c r="K536" t="s">
        <v>659</v>
      </c>
      <c r="L536" t="s">
        <v>659</v>
      </c>
      <c r="M536" t="s">
        <v>659</v>
      </c>
      <c r="N536" t="s">
        <v>659</v>
      </c>
      <c r="O536" t="s">
        <v>659</v>
      </c>
      <c r="P536" t="s">
        <v>659</v>
      </c>
      <c r="Q536" t="s">
        <v>659</v>
      </c>
      <c r="R536" t="s">
        <v>659</v>
      </c>
      <c r="S536" t="s">
        <v>659</v>
      </c>
      <c r="T536" t="s">
        <v>659</v>
      </c>
      <c r="U536" t="s">
        <v>659</v>
      </c>
      <c r="V536" t="s">
        <v>659</v>
      </c>
      <c r="W536" t="s">
        <v>659</v>
      </c>
      <c r="X536" t="s">
        <v>659</v>
      </c>
      <c r="Y536" t="s">
        <v>659</v>
      </c>
      <c r="Z536" t="s">
        <v>659</v>
      </c>
      <c r="AA536" t="s">
        <v>659</v>
      </c>
      <c r="AB536" t="s">
        <v>659</v>
      </c>
      <c r="AC536" t="s">
        <v>659</v>
      </c>
      <c r="AD536" t="s">
        <v>659</v>
      </c>
      <c r="AE536" t="s">
        <v>659</v>
      </c>
      <c r="AF536" t="s">
        <v>659</v>
      </c>
      <c r="AG536" t="s">
        <v>659</v>
      </c>
      <c r="AH536" t="s">
        <v>659</v>
      </c>
      <c r="AI536" t="s">
        <v>659</v>
      </c>
      <c r="AJ536" t="s">
        <v>659</v>
      </c>
      <c r="AK536" t="s">
        <v>659</v>
      </c>
      <c r="AL536" t="s">
        <v>659</v>
      </c>
      <c r="AM536" t="s">
        <v>659</v>
      </c>
      <c r="AN536" t="s">
        <v>659</v>
      </c>
      <c r="AO536" t="s">
        <v>659</v>
      </c>
      <c r="AP536" t="s">
        <v>659</v>
      </c>
      <c r="AQ536" s="241">
        <v>0</v>
      </c>
      <c r="AR536" s="241">
        <v>0</v>
      </c>
    </row>
    <row r="537" spans="1:44" ht="21.75" x14ac:dyDescent="0.5">
      <c r="A537" s="259">
        <v>115656</v>
      </c>
      <c r="B537" t="s">
        <v>59</v>
      </c>
      <c r="C537" s="241" t="s">
        <v>659</v>
      </c>
      <c r="D537" s="241" t="s">
        <v>659</v>
      </c>
      <c r="E537" s="241" t="s">
        <v>659</v>
      </c>
      <c r="F537" s="241" t="s">
        <v>659</v>
      </c>
      <c r="G537" s="241" t="s">
        <v>659</v>
      </c>
      <c r="H537" s="241" t="s">
        <v>659</v>
      </c>
      <c r="I537" s="241" t="s">
        <v>659</v>
      </c>
      <c r="J537" s="241" t="s">
        <v>659</v>
      </c>
      <c r="K537" s="241" t="s">
        <v>659</v>
      </c>
      <c r="L537" s="241" t="s">
        <v>659</v>
      </c>
      <c r="M537" s="241" t="s">
        <v>659</v>
      </c>
      <c r="N537" s="241" t="s">
        <v>659</v>
      </c>
      <c r="O537" s="241" t="s">
        <v>659</v>
      </c>
      <c r="P537" s="241" t="s">
        <v>659</v>
      </c>
      <c r="Q537" s="241" t="s">
        <v>659</v>
      </c>
      <c r="R537" s="241" t="s">
        <v>659</v>
      </c>
      <c r="S537" s="241" t="s">
        <v>659</v>
      </c>
      <c r="T537" s="241" t="s">
        <v>659</v>
      </c>
      <c r="U537" s="241" t="s">
        <v>659</v>
      </c>
      <c r="V537" s="241" t="s">
        <v>659</v>
      </c>
      <c r="W537" s="241" t="s">
        <v>659</v>
      </c>
      <c r="X537" s="241" t="s">
        <v>659</v>
      </c>
      <c r="Y537" s="241" t="s">
        <v>659</v>
      </c>
      <c r="Z537" s="241" t="s">
        <v>659</v>
      </c>
      <c r="AA537" s="241" t="s">
        <v>659</v>
      </c>
      <c r="AB537" s="241" t="s">
        <v>659</v>
      </c>
      <c r="AC537" s="241" t="s">
        <v>659</v>
      </c>
      <c r="AD537" s="241" t="s">
        <v>659</v>
      </c>
      <c r="AE537" s="241" t="s">
        <v>659</v>
      </c>
      <c r="AF537" s="241" t="s">
        <v>659</v>
      </c>
      <c r="AG537" s="241" t="s">
        <v>659</v>
      </c>
      <c r="AH537" s="241" t="s">
        <v>659</v>
      </c>
      <c r="AI537" s="241" t="s">
        <v>659</v>
      </c>
      <c r="AJ537" s="241" t="s">
        <v>659</v>
      </c>
      <c r="AK537" s="241" t="s">
        <v>659</v>
      </c>
      <c r="AL537" s="241" t="s">
        <v>659</v>
      </c>
      <c r="AM537" s="241" t="s">
        <v>659</v>
      </c>
      <c r="AN537" s="241" t="s">
        <v>659</v>
      </c>
      <c r="AO537" s="241" t="s">
        <v>659</v>
      </c>
      <c r="AP537" s="241" t="s">
        <v>659</v>
      </c>
      <c r="AQ537" s="241" t="s">
        <v>931</v>
      </c>
      <c r="AR537" s="241">
        <v>0</v>
      </c>
    </row>
    <row r="538" spans="1:44" ht="18" x14ac:dyDescent="0.2">
      <c r="A538" s="264">
        <v>115661</v>
      </c>
      <c r="B538" t="s">
        <v>59</v>
      </c>
      <c r="C538" t="s">
        <v>659</v>
      </c>
      <c r="D538" t="s">
        <v>659</v>
      </c>
      <c r="E538" t="s">
        <v>659</v>
      </c>
      <c r="F538" t="s">
        <v>659</v>
      </c>
      <c r="G538" t="s">
        <v>659</v>
      </c>
      <c r="H538" t="s">
        <v>659</v>
      </c>
      <c r="I538" t="s">
        <v>659</v>
      </c>
      <c r="J538" t="s">
        <v>659</v>
      </c>
      <c r="K538" t="s">
        <v>659</v>
      </c>
      <c r="L538" t="s">
        <v>659</v>
      </c>
      <c r="M538" t="s">
        <v>659</v>
      </c>
      <c r="N538" t="s">
        <v>659</v>
      </c>
      <c r="O538" t="s">
        <v>659</v>
      </c>
      <c r="P538" t="s">
        <v>659</v>
      </c>
      <c r="Q538" t="s">
        <v>659</v>
      </c>
      <c r="R538" t="s">
        <v>659</v>
      </c>
      <c r="S538" t="s">
        <v>659</v>
      </c>
      <c r="T538" t="s">
        <v>659</v>
      </c>
      <c r="U538" t="s">
        <v>659</v>
      </c>
      <c r="V538" t="s">
        <v>659</v>
      </c>
      <c r="W538" t="s">
        <v>659</v>
      </c>
      <c r="X538" t="s">
        <v>659</v>
      </c>
      <c r="Y538" t="s">
        <v>659</v>
      </c>
      <c r="Z538" t="s">
        <v>659</v>
      </c>
      <c r="AA538" t="s">
        <v>659</v>
      </c>
      <c r="AB538" t="s">
        <v>659</v>
      </c>
      <c r="AC538" t="s">
        <v>659</v>
      </c>
      <c r="AD538" t="s">
        <v>659</v>
      </c>
      <c r="AE538" t="s">
        <v>659</v>
      </c>
      <c r="AF538" t="s">
        <v>659</v>
      </c>
      <c r="AG538" t="s">
        <v>659</v>
      </c>
      <c r="AH538" t="s">
        <v>659</v>
      </c>
      <c r="AI538" t="s">
        <v>659</v>
      </c>
      <c r="AJ538" t="s">
        <v>659</v>
      </c>
      <c r="AK538" t="s">
        <v>659</v>
      </c>
      <c r="AL538" t="s">
        <v>659</v>
      </c>
      <c r="AM538" t="s">
        <v>659</v>
      </c>
      <c r="AN538" t="s">
        <v>659</v>
      </c>
      <c r="AO538" t="s">
        <v>659</v>
      </c>
      <c r="AP538" t="s">
        <v>659</v>
      </c>
      <c r="AQ538" s="241">
        <v>0</v>
      </c>
      <c r="AR538" s="241">
        <v>0</v>
      </c>
    </row>
    <row r="539" spans="1:44" ht="18" x14ac:dyDescent="0.2">
      <c r="A539" s="264">
        <v>115662</v>
      </c>
      <c r="B539" t="s">
        <v>59</v>
      </c>
      <c r="C539" t="s">
        <v>659</v>
      </c>
      <c r="D539" t="s">
        <v>659</v>
      </c>
      <c r="E539" t="s">
        <v>659</v>
      </c>
      <c r="F539" t="s">
        <v>659</v>
      </c>
      <c r="G539" t="s">
        <v>659</v>
      </c>
      <c r="H539" t="s">
        <v>659</v>
      </c>
      <c r="I539" t="s">
        <v>659</v>
      </c>
      <c r="J539" t="s">
        <v>659</v>
      </c>
      <c r="K539" t="s">
        <v>659</v>
      </c>
      <c r="L539" t="s">
        <v>659</v>
      </c>
      <c r="M539" t="s">
        <v>659</v>
      </c>
      <c r="N539" t="s">
        <v>659</v>
      </c>
      <c r="O539" t="s">
        <v>659</v>
      </c>
      <c r="P539" t="s">
        <v>659</v>
      </c>
      <c r="Q539" t="s">
        <v>659</v>
      </c>
      <c r="R539" t="s">
        <v>659</v>
      </c>
      <c r="S539" t="s">
        <v>659</v>
      </c>
      <c r="T539" t="s">
        <v>659</v>
      </c>
      <c r="U539" t="s">
        <v>659</v>
      </c>
      <c r="V539" t="s">
        <v>659</v>
      </c>
      <c r="W539" t="s">
        <v>659</v>
      </c>
      <c r="X539" t="s">
        <v>659</v>
      </c>
      <c r="Y539" t="s">
        <v>659</v>
      </c>
      <c r="Z539" t="s">
        <v>659</v>
      </c>
      <c r="AA539" t="s">
        <v>659</v>
      </c>
      <c r="AB539" t="s">
        <v>659</v>
      </c>
      <c r="AC539" t="s">
        <v>659</v>
      </c>
      <c r="AD539" t="s">
        <v>659</v>
      </c>
      <c r="AE539" t="s">
        <v>659</v>
      </c>
      <c r="AF539" t="s">
        <v>659</v>
      </c>
      <c r="AG539" t="s">
        <v>659</v>
      </c>
      <c r="AH539" t="s">
        <v>659</v>
      </c>
      <c r="AI539" t="s">
        <v>659</v>
      </c>
      <c r="AJ539" t="s">
        <v>659</v>
      </c>
      <c r="AK539" t="s">
        <v>659</v>
      </c>
      <c r="AL539" t="s">
        <v>659</v>
      </c>
      <c r="AM539" t="s">
        <v>659</v>
      </c>
      <c r="AN539" t="s">
        <v>659</v>
      </c>
      <c r="AO539" t="s">
        <v>659</v>
      </c>
      <c r="AP539" t="s">
        <v>659</v>
      </c>
      <c r="AQ539" s="241">
        <v>0</v>
      </c>
      <c r="AR539" s="241">
        <v>0</v>
      </c>
    </row>
    <row r="540" spans="1:44" ht="18" x14ac:dyDescent="0.2">
      <c r="A540" s="264">
        <v>115664</v>
      </c>
      <c r="B540" t="s">
        <v>59</v>
      </c>
      <c r="C540" t="s">
        <v>659</v>
      </c>
      <c r="D540" t="s">
        <v>659</v>
      </c>
      <c r="E540" t="s">
        <v>659</v>
      </c>
      <c r="F540" t="s">
        <v>659</v>
      </c>
      <c r="G540" t="s">
        <v>659</v>
      </c>
      <c r="H540" t="s">
        <v>659</v>
      </c>
      <c r="I540" t="s">
        <v>659</v>
      </c>
      <c r="J540" t="s">
        <v>659</v>
      </c>
      <c r="K540" t="s">
        <v>659</v>
      </c>
      <c r="L540" t="s">
        <v>659</v>
      </c>
      <c r="M540" t="s">
        <v>659</v>
      </c>
      <c r="N540" t="s">
        <v>659</v>
      </c>
      <c r="O540" t="s">
        <v>659</v>
      </c>
      <c r="P540" t="s">
        <v>659</v>
      </c>
      <c r="Q540" t="s">
        <v>659</v>
      </c>
      <c r="R540" t="s">
        <v>659</v>
      </c>
      <c r="S540" t="s">
        <v>659</v>
      </c>
      <c r="T540" t="s">
        <v>659</v>
      </c>
      <c r="U540" t="s">
        <v>659</v>
      </c>
      <c r="V540" t="s">
        <v>659</v>
      </c>
      <c r="W540" t="s">
        <v>659</v>
      </c>
      <c r="X540" t="s">
        <v>659</v>
      </c>
      <c r="Y540" t="s">
        <v>659</v>
      </c>
      <c r="Z540" t="s">
        <v>659</v>
      </c>
      <c r="AA540" t="s">
        <v>659</v>
      </c>
      <c r="AB540" t="s">
        <v>659</v>
      </c>
      <c r="AC540" t="s">
        <v>659</v>
      </c>
      <c r="AD540" t="s">
        <v>659</v>
      </c>
      <c r="AE540" t="s">
        <v>659</v>
      </c>
      <c r="AF540" t="s">
        <v>659</v>
      </c>
      <c r="AG540" t="s">
        <v>659</v>
      </c>
      <c r="AH540" t="s">
        <v>659</v>
      </c>
      <c r="AI540" t="s">
        <v>659</v>
      </c>
      <c r="AJ540" t="s">
        <v>659</v>
      </c>
      <c r="AK540" t="s">
        <v>659</v>
      </c>
      <c r="AL540" t="s">
        <v>659</v>
      </c>
      <c r="AM540" t="s">
        <v>659</v>
      </c>
      <c r="AN540" t="s">
        <v>659</v>
      </c>
      <c r="AO540" t="s">
        <v>659</v>
      </c>
      <c r="AP540" t="s">
        <v>659</v>
      </c>
      <c r="AQ540" s="241">
        <v>0</v>
      </c>
      <c r="AR540" s="241">
        <v>0</v>
      </c>
    </row>
    <row r="541" spans="1:44" ht="21.75" x14ac:dyDescent="0.5">
      <c r="A541" s="246">
        <v>115746</v>
      </c>
      <c r="B541" t="s">
        <v>59</v>
      </c>
      <c r="C541" s="241" t="s">
        <v>659</v>
      </c>
      <c r="D541" s="241" t="s">
        <v>659</v>
      </c>
      <c r="E541" s="241" t="s">
        <v>659</v>
      </c>
      <c r="F541" s="241" t="s">
        <v>659</v>
      </c>
      <c r="G541" s="241" t="s">
        <v>659</v>
      </c>
      <c r="H541" s="241" t="s">
        <v>659</v>
      </c>
      <c r="I541" s="241" t="s">
        <v>659</v>
      </c>
      <c r="J541" s="241" t="s">
        <v>659</v>
      </c>
      <c r="K541" s="241" t="s">
        <v>659</v>
      </c>
      <c r="L541" s="241" t="s">
        <v>659</v>
      </c>
      <c r="M541" s="241" t="s">
        <v>659</v>
      </c>
      <c r="N541" s="241" t="s">
        <v>659</v>
      </c>
      <c r="O541" s="241" t="s">
        <v>659</v>
      </c>
      <c r="P541" s="241" t="s">
        <v>659</v>
      </c>
      <c r="Q541" s="241" t="s">
        <v>659</v>
      </c>
      <c r="R541" s="241" t="s">
        <v>659</v>
      </c>
      <c r="S541" s="241" t="s">
        <v>659</v>
      </c>
      <c r="T541" s="241" t="s">
        <v>659</v>
      </c>
      <c r="U541" s="241" t="s">
        <v>659</v>
      </c>
      <c r="V541" s="241" t="s">
        <v>659</v>
      </c>
      <c r="W541" s="241" t="s">
        <v>659</v>
      </c>
      <c r="X541" s="241" t="s">
        <v>659</v>
      </c>
      <c r="Y541" s="241" t="s">
        <v>659</v>
      </c>
      <c r="Z541" s="241" t="s">
        <v>659</v>
      </c>
      <c r="AA541" s="241" t="s">
        <v>659</v>
      </c>
      <c r="AB541" s="241" t="s">
        <v>659</v>
      </c>
      <c r="AC541" s="241" t="s">
        <v>659</v>
      </c>
      <c r="AD541" s="241" t="s">
        <v>659</v>
      </c>
      <c r="AE541" s="241" t="s">
        <v>659</v>
      </c>
      <c r="AF541" s="241" t="s">
        <v>659</v>
      </c>
      <c r="AG541" s="241" t="s">
        <v>659</v>
      </c>
      <c r="AH541" s="241" t="s">
        <v>659</v>
      </c>
      <c r="AI541" s="241" t="s">
        <v>659</v>
      </c>
      <c r="AJ541" s="241" t="s">
        <v>659</v>
      </c>
      <c r="AK541" s="241" t="s">
        <v>659</v>
      </c>
      <c r="AL541" s="241" t="s">
        <v>659</v>
      </c>
      <c r="AM541" s="241" t="s">
        <v>659</v>
      </c>
      <c r="AN541" s="241" t="s">
        <v>659</v>
      </c>
      <c r="AO541" s="241" t="s">
        <v>659</v>
      </c>
      <c r="AP541" s="241" t="s">
        <v>659</v>
      </c>
      <c r="AQ541" s="241" t="s">
        <v>932</v>
      </c>
      <c r="AR541" s="241">
        <v>0</v>
      </c>
    </row>
    <row r="542" spans="1:44" x14ac:dyDescent="0.2">
      <c r="A542">
        <v>115803</v>
      </c>
      <c r="B542" t="s">
        <v>59</v>
      </c>
      <c r="C542" t="s">
        <v>659</v>
      </c>
      <c r="D542" t="s">
        <v>659</v>
      </c>
      <c r="E542" t="s">
        <v>659</v>
      </c>
      <c r="F542" t="s">
        <v>659</v>
      </c>
      <c r="G542" t="s">
        <v>659</v>
      </c>
      <c r="H542" t="s">
        <v>659</v>
      </c>
      <c r="I542" t="s">
        <v>659</v>
      </c>
      <c r="J542" t="s">
        <v>659</v>
      </c>
      <c r="K542" t="s">
        <v>659</v>
      </c>
      <c r="L542" t="s">
        <v>659</v>
      </c>
      <c r="M542" t="s">
        <v>659</v>
      </c>
      <c r="N542" t="s">
        <v>659</v>
      </c>
      <c r="O542" t="s">
        <v>659</v>
      </c>
      <c r="P542" t="s">
        <v>659</v>
      </c>
      <c r="Q542" t="s">
        <v>659</v>
      </c>
      <c r="R542" t="s">
        <v>659</v>
      </c>
      <c r="S542" t="s">
        <v>659</v>
      </c>
      <c r="T542" t="s">
        <v>659</v>
      </c>
      <c r="U542" t="s">
        <v>659</v>
      </c>
      <c r="V542" t="s">
        <v>659</v>
      </c>
      <c r="W542" t="s">
        <v>659</v>
      </c>
      <c r="X542" t="s">
        <v>659</v>
      </c>
      <c r="Y542" t="s">
        <v>659</v>
      </c>
      <c r="Z542" t="s">
        <v>659</v>
      </c>
      <c r="AA542" t="s">
        <v>659</v>
      </c>
      <c r="AB542" t="s">
        <v>659</v>
      </c>
      <c r="AC542" t="s">
        <v>659</v>
      </c>
      <c r="AD542" t="s">
        <v>659</v>
      </c>
      <c r="AE542" t="s">
        <v>659</v>
      </c>
      <c r="AF542" t="s">
        <v>659</v>
      </c>
      <c r="AG542" t="s">
        <v>659</v>
      </c>
      <c r="AH542" t="s">
        <v>659</v>
      </c>
      <c r="AI542" t="s">
        <v>659</v>
      </c>
      <c r="AJ542" t="s">
        <v>659</v>
      </c>
      <c r="AK542" t="s">
        <v>659</v>
      </c>
      <c r="AL542" t="s">
        <v>659</v>
      </c>
      <c r="AM542" t="s">
        <v>659</v>
      </c>
      <c r="AN542" t="s">
        <v>659</v>
      </c>
      <c r="AO542" t="s">
        <v>659</v>
      </c>
      <c r="AP542" t="s">
        <v>659</v>
      </c>
      <c r="AQ542" s="241" t="s">
        <v>931</v>
      </c>
      <c r="AR542" s="241">
        <v>0</v>
      </c>
    </row>
    <row r="543" spans="1:44" x14ac:dyDescent="0.2">
      <c r="A543">
        <v>115849</v>
      </c>
      <c r="B543" t="s">
        <v>59</v>
      </c>
      <c r="C543" t="s">
        <v>659</v>
      </c>
      <c r="D543" t="s">
        <v>659</v>
      </c>
      <c r="E543" t="s">
        <v>659</v>
      </c>
      <c r="F543" t="s">
        <v>659</v>
      </c>
      <c r="G543" t="s">
        <v>659</v>
      </c>
      <c r="H543" t="s">
        <v>659</v>
      </c>
      <c r="I543" t="s">
        <v>659</v>
      </c>
      <c r="J543" t="s">
        <v>659</v>
      </c>
      <c r="K543" t="s">
        <v>659</v>
      </c>
      <c r="L543" t="s">
        <v>659</v>
      </c>
      <c r="M543" t="s">
        <v>659</v>
      </c>
      <c r="N543" t="s">
        <v>659</v>
      </c>
      <c r="O543" t="s">
        <v>659</v>
      </c>
      <c r="P543" t="s">
        <v>659</v>
      </c>
      <c r="Q543" t="s">
        <v>659</v>
      </c>
      <c r="R543" t="s">
        <v>659</v>
      </c>
      <c r="S543" t="s">
        <v>659</v>
      </c>
      <c r="T543" t="s">
        <v>659</v>
      </c>
      <c r="U543" t="s">
        <v>659</v>
      </c>
      <c r="V543" t="s">
        <v>659</v>
      </c>
      <c r="W543" t="s">
        <v>659</v>
      </c>
      <c r="X543" t="s">
        <v>659</v>
      </c>
      <c r="Y543" t="s">
        <v>659</v>
      </c>
      <c r="Z543" t="s">
        <v>659</v>
      </c>
      <c r="AA543" t="s">
        <v>659</v>
      </c>
      <c r="AB543" t="s">
        <v>659</v>
      </c>
      <c r="AC543" t="s">
        <v>659</v>
      </c>
      <c r="AD543" t="s">
        <v>659</v>
      </c>
      <c r="AE543" t="s">
        <v>659</v>
      </c>
      <c r="AF543" t="s">
        <v>659</v>
      </c>
      <c r="AG543" t="s">
        <v>659</v>
      </c>
      <c r="AH543" t="s">
        <v>659</v>
      </c>
      <c r="AI543" t="s">
        <v>659</v>
      </c>
      <c r="AJ543" t="s">
        <v>659</v>
      </c>
      <c r="AK543" t="s">
        <v>659</v>
      </c>
      <c r="AL543" t="s">
        <v>659</v>
      </c>
      <c r="AM543" t="s">
        <v>659</v>
      </c>
      <c r="AN543" t="s">
        <v>659</v>
      </c>
      <c r="AO543" t="s">
        <v>659</v>
      </c>
      <c r="AP543" t="s">
        <v>659</v>
      </c>
      <c r="AQ543" s="241" t="s">
        <v>932</v>
      </c>
      <c r="AR543" s="241">
        <v>0</v>
      </c>
    </row>
    <row r="544" spans="1:44" ht="18" x14ac:dyDescent="0.2">
      <c r="A544" s="264">
        <v>115860</v>
      </c>
      <c r="B544" t="s">
        <v>59</v>
      </c>
      <c r="C544" t="s">
        <v>659</v>
      </c>
      <c r="D544" t="s">
        <v>659</v>
      </c>
      <c r="E544" t="s">
        <v>659</v>
      </c>
      <c r="F544" t="s">
        <v>659</v>
      </c>
      <c r="G544" t="s">
        <v>659</v>
      </c>
      <c r="H544" t="s">
        <v>659</v>
      </c>
      <c r="I544" t="s">
        <v>659</v>
      </c>
      <c r="J544" t="s">
        <v>659</v>
      </c>
      <c r="K544" t="s">
        <v>659</v>
      </c>
      <c r="L544" t="s">
        <v>659</v>
      </c>
      <c r="M544" t="s">
        <v>659</v>
      </c>
      <c r="N544" t="s">
        <v>659</v>
      </c>
      <c r="O544" t="s">
        <v>659</v>
      </c>
      <c r="P544" t="s">
        <v>659</v>
      </c>
      <c r="Q544" t="s">
        <v>659</v>
      </c>
      <c r="R544" t="s">
        <v>659</v>
      </c>
      <c r="S544" t="s">
        <v>659</v>
      </c>
      <c r="T544" t="s">
        <v>659</v>
      </c>
      <c r="U544" t="s">
        <v>659</v>
      </c>
      <c r="V544" t="s">
        <v>659</v>
      </c>
      <c r="W544" t="s">
        <v>659</v>
      </c>
      <c r="X544" t="s">
        <v>659</v>
      </c>
      <c r="Y544" t="s">
        <v>659</v>
      </c>
      <c r="Z544" t="s">
        <v>659</v>
      </c>
      <c r="AA544" t="s">
        <v>659</v>
      </c>
      <c r="AB544" t="s">
        <v>659</v>
      </c>
      <c r="AC544" t="s">
        <v>659</v>
      </c>
      <c r="AD544" t="s">
        <v>659</v>
      </c>
      <c r="AE544" t="s">
        <v>659</v>
      </c>
      <c r="AF544" t="s">
        <v>659</v>
      </c>
      <c r="AG544" t="s">
        <v>659</v>
      </c>
      <c r="AH544" t="s">
        <v>659</v>
      </c>
      <c r="AI544" t="s">
        <v>659</v>
      </c>
      <c r="AJ544" t="s">
        <v>659</v>
      </c>
      <c r="AK544" t="s">
        <v>659</v>
      </c>
      <c r="AL544" t="s">
        <v>659</v>
      </c>
      <c r="AM544" t="s">
        <v>659</v>
      </c>
      <c r="AN544" t="s">
        <v>659</v>
      </c>
      <c r="AO544" t="s">
        <v>659</v>
      </c>
      <c r="AP544" t="s">
        <v>659</v>
      </c>
      <c r="AQ544" s="241">
        <v>0</v>
      </c>
      <c r="AR544" s="241">
        <v>0</v>
      </c>
    </row>
    <row r="545" spans="1:44" ht="18" x14ac:dyDescent="0.2">
      <c r="A545" s="264">
        <v>115908</v>
      </c>
      <c r="B545" t="s">
        <v>59</v>
      </c>
      <c r="C545" t="s">
        <v>659</v>
      </c>
      <c r="D545" t="s">
        <v>659</v>
      </c>
      <c r="E545" t="s">
        <v>659</v>
      </c>
      <c r="F545" t="s">
        <v>659</v>
      </c>
      <c r="G545" t="s">
        <v>659</v>
      </c>
      <c r="H545" t="s">
        <v>659</v>
      </c>
      <c r="I545" t="s">
        <v>659</v>
      </c>
      <c r="J545" t="s">
        <v>659</v>
      </c>
      <c r="K545" t="s">
        <v>659</v>
      </c>
      <c r="L545" t="s">
        <v>659</v>
      </c>
      <c r="M545" t="s">
        <v>659</v>
      </c>
      <c r="N545" t="s">
        <v>659</v>
      </c>
      <c r="O545" t="s">
        <v>659</v>
      </c>
      <c r="P545" t="s">
        <v>659</v>
      </c>
      <c r="Q545" t="s">
        <v>659</v>
      </c>
      <c r="R545" t="s">
        <v>659</v>
      </c>
      <c r="S545" t="s">
        <v>659</v>
      </c>
      <c r="T545" t="s">
        <v>659</v>
      </c>
      <c r="U545" t="s">
        <v>659</v>
      </c>
      <c r="V545" t="s">
        <v>659</v>
      </c>
      <c r="W545" t="s">
        <v>659</v>
      </c>
      <c r="X545" t="s">
        <v>659</v>
      </c>
      <c r="Y545" t="s">
        <v>659</v>
      </c>
      <c r="Z545" t="s">
        <v>659</v>
      </c>
      <c r="AA545" t="s">
        <v>659</v>
      </c>
      <c r="AB545" t="s">
        <v>659</v>
      </c>
      <c r="AC545" t="s">
        <v>659</v>
      </c>
      <c r="AD545" t="s">
        <v>659</v>
      </c>
      <c r="AE545" t="s">
        <v>659</v>
      </c>
      <c r="AF545" t="s">
        <v>659</v>
      </c>
      <c r="AG545" t="s">
        <v>659</v>
      </c>
      <c r="AH545" t="s">
        <v>659</v>
      </c>
      <c r="AI545" t="s">
        <v>659</v>
      </c>
      <c r="AJ545" t="s">
        <v>659</v>
      </c>
      <c r="AK545" t="s">
        <v>659</v>
      </c>
      <c r="AL545" t="s">
        <v>659</v>
      </c>
      <c r="AM545" t="s">
        <v>659</v>
      </c>
      <c r="AN545" t="s">
        <v>659</v>
      </c>
      <c r="AO545" t="s">
        <v>659</v>
      </c>
      <c r="AP545" t="s">
        <v>659</v>
      </c>
      <c r="AQ545" s="241">
        <v>0</v>
      </c>
      <c r="AR545" s="241">
        <v>0</v>
      </c>
    </row>
    <row r="546" spans="1:44" ht="18" x14ac:dyDescent="0.2">
      <c r="A546" s="264">
        <v>115925</v>
      </c>
      <c r="B546" t="s">
        <v>59</v>
      </c>
      <c r="C546" t="s">
        <v>659</v>
      </c>
      <c r="D546" t="s">
        <v>659</v>
      </c>
      <c r="E546" t="s">
        <v>659</v>
      </c>
      <c r="F546" t="s">
        <v>659</v>
      </c>
      <c r="G546" t="s">
        <v>659</v>
      </c>
      <c r="H546" t="s">
        <v>659</v>
      </c>
      <c r="I546" t="s">
        <v>659</v>
      </c>
      <c r="J546" t="s">
        <v>659</v>
      </c>
      <c r="K546" t="s">
        <v>659</v>
      </c>
      <c r="L546" t="s">
        <v>659</v>
      </c>
      <c r="M546" t="s">
        <v>659</v>
      </c>
      <c r="N546" t="s">
        <v>659</v>
      </c>
      <c r="O546" t="s">
        <v>659</v>
      </c>
      <c r="P546" t="s">
        <v>659</v>
      </c>
      <c r="Q546" t="s">
        <v>659</v>
      </c>
      <c r="R546" t="s">
        <v>659</v>
      </c>
      <c r="S546" t="s">
        <v>659</v>
      </c>
      <c r="T546" t="s">
        <v>659</v>
      </c>
      <c r="U546" t="s">
        <v>659</v>
      </c>
      <c r="V546" t="s">
        <v>659</v>
      </c>
      <c r="W546" t="s">
        <v>659</v>
      </c>
      <c r="X546" t="s">
        <v>659</v>
      </c>
      <c r="Y546" t="s">
        <v>659</v>
      </c>
      <c r="Z546" t="s">
        <v>659</v>
      </c>
      <c r="AA546" t="s">
        <v>659</v>
      </c>
      <c r="AB546" t="s">
        <v>659</v>
      </c>
      <c r="AC546" t="s">
        <v>659</v>
      </c>
      <c r="AD546" t="s">
        <v>659</v>
      </c>
      <c r="AE546" t="s">
        <v>659</v>
      </c>
      <c r="AF546" t="s">
        <v>659</v>
      </c>
      <c r="AG546" t="s">
        <v>659</v>
      </c>
      <c r="AH546" t="s">
        <v>659</v>
      </c>
      <c r="AI546" t="s">
        <v>659</v>
      </c>
      <c r="AJ546" t="s">
        <v>659</v>
      </c>
      <c r="AK546" t="s">
        <v>659</v>
      </c>
      <c r="AL546" t="s">
        <v>659</v>
      </c>
      <c r="AM546" t="s">
        <v>659</v>
      </c>
      <c r="AN546" t="s">
        <v>659</v>
      </c>
      <c r="AO546" t="s">
        <v>659</v>
      </c>
      <c r="AP546" t="s">
        <v>659</v>
      </c>
      <c r="AQ546" s="241">
        <v>0</v>
      </c>
      <c r="AR546" s="241">
        <v>0</v>
      </c>
    </row>
    <row r="547" spans="1:44" ht="18" x14ac:dyDescent="0.2">
      <c r="A547" s="264">
        <v>115932</v>
      </c>
      <c r="B547" t="s">
        <v>59</v>
      </c>
      <c r="C547" t="s">
        <v>659</v>
      </c>
      <c r="D547" t="s">
        <v>659</v>
      </c>
      <c r="E547" t="s">
        <v>659</v>
      </c>
      <c r="F547" t="s">
        <v>659</v>
      </c>
      <c r="G547" t="s">
        <v>659</v>
      </c>
      <c r="H547" t="s">
        <v>659</v>
      </c>
      <c r="I547" t="s">
        <v>659</v>
      </c>
      <c r="J547" t="s">
        <v>659</v>
      </c>
      <c r="K547" t="s">
        <v>659</v>
      </c>
      <c r="L547" t="s">
        <v>659</v>
      </c>
      <c r="M547" t="s">
        <v>659</v>
      </c>
      <c r="N547" t="s">
        <v>659</v>
      </c>
      <c r="O547" t="s">
        <v>659</v>
      </c>
      <c r="P547" t="s">
        <v>659</v>
      </c>
      <c r="Q547" t="s">
        <v>659</v>
      </c>
      <c r="R547" t="s">
        <v>659</v>
      </c>
      <c r="S547" t="s">
        <v>659</v>
      </c>
      <c r="T547" t="s">
        <v>659</v>
      </c>
      <c r="U547" t="s">
        <v>659</v>
      </c>
      <c r="V547" t="s">
        <v>659</v>
      </c>
      <c r="W547" t="s">
        <v>659</v>
      </c>
      <c r="X547" t="s">
        <v>659</v>
      </c>
      <c r="Y547" t="s">
        <v>659</v>
      </c>
      <c r="Z547" t="s">
        <v>659</v>
      </c>
      <c r="AA547" t="s">
        <v>659</v>
      </c>
      <c r="AB547" t="s">
        <v>659</v>
      </c>
      <c r="AC547" t="s">
        <v>659</v>
      </c>
      <c r="AD547" t="s">
        <v>659</v>
      </c>
      <c r="AE547" t="s">
        <v>659</v>
      </c>
      <c r="AF547" t="s">
        <v>659</v>
      </c>
      <c r="AG547" t="s">
        <v>659</v>
      </c>
      <c r="AH547" t="s">
        <v>659</v>
      </c>
      <c r="AI547" t="s">
        <v>659</v>
      </c>
      <c r="AJ547" t="s">
        <v>659</v>
      </c>
      <c r="AK547" t="s">
        <v>659</v>
      </c>
      <c r="AL547" t="s">
        <v>659</v>
      </c>
      <c r="AM547" t="s">
        <v>659</v>
      </c>
      <c r="AN547" t="s">
        <v>659</v>
      </c>
      <c r="AO547" t="s">
        <v>659</v>
      </c>
      <c r="AP547" t="s">
        <v>659</v>
      </c>
      <c r="AQ547" s="241">
        <v>0</v>
      </c>
      <c r="AR547" s="241">
        <v>0</v>
      </c>
    </row>
    <row r="548" spans="1:44" ht="18" x14ac:dyDescent="0.2">
      <c r="A548" s="264">
        <v>115942</v>
      </c>
      <c r="B548" t="s">
        <v>59</v>
      </c>
      <c r="C548" t="s">
        <v>659</v>
      </c>
      <c r="D548" t="s">
        <v>659</v>
      </c>
      <c r="E548" t="s">
        <v>659</v>
      </c>
      <c r="F548" t="s">
        <v>659</v>
      </c>
      <c r="G548" t="s">
        <v>659</v>
      </c>
      <c r="H548" t="s">
        <v>659</v>
      </c>
      <c r="I548" t="s">
        <v>659</v>
      </c>
      <c r="J548" t="s">
        <v>659</v>
      </c>
      <c r="K548" t="s">
        <v>659</v>
      </c>
      <c r="L548" t="s">
        <v>659</v>
      </c>
      <c r="M548" t="s">
        <v>659</v>
      </c>
      <c r="N548" t="s">
        <v>659</v>
      </c>
      <c r="O548" t="s">
        <v>659</v>
      </c>
      <c r="P548" t="s">
        <v>659</v>
      </c>
      <c r="Q548" t="s">
        <v>659</v>
      </c>
      <c r="R548" t="s">
        <v>659</v>
      </c>
      <c r="S548" t="s">
        <v>659</v>
      </c>
      <c r="T548" t="s">
        <v>659</v>
      </c>
      <c r="U548" t="s">
        <v>659</v>
      </c>
      <c r="V548" t="s">
        <v>659</v>
      </c>
      <c r="W548" t="s">
        <v>659</v>
      </c>
      <c r="X548" t="s">
        <v>659</v>
      </c>
      <c r="Y548" t="s">
        <v>659</v>
      </c>
      <c r="Z548" t="s">
        <v>659</v>
      </c>
      <c r="AA548" t="s">
        <v>659</v>
      </c>
      <c r="AB548" t="s">
        <v>659</v>
      </c>
      <c r="AC548" t="s">
        <v>659</v>
      </c>
      <c r="AD548" t="s">
        <v>659</v>
      </c>
      <c r="AE548" t="s">
        <v>659</v>
      </c>
      <c r="AF548" t="s">
        <v>659</v>
      </c>
      <c r="AG548" t="s">
        <v>659</v>
      </c>
      <c r="AH548" t="s">
        <v>659</v>
      </c>
      <c r="AI548" t="s">
        <v>659</v>
      </c>
      <c r="AJ548" t="s">
        <v>659</v>
      </c>
      <c r="AK548" t="s">
        <v>659</v>
      </c>
      <c r="AL548" t="s">
        <v>659</v>
      </c>
      <c r="AM548" t="s">
        <v>659</v>
      </c>
      <c r="AN548" t="s">
        <v>659</v>
      </c>
      <c r="AO548" t="s">
        <v>659</v>
      </c>
      <c r="AP548" t="s">
        <v>659</v>
      </c>
      <c r="AQ548" s="241">
        <v>0</v>
      </c>
      <c r="AR548" s="241">
        <v>0</v>
      </c>
    </row>
    <row r="549" spans="1:44" ht="18" x14ac:dyDescent="0.2">
      <c r="A549" s="264">
        <v>115944</v>
      </c>
      <c r="B549" t="s">
        <v>59</v>
      </c>
      <c r="C549" t="s">
        <v>659</v>
      </c>
      <c r="D549" t="s">
        <v>659</v>
      </c>
      <c r="E549" t="s">
        <v>659</v>
      </c>
      <c r="F549" t="s">
        <v>659</v>
      </c>
      <c r="G549" t="s">
        <v>659</v>
      </c>
      <c r="H549" t="s">
        <v>659</v>
      </c>
      <c r="I549" t="s">
        <v>659</v>
      </c>
      <c r="J549" t="s">
        <v>659</v>
      </c>
      <c r="K549" t="s">
        <v>659</v>
      </c>
      <c r="L549" t="s">
        <v>659</v>
      </c>
      <c r="M549" t="s">
        <v>659</v>
      </c>
      <c r="N549" t="s">
        <v>659</v>
      </c>
      <c r="O549" t="s">
        <v>659</v>
      </c>
      <c r="P549" t="s">
        <v>659</v>
      </c>
      <c r="Q549" t="s">
        <v>659</v>
      </c>
      <c r="R549" t="s">
        <v>659</v>
      </c>
      <c r="S549" t="s">
        <v>659</v>
      </c>
      <c r="T549" t="s">
        <v>659</v>
      </c>
      <c r="U549" t="s">
        <v>659</v>
      </c>
      <c r="V549" t="s">
        <v>659</v>
      </c>
      <c r="W549" t="s">
        <v>659</v>
      </c>
      <c r="X549" t="s">
        <v>659</v>
      </c>
      <c r="Y549" t="s">
        <v>659</v>
      </c>
      <c r="Z549" t="s">
        <v>659</v>
      </c>
      <c r="AA549" t="s">
        <v>659</v>
      </c>
      <c r="AB549" t="s">
        <v>659</v>
      </c>
      <c r="AC549" t="s">
        <v>659</v>
      </c>
      <c r="AD549" t="s">
        <v>659</v>
      </c>
      <c r="AE549" t="s">
        <v>659</v>
      </c>
      <c r="AF549" t="s">
        <v>659</v>
      </c>
      <c r="AG549" t="s">
        <v>659</v>
      </c>
      <c r="AH549" t="s">
        <v>659</v>
      </c>
      <c r="AI549" t="s">
        <v>659</v>
      </c>
      <c r="AJ549" t="s">
        <v>659</v>
      </c>
      <c r="AK549" t="s">
        <v>659</v>
      </c>
      <c r="AL549" t="s">
        <v>659</v>
      </c>
      <c r="AM549" t="s">
        <v>659</v>
      </c>
      <c r="AN549" t="s">
        <v>659</v>
      </c>
      <c r="AO549" t="s">
        <v>659</v>
      </c>
      <c r="AP549" t="s">
        <v>659</v>
      </c>
      <c r="AQ549" s="241">
        <v>0</v>
      </c>
      <c r="AR549" s="241">
        <v>0</v>
      </c>
    </row>
    <row r="550" spans="1:44" ht="18" x14ac:dyDescent="0.2">
      <c r="A550" s="264">
        <v>115949</v>
      </c>
      <c r="B550" t="s">
        <v>59</v>
      </c>
      <c r="C550" t="s">
        <v>659</v>
      </c>
      <c r="D550" t="s">
        <v>659</v>
      </c>
      <c r="E550" t="s">
        <v>659</v>
      </c>
      <c r="F550" t="s">
        <v>659</v>
      </c>
      <c r="G550" t="s">
        <v>659</v>
      </c>
      <c r="H550" t="s">
        <v>659</v>
      </c>
      <c r="I550" t="s">
        <v>659</v>
      </c>
      <c r="J550" t="s">
        <v>659</v>
      </c>
      <c r="K550" t="s">
        <v>659</v>
      </c>
      <c r="L550" t="s">
        <v>659</v>
      </c>
      <c r="M550" t="s">
        <v>659</v>
      </c>
      <c r="N550" t="s">
        <v>659</v>
      </c>
      <c r="O550" t="s">
        <v>659</v>
      </c>
      <c r="P550" t="s">
        <v>659</v>
      </c>
      <c r="Q550" t="s">
        <v>659</v>
      </c>
      <c r="R550" t="s">
        <v>659</v>
      </c>
      <c r="S550" t="s">
        <v>659</v>
      </c>
      <c r="T550" t="s">
        <v>659</v>
      </c>
      <c r="U550" t="s">
        <v>659</v>
      </c>
      <c r="V550" t="s">
        <v>659</v>
      </c>
      <c r="W550" t="s">
        <v>659</v>
      </c>
      <c r="X550" t="s">
        <v>659</v>
      </c>
      <c r="Y550" t="s">
        <v>659</v>
      </c>
      <c r="Z550" t="s">
        <v>659</v>
      </c>
      <c r="AA550" t="s">
        <v>659</v>
      </c>
      <c r="AB550" t="s">
        <v>659</v>
      </c>
      <c r="AC550" t="s">
        <v>659</v>
      </c>
      <c r="AD550" t="s">
        <v>659</v>
      </c>
      <c r="AE550" t="s">
        <v>659</v>
      </c>
      <c r="AF550" t="s">
        <v>659</v>
      </c>
      <c r="AG550" t="s">
        <v>659</v>
      </c>
      <c r="AH550" t="s">
        <v>659</v>
      </c>
      <c r="AI550" t="s">
        <v>659</v>
      </c>
      <c r="AJ550" t="s">
        <v>659</v>
      </c>
      <c r="AK550" t="s">
        <v>659</v>
      </c>
      <c r="AL550" t="s">
        <v>659</v>
      </c>
      <c r="AM550" t="s">
        <v>659</v>
      </c>
      <c r="AN550" t="s">
        <v>659</v>
      </c>
      <c r="AO550" t="s">
        <v>659</v>
      </c>
      <c r="AP550" t="s">
        <v>659</v>
      </c>
      <c r="AQ550" s="241">
        <v>0</v>
      </c>
      <c r="AR550" s="241">
        <v>0</v>
      </c>
    </row>
    <row r="551" spans="1:44" ht="18" x14ac:dyDescent="0.2">
      <c r="A551" s="264">
        <v>115962</v>
      </c>
      <c r="B551" t="s">
        <v>59</v>
      </c>
      <c r="C551" t="s">
        <v>659</v>
      </c>
      <c r="D551" t="s">
        <v>659</v>
      </c>
      <c r="E551" t="s">
        <v>659</v>
      </c>
      <c r="F551" t="s">
        <v>659</v>
      </c>
      <c r="G551" t="s">
        <v>659</v>
      </c>
      <c r="H551" t="s">
        <v>659</v>
      </c>
      <c r="I551" t="s">
        <v>659</v>
      </c>
      <c r="J551" t="s">
        <v>659</v>
      </c>
      <c r="K551" t="s">
        <v>659</v>
      </c>
      <c r="L551" t="s">
        <v>659</v>
      </c>
      <c r="M551" t="s">
        <v>659</v>
      </c>
      <c r="N551" t="s">
        <v>659</v>
      </c>
      <c r="O551" t="s">
        <v>659</v>
      </c>
      <c r="P551" t="s">
        <v>659</v>
      </c>
      <c r="Q551" t="s">
        <v>659</v>
      </c>
      <c r="R551" t="s">
        <v>659</v>
      </c>
      <c r="S551" t="s">
        <v>659</v>
      </c>
      <c r="T551" t="s">
        <v>659</v>
      </c>
      <c r="U551" t="s">
        <v>659</v>
      </c>
      <c r="V551" t="s">
        <v>659</v>
      </c>
      <c r="W551" t="s">
        <v>659</v>
      </c>
      <c r="X551" t="s">
        <v>659</v>
      </c>
      <c r="Y551" t="s">
        <v>659</v>
      </c>
      <c r="Z551" t="s">
        <v>659</v>
      </c>
      <c r="AA551" t="s">
        <v>659</v>
      </c>
      <c r="AB551" t="s">
        <v>659</v>
      </c>
      <c r="AC551" t="s">
        <v>659</v>
      </c>
      <c r="AD551" t="s">
        <v>659</v>
      </c>
      <c r="AE551" t="s">
        <v>659</v>
      </c>
      <c r="AF551" t="s">
        <v>659</v>
      </c>
      <c r="AG551" t="s">
        <v>659</v>
      </c>
      <c r="AH551" t="s">
        <v>659</v>
      </c>
      <c r="AI551" t="s">
        <v>659</v>
      </c>
      <c r="AJ551" t="s">
        <v>659</v>
      </c>
      <c r="AK551" t="s">
        <v>659</v>
      </c>
      <c r="AL551" t="s">
        <v>659</v>
      </c>
      <c r="AM551" t="s">
        <v>659</v>
      </c>
      <c r="AN551" t="s">
        <v>659</v>
      </c>
      <c r="AO551" t="s">
        <v>659</v>
      </c>
      <c r="AP551" t="s">
        <v>659</v>
      </c>
      <c r="AQ551" s="241">
        <v>0</v>
      </c>
      <c r="AR551" s="241">
        <v>0</v>
      </c>
    </row>
    <row r="552" spans="1:44" ht="18" x14ac:dyDescent="0.2">
      <c r="A552" s="264">
        <v>115963</v>
      </c>
      <c r="B552" t="s">
        <v>59</v>
      </c>
      <c r="C552" t="s">
        <v>659</v>
      </c>
      <c r="D552" t="s">
        <v>659</v>
      </c>
      <c r="E552" t="s">
        <v>659</v>
      </c>
      <c r="F552" t="s">
        <v>659</v>
      </c>
      <c r="G552" t="s">
        <v>659</v>
      </c>
      <c r="H552" t="s">
        <v>659</v>
      </c>
      <c r="I552" t="s">
        <v>659</v>
      </c>
      <c r="J552" t="s">
        <v>659</v>
      </c>
      <c r="K552" t="s">
        <v>659</v>
      </c>
      <c r="L552" t="s">
        <v>659</v>
      </c>
      <c r="M552" t="s">
        <v>659</v>
      </c>
      <c r="N552" t="s">
        <v>659</v>
      </c>
      <c r="O552" t="s">
        <v>659</v>
      </c>
      <c r="P552" t="s">
        <v>659</v>
      </c>
      <c r="Q552" t="s">
        <v>659</v>
      </c>
      <c r="R552" t="s">
        <v>659</v>
      </c>
      <c r="S552" t="s">
        <v>659</v>
      </c>
      <c r="T552" t="s">
        <v>659</v>
      </c>
      <c r="U552" t="s">
        <v>659</v>
      </c>
      <c r="V552" t="s">
        <v>659</v>
      </c>
      <c r="W552" t="s">
        <v>659</v>
      </c>
      <c r="X552" t="s">
        <v>659</v>
      </c>
      <c r="Y552" t="s">
        <v>659</v>
      </c>
      <c r="Z552" t="s">
        <v>659</v>
      </c>
      <c r="AA552" t="s">
        <v>659</v>
      </c>
      <c r="AB552" t="s">
        <v>659</v>
      </c>
      <c r="AC552" t="s">
        <v>659</v>
      </c>
      <c r="AD552" t="s">
        <v>659</v>
      </c>
      <c r="AE552" t="s">
        <v>659</v>
      </c>
      <c r="AF552" t="s">
        <v>659</v>
      </c>
      <c r="AG552" t="s">
        <v>659</v>
      </c>
      <c r="AH552" t="s">
        <v>659</v>
      </c>
      <c r="AI552" t="s">
        <v>659</v>
      </c>
      <c r="AJ552" t="s">
        <v>659</v>
      </c>
      <c r="AK552" t="s">
        <v>659</v>
      </c>
      <c r="AL552" t="s">
        <v>659</v>
      </c>
      <c r="AM552" t="s">
        <v>659</v>
      </c>
      <c r="AN552" t="s">
        <v>659</v>
      </c>
      <c r="AO552" t="s">
        <v>659</v>
      </c>
      <c r="AP552" t="s">
        <v>659</v>
      </c>
      <c r="AQ552" s="241">
        <v>0</v>
      </c>
      <c r="AR552" s="241">
        <v>0</v>
      </c>
    </row>
    <row r="553" spans="1:44" ht="18" x14ac:dyDescent="0.2">
      <c r="A553" s="264">
        <v>115976</v>
      </c>
      <c r="B553" t="s">
        <v>59</v>
      </c>
      <c r="C553" t="s">
        <v>659</v>
      </c>
      <c r="D553" t="s">
        <v>659</v>
      </c>
      <c r="E553" t="s">
        <v>659</v>
      </c>
      <c r="F553" t="s">
        <v>659</v>
      </c>
      <c r="G553" t="s">
        <v>659</v>
      </c>
      <c r="H553" t="s">
        <v>659</v>
      </c>
      <c r="I553" t="s">
        <v>659</v>
      </c>
      <c r="J553" t="s">
        <v>659</v>
      </c>
      <c r="K553" t="s">
        <v>659</v>
      </c>
      <c r="L553" t="s">
        <v>659</v>
      </c>
      <c r="M553" t="s">
        <v>659</v>
      </c>
      <c r="N553" t="s">
        <v>659</v>
      </c>
      <c r="O553" t="s">
        <v>659</v>
      </c>
      <c r="P553" t="s">
        <v>659</v>
      </c>
      <c r="Q553" t="s">
        <v>659</v>
      </c>
      <c r="R553" t="s">
        <v>659</v>
      </c>
      <c r="S553" t="s">
        <v>659</v>
      </c>
      <c r="T553" t="s">
        <v>659</v>
      </c>
      <c r="U553" t="s">
        <v>659</v>
      </c>
      <c r="V553" t="s">
        <v>659</v>
      </c>
      <c r="W553" t="s">
        <v>659</v>
      </c>
      <c r="X553" t="s">
        <v>659</v>
      </c>
      <c r="Y553" t="s">
        <v>659</v>
      </c>
      <c r="Z553" t="s">
        <v>659</v>
      </c>
      <c r="AA553" t="s">
        <v>659</v>
      </c>
      <c r="AB553" t="s">
        <v>659</v>
      </c>
      <c r="AC553" t="s">
        <v>659</v>
      </c>
      <c r="AD553" t="s">
        <v>659</v>
      </c>
      <c r="AE553" t="s">
        <v>659</v>
      </c>
      <c r="AF553" t="s">
        <v>659</v>
      </c>
      <c r="AG553" t="s">
        <v>659</v>
      </c>
      <c r="AH553" t="s">
        <v>659</v>
      </c>
      <c r="AI553" t="s">
        <v>659</v>
      </c>
      <c r="AJ553" t="s">
        <v>659</v>
      </c>
      <c r="AK553" t="s">
        <v>659</v>
      </c>
      <c r="AL553" t="s">
        <v>659</v>
      </c>
      <c r="AM553" t="s">
        <v>659</v>
      </c>
      <c r="AN553" t="s">
        <v>659</v>
      </c>
      <c r="AO553" t="s">
        <v>659</v>
      </c>
      <c r="AP553" t="s">
        <v>659</v>
      </c>
      <c r="AQ553" s="241">
        <v>0</v>
      </c>
      <c r="AR553" s="241">
        <v>0</v>
      </c>
    </row>
    <row r="554" spans="1:44" ht="15" x14ac:dyDescent="0.25">
      <c r="A554" s="257">
        <v>115987</v>
      </c>
      <c r="B554" t="s">
        <v>59</v>
      </c>
      <c r="C554" s="245" t="s">
        <v>659</v>
      </c>
      <c r="D554" s="245" t="s">
        <v>659</v>
      </c>
      <c r="E554" s="245" t="s">
        <v>659</v>
      </c>
      <c r="F554" s="245" t="s">
        <v>659</v>
      </c>
      <c r="G554" s="245" t="s">
        <v>659</v>
      </c>
      <c r="H554" s="245" t="s">
        <v>659</v>
      </c>
      <c r="I554" s="245" t="s">
        <v>659</v>
      </c>
      <c r="J554" s="245" t="s">
        <v>659</v>
      </c>
      <c r="K554" s="245" t="s">
        <v>659</v>
      </c>
      <c r="L554" s="245" t="s">
        <v>659</v>
      </c>
      <c r="M554" s="245" t="s">
        <v>659</v>
      </c>
      <c r="N554" s="245" t="s">
        <v>659</v>
      </c>
      <c r="O554" s="245" t="s">
        <v>659</v>
      </c>
      <c r="P554" s="245" t="s">
        <v>659</v>
      </c>
      <c r="Q554" s="245" t="s">
        <v>659</v>
      </c>
      <c r="R554" s="245" t="s">
        <v>659</v>
      </c>
      <c r="S554" s="245" t="s">
        <v>659</v>
      </c>
      <c r="T554" s="245" t="s">
        <v>659</v>
      </c>
      <c r="U554" s="245" t="s">
        <v>659</v>
      </c>
      <c r="V554" s="245" t="s">
        <v>659</v>
      </c>
      <c r="W554" s="245" t="s">
        <v>659</v>
      </c>
      <c r="X554" s="245" t="s">
        <v>659</v>
      </c>
      <c r="Y554" s="245" t="s">
        <v>659</v>
      </c>
      <c r="Z554" s="245" t="s">
        <v>659</v>
      </c>
      <c r="AA554" s="245" t="s">
        <v>659</v>
      </c>
      <c r="AB554" s="245" t="s">
        <v>659</v>
      </c>
      <c r="AC554" s="245" t="s">
        <v>659</v>
      </c>
      <c r="AD554" s="245" t="s">
        <v>659</v>
      </c>
      <c r="AE554" s="245" t="s">
        <v>659</v>
      </c>
      <c r="AF554" s="245" t="s">
        <v>659</v>
      </c>
      <c r="AG554" s="245" t="s">
        <v>659</v>
      </c>
      <c r="AH554" s="245" t="s">
        <v>659</v>
      </c>
      <c r="AI554" s="245" t="s">
        <v>659</v>
      </c>
      <c r="AJ554" s="245" t="s">
        <v>659</v>
      </c>
      <c r="AK554" s="245" t="s">
        <v>659</v>
      </c>
      <c r="AL554" s="245" t="s">
        <v>659</v>
      </c>
      <c r="AM554" s="245" t="s">
        <v>659</v>
      </c>
      <c r="AN554" s="245" t="s">
        <v>659</v>
      </c>
      <c r="AO554" s="245" t="s">
        <v>659</v>
      </c>
      <c r="AP554" s="245" t="s">
        <v>659</v>
      </c>
      <c r="AQ554" s="241" t="s">
        <v>932</v>
      </c>
      <c r="AR554" s="241">
        <v>0</v>
      </c>
    </row>
    <row r="555" spans="1:44" x14ac:dyDescent="0.2">
      <c r="A555">
        <v>116058</v>
      </c>
      <c r="B555" t="s">
        <v>59</v>
      </c>
      <c r="C555" t="s">
        <v>659</v>
      </c>
      <c r="D555" t="s">
        <v>659</v>
      </c>
      <c r="E555" t="s">
        <v>659</v>
      </c>
      <c r="F555" t="s">
        <v>659</v>
      </c>
      <c r="G555" t="s">
        <v>659</v>
      </c>
      <c r="H555" t="s">
        <v>659</v>
      </c>
      <c r="I555" t="s">
        <v>659</v>
      </c>
      <c r="J555" t="s">
        <v>659</v>
      </c>
      <c r="K555" t="s">
        <v>659</v>
      </c>
      <c r="L555" t="s">
        <v>659</v>
      </c>
      <c r="M555" t="s">
        <v>659</v>
      </c>
      <c r="N555" t="s">
        <v>659</v>
      </c>
      <c r="O555" t="s">
        <v>659</v>
      </c>
      <c r="P555" t="s">
        <v>659</v>
      </c>
      <c r="Q555" t="s">
        <v>659</v>
      </c>
      <c r="R555" t="s">
        <v>659</v>
      </c>
      <c r="S555" t="s">
        <v>659</v>
      </c>
      <c r="T555" t="s">
        <v>659</v>
      </c>
      <c r="U555" t="s">
        <v>659</v>
      </c>
      <c r="V555" t="s">
        <v>659</v>
      </c>
      <c r="W555" t="s">
        <v>659</v>
      </c>
      <c r="X555" t="s">
        <v>659</v>
      </c>
      <c r="Y555" t="s">
        <v>659</v>
      </c>
      <c r="Z555" t="s">
        <v>659</v>
      </c>
      <c r="AA555" t="s">
        <v>659</v>
      </c>
      <c r="AB555" t="s">
        <v>659</v>
      </c>
      <c r="AC555" t="s">
        <v>659</v>
      </c>
      <c r="AD555" t="s">
        <v>659</v>
      </c>
      <c r="AE555" t="s">
        <v>659</v>
      </c>
      <c r="AF555" t="s">
        <v>659</v>
      </c>
      <c r="AG555" t="s">
        <v>659</v>
      </c>
      <c r="AH555" t="s">
        <v>659</v>
      </c>
      <c r="AI555" t="s">
        <v>659</v>
      </c>
      <c r="AJ555" t="s">
        <v>659</v>
      </c>
      <c r="AK555" t="s">
        <v>659</v>
      </c>
      <c r="AL555" t="s">
        <v>659</v>
      </c>
      <c r="AM555" t="s">
        <v>659</v>
      </c>
      <c r="AN555" t="s">
        <v>659</v>
      </c>
      <c r="AO555" t="s">
        <v>659</v>
      </c>
      <c r="AP555" t="s">
        <v>659</v>
      </c>
      <c r="AQ555" s="241" t="s">
        <v>932</v>
      </c>
      <c r="AR555" s="241">
        <v>0</v>
      </c>
    </row>
    <row r="556" spans="1:44" x14ac:dyDescent="0.2">
      <c r="A556" s="241">
        <v>116059</v>
      </c>
      <c r="B556" t="s">
        <v>59</v>
      </c>
      <c r="C556" s="241" t="s">
        <v>659</v>
      </c>
      <c r="D556" s="241" t="s">
        <v>659</v>
      </c>
      <c r="E556" s="241" t="s">
        <v>659</v>
      </c>
      <c r="F556" s="241" t="s">
        <v>659</v>
      </c>
      <c r="G556" s="241" t="s">
        <v>659</v>
      </c>
      <c r="H556" s="241" t="s">
        <v>659</v>
      </c>
      <c r="I556" s="241" t="s">
        <v>659</v>
      </c>
      <c r="J556" s="241" t="s">
        <v>659</v>
      </c>
      <c r="K556" s="241" t="s">
        <v>659</v>
      </c>
      <c r="L556" s="241" t="s">
        <v>659</v>
      </c>
      <c r="M556" s="241" t="s">
        <v>659</v>
      </c>
      <c r="N556" s="241" t="s">
        <v>659</v>
      </c>
      <c r="O556" s="241" t="s">
        <v>659</v>
      </c>
      <c r="P556" s="241" t="s">
        <v>659</v>
      </c>
      <c r="Q556" s="241" t="s">
        <v>659</v>
      </c>
      <c r="R556" s="241" t="s">
        <v>659</v>
      </c>
      <c r="S556" s="241" t="s">
        <v>659</v>
      </c>
      <c r="T556" s="241" t="s">
        <v>659</v>
      </c>
      <c r="U556" s="241" t="s">
        <v>659</v>
      </c>
      <c r="V556" s="241" t="s">
        <v>659</v>
      </c>
      <c r="W556" s="241" t="s">
        <v>659</v>
      </c>
      <c r="X556" s="241" t="s">
        <v>659</v>
      </c>
      <c r="Y556" s="241" t="s">
        <v>659</v>
      </c>
      <c r="Z556" s="241" t="s">
        <v>659</v>
      </c>
      <c r="AA556" s="241" t="s">
        <v>659</v>
      </c>
      <c r="AB556" s="241" t="s">
        <v>659</v>
      </c>
      <c r="AC556" s="241" t="s">
        <v>659</v>
      </c>
      <c r="AD556" s="241" t="s">
        <v>659</v>
      </c>
      <c r="AE556" s="241" t="s">
        <v>659</v>
      </c>
      <c r="AF556" s="241" t="s">
        <v>659</v>
      </c>
      <c r="AG556" s="241" t="s">
        <v>659</v>
      </c>
      <c r="AH556" s="241" t="s">
        <v>659</v>
      </c>
      <c r="AI556" s="241" t="s">
        <v>659</v>
      </c>
      <c r="AJ556" s="241" t="s">
        <v>659</v>
      </c>
      <c r="AK556" s="241" t="s">
        <v>659</v>
      </c>
      <c r="AL556" s="241" t="s">
        <v>659</v>
      </c>
      <c r="AM556" s="241" t="s">
        <v>659</v>
      </c>
      <c r="AN556" s="241" t="s">
        <v>659</v>
      </c>
      <c r="AO556" s="241" t="s">
        <v>659</v>
      </c>
      <c r="AP556" s="241" t="s">
        <v>659</v>
      </c>
      <c r="AQ556" s="241" t="s">
        <v>944</v>
      </c>
      <c r="AR556" s="241">
        <v>0</v>
      </c>
    </row>
    <row r="557" spans="1:44" x14ac:dyDescent="0.2">
      <c r="A557">
        <v>116066</v>
      </c>
      <c r="B557" t="s">
        <v>59</v>
      </c>
      <c r="C557" t="s">
        <v>659</v>
      </c>
      <c r="D557" t="s">
        <v>659</v>
      </c>
      <c r="E557" t="s">
        <v>659</v>
      </c>
      <c r="F557" t="s">
        <v>659</v>
      </c>
      <c r="G557" t="s">
        <v>659</v>
      </c>
      <c r="H557" t="s">
        <v>659</v>
      </c>
      <c r="I557" t="s">
        <v>659</v>
      </c>
      <c r="J557" t="s">
        <v>659</v>
      </c>
      <c r="K557" t="s">
        <v>659</v>
      </c>
      <c r="L557" t="s">
        <v>659</v>
      </c>
      <c r="M557" t="s">
        <v>659</v>
      </c>
      <c r="N557" t="s">
        <v>659</v>
      </c>
      <c r="O557" t="s">
        <v>659</v>
      </c>
      <c r="P557" t="s">
        <v>659</v>
      </c>
      <c r="Q557" t="s">
        <v>659</v>
      </c>
      <c r="R557" t="s">
        <v>659</v>
      </c>
      <c r="S557" t="s">
        <v>659</v>
      </c>
      <c r="T557" t="s">
        <v>659</v>
      </c>
      <c r="U557" t="s">
        <v>659</v>
      </c>
      <c r="V557" t="s">
        <v>659</v>
      </c>
      <c r="W557" t="s">
        <v>659</v>
      </c>
      <c r="X557" t="s">
        <v>659</v>
      </c>
      <c r="Y557" t="s">
        <v>659</v>
      </c>
      <c r="Z557" t="s">
        <v>659</v>
      </c>
      <c r="AA557" t="s">
        <v>659</v>
      </c>
      <c r="AB557" t="s">
        <v>659</v>
      </c>
      <c r="AC557" t="s">
        <v>659</v>
      </c>
      <c r="AD557" t="s">
        <v>659</v>
      </c>
      <c r="AE557" t="s">
        <v>659</v>
      </c>
      <c r="AF557" t="s">
        <v>659</v>
      </c>
      <c r="AG557" t="s">
        <v>659</v>
      </c>
      <c r="AH557" t="s">
        <v>659</v>
      </c>
      <c r="AI557" t="s">
        <v>659</v>
      </c>
      <c r="AJ557" t="s">
        <v>659</v>
      </c>
      <c r="AK557" t="s">
        <v>659</v>
      </c>
      <c r="AL557" t="s">
        <v>659</v>
      </c>
      <c r="AM557" t="s">
        <v>659</v>
      </c>
      <c r="AN557" t="s">
        <v>659</v>
      </c>
      <c r="AO557" t="s">
        <v>659</v>
      </c>
      <c r="AP557" t="s">
        <v>659</v>
      </c>
      <c r="AQ557" s="241" t="s">
        <v>932</v>
      </c>
      <c r="AR557" s="241">
        <v>0</v>
      </c>
    </row>
    <row r="558" spans="1:44" ht="18" x14ac:dyDescent="0.2">
      <c r="A558" s="264">
        <v>116073</v>
      </c>
      <c r="B558" t="s">
        <v>59</v>
      </c>
      <c r="C558" t="s">
        <v>659</v>
      </c>
      <c r="D558" t="s">
        <v>659</v>
      </c>
      <c r="E558" t="s">
        <v>659</v>
      </c>
      <c r="F558" t="s">
        <v>659</v>
      </c>
      <c r="G558" t="s">
        <v>659</v>
      </c>
      <c r="H558" t="s">
        <v>659</v>
      </c>
      <c r="I558" t="s">
        <v>659</v>
      </c>
      <c r="J558" t="s">
        <v>659</v>
      </c>
      <c r="K558" t="s">
        <v>659</v>
      </c>
      <c r="L558" t="s">
        <v>659</v>
      </c>
      <c r="M558" t="s">
        <v>659</v>
      </c>
      <c r="N558" t="s">
        <v>659</v>
      </c>
      <c r="O558" t="s">
        <v>659</v>
      </c>
      <c r="P558" t="s">
        <v>659</v>
      </c>
      <c r="Q558" t="s">
        <v>659</v>
      </c>
      <c r="R558" t="s">
        <v>659</v>
      </c>
      <c r="S558" t="s">
        <v>659</v>
      </c>
      <c r="T558" t="s">
        <v>659</v>
      </c>
      <c r="U558" t="s">
        <v>659</v>
      </c>
      <c r="V558" t="s">
        <v>659</v>
      </c>
      <c r="W558" t="s">
        <v>659</v>
      </c>
      <c r="X558" t="s">
        <v>659</v>
      </c>
      <c r="Y558" t="s">
        <v>659</v>
      </c>
      <c r="Z558" t="s">
        <v>659</v>
      </c>
      <c r="AA558" t="s">
        <v>659</v>
      </c>
      <c r="AB558" t="s">
        <v>659</v>
      </c>
      <c r="AC558" t="s">
        <v>659</v>
      </c>
      <c r="AD558" t="s">
        <v>659</v>
      </c>
      <c r="AE558" t="s">
        <v>659</v>
      </c>
      <c r="AF558" t="s">
        <v>659</v>
      </c>
      <c r="AG558" t="s">
        <v>659</v>
      </c>
      <c r="AH558" t="s">
        <v>659</v>
      </c>
      <c r="AI558" t="s">
        <v>659</v>
      </c>
      <c r="AJ558" t="s">
        <v>659</v>
      </c>
      <c r="AK558" t="s">
        <v>659</v>
      </c>
      <c r="AL558" t="s">
        <v>659</v>
      </c>
      <c r="AM558" t="s">
        <v>659</v>
      </c>
      <c r="AN558" t="s">
        <v>659</v>
      </c>
      <c r="AO558" t="s">
        <v>659</v>
      </c>
      <c r="AP558" t="s">
        <v>659</v>
      </c>
      <c r="AQ558" s="241">
        <v>0</v>
      </c>
      <c r="AR558" s="241">
        <v>0</v>
      </c>
    </row>
    <row r="559" spans="1:44" ht="18" x14ac:dyDescent="0.2">
      <c r="A559" s="264">
        <v>116111</v>
      </c>
      <c r="B559" t="s">
        <v>59</v>
      </c>
      <c r="C559" t="s">
        <v>659</v>
      </c>
      <c r="D559" t="s">
        <v>659</v>
      </c>
      <c r="E559" t="s">
        <v>659</v>
      </c>
      <c r="F559" t="s">
        <v>659</v>
      </c>
      <c r="G559" t="s">
        <v>659</v>
      </c>
      <c r="H559" t="s">
        <v>659</v>
      </c>
      <c r="I559" t="s">
        <v>659</v>
      </c>
      <c r="J559" t="s">
        <v>659</v>
      </c>
      <c r="K559" t="s">
        <v>659</v>
      </c>
      <c r="L559" t="s">
        <v>659</v>
      </c>
      <c r="M559" t="s">
        <v>659</v>
      </c>
      <c r="N559" t="s">
        <v>659</v>
      </c>
      <c r="O559" t="s">
        <v>659</v>
      </c>
      <c r="P559" t="s">
        <v>659</v>
      </c>
      <c r="Q559" t="s">
        <v>659</v>
      </c>
      <c r="R559" t="s">
        <v>659</v>
      </c>
      <c r="S559" t="s">
        <v>659</v>
      </c>
      <c r="T559" t="s">
        <v>659</v>
      </c>
      <c r="U559" t="s">
        <v>659</v>
      </c>
      <c r="V559" t="s">
        <v>659</v>
      </c>
      <c r="W559" t="s">
        <v>659</v>
      </c>
      <c r="X559" t="s">
        <v>659</v>
      </c>
      <c r="Y559" t="s">
        <v>659</v>
      </c>
      <c r="Z559" t="s">
        <v>659</v>
      </c>
      <c r="AA559" t="s">
        <v>659</v>
      </c>
      <c r="AB559" t="s">
        <v>659</v>
      </c>
      <c r="AC559" t="s">
        <v>659</v>
      </c>
      <c r="AD559" t="s">
        <v>659</v>
      </c>
      <c r="AE559" t="s">
        <v>659</v>
      </c>
      <c r="AF559" t="s">
        <v>659</v>
      </c>
      <c r="AG559" t="s">
        <v>659</v>
      </c>
      <c r="AH559" t="s">
        <v>659</v>
      </c>
      <c r="AI559" t="s">
        <v>659</v>
      </c>
      <c r="AJ559" t="s">
        <v>659</v>
      </c>
      <c r="AK559" t="s">
        <v>659</v>
      </c>
      <c r="AL559" t="s">
        <v>659</v>
      </c>
      <c r="AM559" t="s">
        <v>659</v>
      </c>
      <c r="AN559" t="s">
        <v>659</v>
      </c>
      <c r="AO559" t="s">
        <v>659</v>
      </c>
      <c r="AP559" t="s">
        <v>659</v>
      </c>
      <c r="AQ559" s="241">
        <v>0</v>
      </c>
      <c r="AR559" s="241">
        <v>0</v>
      </c>
    </row>
    <row r="560" spans="1:44" ht="18" x14ac:dyDescent="0.2">
      <c r="A560" s="264">
        <v>116116</v>
      </c>
      <c r="B560" t="s">
        <v>59</v>
      </c>
      <c r="C560" t="s">
        <v>659</v>
      </c>
      <c r="D560" t="s">
        <v>659</v>
      </c>
      <c r="E560" t="s">
        <v>659</v>
      </c>
      <c r="F560" t="s">
        <v>659</v>
      </c>
      <c r="G560" t="s">
        <v>659</v>
      </c>
      <c r="H560" t="s">
        <v>659</v>
      </c>
      <c r="I560" t="s">
        <v>659</v>
      </c>
      <c r="J560" t="s">
        <v>659</v>
      </c>
      <c r="K560" t="s">
        <v>659</v>
      </c>
      <c r="L560" t="s">
        <v>659</v>
      </c>
      <c r="M560" t="s">
        <v>659</v>
      </c>
      <c r="N560" t="s">
        <v>659</v>
      </c>
      <c r="O560" t="s">
        <v>659</v>
      </c>
      <c r="P560" t="s">
        <v>659</v>
      </c>
      <c r="Q560" t="s">
        <v>659</v>
      </c>
      <c r="R560" t="s">
        <v>659</v>
      </c>
      <c r="S560" t="s">
        <v>659</v>
      </c>
      <c r="T560" t="s">
        <v>659</v>
      </c>
      <c r="U560" t="s">
        <v>659</v>
      </c>
      <c r="V560" t="s">
        <v>659</v>
      </c>
      <c r="W560" t="s">
        <v>659</v>
      </c>
      <c r="X560" t="s">
        <v>659</v>
      </c>
      <c r="Y560" t="s">
        <v>659</v>
      </c>
      <c r="Z560" t="s">
        <v>659</v>
      </c>
      <c r="AA560" t="s">
        <v>659</v>
      </c>
      <c r="AB560" t="s">
        <v>659</v>
      </c>
      <c r="AC560" t="s">
        <v>659</v>
      </c>
      <c r="AD560" t="s">
        <v>659</v>
      </c>
      <c r="AE560" t="s">
        <v>659</v>
      </c>
      <c r="AF560" t="s">
        <v>659</v>
      </c>
      <c r="AG560" t="s">
        <v>659</v>
      </c>
      <c r="AH560" t="s">
        <v>659</v>
      </c>
      <c r="AI560" t="s">
        <v>659</v>
      </c>
      <c r="AJ560" t="s">
        <v>659</v>
      </c>
      <c r="AK560" t="s">
        <v>659</v>
      </c>
      <c r="AL560" t="s">
        <v>659</v>
      </c>
      <c r="AM560" t="s">
        <v>659</v>
      </c>
      <c r="AN560" t="s">
        <v>659</v>
      </c>
      <c r="AO560" t="s">
        <v>659</v>
      </c>
      <c r="AP560" t="s">
        <v>659</v>
      </c>
      <c r="AQ560" s="241">
        <v>0</v>
      </c>
      <c r="AR560" s="241">
        <v>0</v>
      </c>
    </row>
    <row r="561" spans="1:44" x14ac:dyDescent="0.2">
      <c r="A561">
        <v>116178</v>
      </c>
      <c r="B561" t="s">
        <v>59</v>
      </c>
      <c r="C561" t="s">
        <v>197</v>
      </c>
      <c r="D561" t="s">
        <v>197</v>
      </c>
      <c r="E561" t="s">
        <v>197</v>
      </c>
      <c r="F561" t="s">
        <v>197</v>
      </c>
      <c r="G561" t="s">
        <v>196</v>
      </c>
      <c r="H561" t="s">
        <v>197</v>
      </c>
      <c r="I561" t="s">
        <v>198</v>
      </c>
      <c r="J561" t="s">
        <v>196</v>
      </c>
      <c r="K561" t="s">
        <v>196</v>
      </c>
      <c r="L561" t="s">
        <v>198</v>
      </c>
      <c r="M561" t="s">
        <v>197</v>
      </c>
      <c r="N561" t="s">
        <v>196</v>
      </c>
      <c r="O561" t="s">
        <v>198</v>
      </c>
      <c r="P561" t="s">
        <v>196</v>
      </c>
      <c r="Q561" t="s">
        <v>196</v>
      </c>
      <c r="R561" t="s">
        <v>197</v>
      </c>
      <c r="S561" t="s">
        <v>198</v>
      </c>
      <c r="T561" t="s">
        <v>196</v>
      </c>
      <c r="U561" t="s">
        <v>198</v>
      </c>
      <c r="V561" t="s">
        <v>198</v>
      </c>
      <c r="W561" t="s">
        <v>198</v>
      </c>
      <c r="X561" t="s">
        <v>198</v>
      </c>
      <c r="Y561" t="s">
        <v>198</v>
      </c>
      <c r="Z561" t="s">
        <v>198</v>
      </c>
      <c r="AA561" t="s">
        <v>196</v>
      </c>
      <c r="AB561" t="s">
        <v>198</v>
      </c>
      <c r="AC561" t="s">
        <v>198</v>
      </c>
      <c r="AD561" t="s">
        <v>198</v>
      </c>
      <c r="AE561" t="s">
        <v>198</v>
      </c>
      <c r="AF561" t="s">
        <v>196</v>
      </c>
      <c r="AG561" t="s">
        <v>196</v>
      </c>
      <c r="AH561" t="s">
        <v>197</v>
      </c>
      <c r="AI561" t="s">
        <v>196</v>
      </c>
      <c r="AJ561" t="s">
        <v>198</v>
      </c>
      <c r="AK561" t="s">
        <v>197</v>
      </c>
      <c r="AL561" t="s">
        <v>197</v>
      </c>
      <c r="AM561" t="s">
        <v>197</v>
      </c>
      <c r="AN561" t="s">
        <v>196</v>
      </c>
      <c r="AO561" t="s">
        <v>198</v>
      </c>
      <c r="AP561" t="s">
        <v>197</v>
      </c>
      <c r="AQ561" s="241">
        <v>0</v>
      </c>
      <c r="AR561" s="241">
        <v>0</v>
      </c>
    </row>
    <row r="562" spans="1:44" ht="18" x14ac:dyDescent="0.2">
      <c r="A562" s="264">
        <v>116210</v>
      </c>
      <c r="B562" t="s">
        <v>59</v>
      </c>
      <c r="C562" t="s">
        <v>659</v>
      </c>
      <c r="D562" t="s">
        <v>659</v>
      </c>
      <c r="E562" t="s">
        <v>659</v>
      </c>
      <c r="F562" t="s">
        <v>659</v>
      </c>
      <c r="G562" t="s">
        <v>659</v>
      </c>
      <c r="H562" t="s">
        <v>659</v>
      </c>
      <c r="I562" t="s">
        <v>659</v>
      </c>
      <c r="J562" t="s">
        <v>659</v>
      </c>
      <c r="K562" t="s">
        <v>659</v>
      </c>
      <c r="L562" t="s">
        <v>659</v>
      </c>
      <c r="M562" t="s">
        <v>659</v>
      </c>
      <c r="N562" t="s">
        <v>659</v>
      </c>
      <c r="O562" t="s">
        <v>659</v>
      </c>
      <c r="P562" t="s">
        <v>659</v>
      </c>
      <c r="Q562" t="s">
        <v>659</v>
      </c>
      <c r="R562" t="s">
        <v>659</v>
      </c>
      <c r="S562" t="s">
        <v>659</v>
      </c>
      <c r="T562" t="s">
        <v>659</v>
      </c>
      <c r="U562" t="s">
        <v>659</v>
      </c>
      <c r="V562" t="s">
        <v>659</v>
      </c>
      <c r="W562" t="s">
        <v>659</v>
      </c>
      <c r="X562" t="s">
        <v>659</v>
      </c>
      <c r="Y562" t="s">
        <v>659</v>
      </c>
      <c r="Z562" t="s">
        <v>659</v>
      </c>
      <c r="AA562" t="s">
        <v>659</v>
      </c>
      <c r="AB562" t="s">
        <v>659</v>
      </c>
      <c r="AC562" t="s">
        <v>659</v>
      </c>
      <c r="AD562" t="s">
        <v>659</v>
      </c>
      <c r="AE562" t="s">
        <v>659</v>
      </c>
      <c r="AF562" t="s">
        <v>659</v>
      </c>
      <c r="AG562" t="s">
        <v>659</v>
      </c>
      <c r="AH562" t="s">
        <v>659</v>
      </c>
      <c r="AI562" t="s">
        <v>659</v>
      </c>
      <c r="AJ562" t="s">
        <v>659</v>
      </c>
      <c r="AK562" t="s">
        <v>659</v>
      </c>
      <c r="AL562" t="s">
        <v>659</v>
      </c>
      <c r="AM562" t="s">
        <v>659</v>
      </c>
      <c r="AN562" t="s">
        <v>659</v>
      </c>
      <c r="AO562" t="s">
        <v>659</v>
      </c>
      <c r="AP562" t="s">
        <v>659</v>
      </c>
      <c r="AQ562" s="241">
        <v>0</v>
      </c>
      <c r="AR562" s="241">
        <v>0</v>
      </c>
    </row>
    <row r="563" spans="1:44" ht="18" x14ac:dyDescent="0.2">
      <c r="A563" s="264">
        <v>116236</v>
      </c>
      <c r="B563" t="s">
        <v>59</v>
      </c>
      <c r="C563" t="s">
        <v>659</v>
      </c>
      <c r="D563" t="s">
        <v>659</v>
      </c>
      <c r="E563" t="s">
        <v>659</v>
      </c>
      <c r="F563" t="s">
        <v>659</v>
      </c>
      <c r="G563" t="s">
        <v>659</v>
      </c>
      <c r="H563" t="s">
        <v>659</v>
      </c>
      <c r="I563" t="s">
        <v>659</v>
      </c>
      <c r="J563" t="s">
        <v>659</v>
      </c>
      <c r="K563" t="s">
        <v>659</v>
      </c>
      <c r="L563" t="s">
        <v>659</v>
      </c>
      <c r="M563" t="s">
        <v>659</v>
      </c>
      <c r="N563" t="s">
        <v>659</v>
      </c>
      <c r="O563" t="s">
        <v>659</v>
      </c>
      <c r="P563" t="s">
        <v>659</v>
      </c>
      <c r="Q563" t="s">
        <v>659</v>
      </c>
      <c r="R563" t="s">
        <v>659</v>
      </c>
      <c r="S563" t="s">
        <v>659</v>
      </c>
      <c r="T563" t="s">
        <v>659</v>
      </c>
      <c r="U563" t="s">
        <v>659</v>
      </c>
      <c r="V563" t="s">
        <v>659</v>
      </c>
      <c r="W563" t="s">
        <v>659</v>
      </c>
      <c r="X563" t="s">
        <v>659</v>
      </c>
      <c r="Y563" t="s">
        <v>659</v>
      </c>
      <c r="Z563" t="s">
        <v>659</v>
      </c>
      <c r="AA563" t="s">
        <v>659</v>
      </c>
      <c r="AB563" t="s">
        <v>659</v>
      </c>
      <c r="AC563" t="s">
        <v>659</v>
      </c>
      <c r="AD563" t="s">
        <v>659</v>
      </c>
      <c r="AE563" t="s">
        <v>659</v>
      </c>
      <c r="AF563" t="s">
        <v>659</v>
      </c>
      <c r="AG563" t="s">
        <v>659</v>
      </c>
      <c r="AH563" t="s">
        <v>659</v>
      </c>
      <c r="AI563" t="s">
        <v>659</v>
      </c>
      <c r="AJ563" t="s">
        <v>659</v>
      </c>
      <c r="AK563" t="s">
        <v>659</v>
      </c>
      <c r="AL563" t="s">
        <v>659</v>
      </c>
      <c r="AM563" t="s">
        <v>659</v>
      </c>
      <c r="AN563" t="s">
        <v>659</v>
      </c>
      <c r="AO563" t="s">
        <v>659</v>
      </c>
      <c r="AP563" t="s">
        <v>659</v>
      </c>
      <c r="AQ563" s="241">
        <v>0</v>
      </c>
      <c r="AR563" s="241">
        <v>0</v>
      </c>
    </row>
    <row r="564" spans="1:44" ht="18" x14ac:dyDescent="0.2">
      <c r="A564" s="264">
        <v>116267</v>
      </c>
      <c r="B564" t="s">
        <v>59</v>
      </c>
      <c r="C564" t="s">
        <v>659</v>
      </c>
      <c r="D564" t="s">
        <v>659</v>
      </c>
      <c r="E564" t="s">
        <v>659</v>
      </c>
      <c r="F564" t="s">
        <v>659</v>
      </c>
      <c r="G564" t="s">
        <v>659</v>
      </c>
      <c r="H564" t="s">
        <v>659</v>
      </c>
      <c r="I564" t="s">
        <v>659</v>
      </c>
      <c r="J564" t="s">
        <v>659</v>
      </c>
      <c r="K564" t="s">
        <v>659</v>
      </c>
      <c r="L564" t="s">
        <v>659</v>
      </c>
      <c r="M564" t="s">
        <v>659</v>
      </c>
      <c r="N564" t="s">
        <v>659</v>
      </c>
      <c r="O564" t="s">
        <v>659</v>
      </c>
      <c r="P564" t="s">
        <v>659</v>
      </c>
      <c r="Q564" t="s">
        <v>659</v>
      </c>
      <c r="R564" t="s">
        <v>659</v>
      </c>
      <c r="S564" t="s">
        <v>659</v>
      </c>
      <c r="T564" t="s">
        <v>659</v>
      </c>
      <c r="U564" t="s">
        <v>659</v>
      </c>
      <c r="V564" t="s">
        <v>659</v>
      </c>
      <c r="W564" t="s">
        <v>659</v>
      </c>
      <c r="X564" t="s">
        <v>659</v>
      </c>
      <c r="Y564" t="s">
        <v>659</v>
      </c>
      <c r="Z564" t="s">
        <v>659</v>
      </c>
      <c r="AA564" t="s">
        <v>659</v>
      </c>
      <c r="AB564" t="s">
        <v>659</v>
      </c>
      <c r="AC564" t="s">
        <v>659</v>
      </c>
      <c r="AD564" t="s">
        <v>659</v>
      </c>
      <c r="AE564" t="s">
        <v>659</v>
      </c>
      <c r="AF564" t="s">
        <v>659</v>
      </c>
      <c r="AG564" t="s">
        <v>659</v>
      </c>
      <c r="AH564" t="s">
        <v>659</v>
      </c>
      <c r="AI564" t="s">
        <v>659</v>
      </c>
      <c r="AJ564" t="s">
        <v>659</v>
      </c>
      <c r="AK564" t="s">
        <v>659</v>
      </c>
      <c r="AL564" t="s">
        <v>659</v>
      </c>
      <c r="AM564" t="s">
        <v>659</v>
      </c>
      <c r="AN564" t="s">
        <v>659</v>
      </c>
      <c r="AO564" t="s">
        <v>659</v>
      </c>
      <c r="AP564" t="s">
        <v>659</v>
      </c>
      <c r="AQ564" s="241">
        <v>0</v>
      </c>
      <c r="AR564" s="241">
        <v>0</v>
      </c>
    </row>
    <row r="565" spans="1:44" x14ac:dyDescent="0.2">
      <c r="A565">
        <v>116281</v>
      </c>
      <c r="B565" t="s">
        <v>59</v>
      </c>
      <c r="C565" t="s">
        <v>659</v>
      </c>
      <c r="D565" t="s">
        <v>659</v>
      </c>
      <c r="E565" t="s">
        <v>659</v>
      </c>
      <c r="F565" t="s">
        <v>659</v>
      </c>
      <c r="G565" t="s">
        <v>659</v>
      </c>
      <c r="H565" t="s">
        <v>659</v>
      </c>
      <c r="I565" t="s">
        <v>659</v>
      </c>
      <c r="J565" t="s">
        <v>659</v>
      </c>
      <c r="K565" t="s">
        <v>659</v>
      </c>
      <c r="L565" t="s">
        <v>659</v>
      </c>
      <c r="M565" t="s">
        <v>659</v>
      </c>
      <c r="N565" t="s">
        <v>659</v>
      </c>
      <c r="O565" t="s">
        <v>659</v>
      </c>
      <c r="P565" t="s">
        <v>659</v>
      </c>
      <c r="Q565" t="s">
        <v>659</v>
      </c>
      <c r="R565" t="s">
        <v>659</v>
      </c>
      <c r="S565" t="s">
        <v>659</v>
      </c>
      <c r="T565" t="s">
        <v>659</v>
      </c>
      <c r="U565" t="s">
        <v>659</v>
      </c>
      <c r="V565" t="s">
        <v>659</v>
      </c>
      <c r="W565" t="s">
        <v>659</v>
      </c>
      <c r="X565" t="s">
        <v>659</v>
      </c>
      <c r="Y565" t="s">
        <v>659</v>
      </c>
      <c r="Z565" t="s">
        <v>659</v>
      </c>
      <c r="AA565" t="s">
        <v>659</v>
      </c>
      <c r="AB565" t="s">
        <v>659</v>
      </c>
      <c r="AC565" t="s">
        <v>659</v>
      </c>
      <c r="AD565" t="s">
        <v>659</v>
      </c>
      <c r="AE565" t="s">
        <v>659</v>
      </c>
      <c r="AF565" t="s">
        <v>659</v>
      </c>
      <c r="AG565" t="s">
        <v>659</v>
      </c>
      <c r="AH565" t="s">
        <v>659</v>
      </c>
      <c r="AI565" t="s">
        <v>659</v>
      </c>
      <c r="AJ565" t="s">
        <v>659</v>
      </c>
      <c r="AK565" t="s">
        <v>659</v>
      </c>
      <c r="AL565" t="s">
        <v>659</v>
      </c>
      <c r="AM565" t="s">
        <v>659</v>
      </c>
      <c r="AN565" t="s">
        <v>659</v>
      </c>
      <c r="AO565" t="s">
        <v>659</v>
      </c>
      <c r="AP565" t="s">
        <v>659</v>
      </c>
      <c r="AQ565" s="241" t="s">
        <v>931</v>
      </c>
      <c r="AR565" s="241">
        <v>0</v>
      </c>
    </row>
    <row r="566" spans="1:44" x14ac:dyDescent="0.2">
      <c r="A566">
        <v>116318</v>
      </c>
      <c r="B566" t="s">
        <v>65</v>
      </c>
      <c r="C566" t="s">
        <v>659</v>
      </c>
      <c r="D566" t="s">
        <v>659</v>
      </c>
      <c r="E566" t="s">
        <v>659</v>
      </c>
      <c r="F566" t="s">
        <v>659</v>
      </c>
      <c r="G566" t="s">
        <v>659</v>
      </c>
      <c r="H566" t="s">
        <v>659</v>
      </c>
      <c r="I566" t="s">
        <v>659</v>
      </c>
      <c r="J566" t="s">
        <v>659</v>
      </c>
      <c r="K566" t="s">
        <v>659</v>
      </c>
      <c r="L566" t="s">
        <v>659</v>
      </c>
      <c r="M566" t="s">
        <v>659</v>
      </c>
      <c r="N566" t="s">
        <v>659</v>
      </c>
      <c r="O566" t="s">
        <v>659</v>
      </c>
      <c r="P566" t="s">
        <v>659</v>
      </c>
      <c r="Q566" t="s">
        <v>659</v>
      </c>
      <c r="R566" t="s">
        <v>659</v>
      </c>
      <c r="S566" t="s">
        <v>659</v>
      </c>
      <c r="T566" t="s">
        <v>659</v>
      </c>
      <c r="U566" t="s">
        <v>659</v>
      </c>
      <c r="V566" t="s">
        <v>659</v>
      </c>
      <c r="W566" t="s">
        <v>659</v>
      </c>
      <c r="X566" t="s">
        <v>659</v>
      </c>
      <c r="Y566" t="s">
        <v>659</v>
      </c>
      <c r="Z566" t="s">
        <v>659</v>
      </c>
      <c r="AA566" t="s">
        <v>659</v>
      </c>
      <c r="AB566" t="s">
        <v>659</v>
      </c>
      <c r="AC566" t="s">
        <v>659</v>
      </c>
      <c r="AD566" t="s">
        <v>659</v>
      </c>
      <c r="AE566" t="s">
        <v>659</v>
      </c>
      <c r="AF566" t="s">
        <v>659</v>
      </c>
      <c r="AG566" t="s">
        <v>659</v>
      </c>
      <c r="AH566" t="s">
        <v>659</v>
      </c>
      <c r="AI566" t="s">
        <v>659</v>
      </c>
      <c r="AJ566" t="s">
        <v>659</v>
      </c>
      <c r="AK566" t="s">
        <v>659</v>
      </c>
      <c r="AL566"/>
      <c r="AM566"/>
      <c r="AN566"/>
      <c r="AO566"/>
      <c r="AP566"/>
      <c r="AQ566" s="241" t="s">
        <v>931</v>
      </c>
      <c r="AR566" s="241">
        <v>0</v>
      </c>
    </row>
    <row r="567" spans="1:44" ht="18" x14ac:dyDescent="0.2">
      <c r="A567" s="264">
        <v>116320</v>
      </c>
      <c r="B567" t="s">
        <v>59</v>
      </c>
      <c r="C567" t="s">
        <v>659</v>
      </c>
      <c r="D567" t="s">
        <v>659</v>
      </c>
      <c r="E567" t="s">
        <v>659</v>
      </c>
      <c r="F567" t="s">
        <v>659</v>
      </c>
      <c r="G567" t="s">
        <v>659</v>
      </c>
      <c r="H567" t="s">
        <v>659</v>
      </c>
      <c r="I567" t="s">
        <v>659</v>
      </c>
      <c r="J567" t="s">
        <v>659</v>
      </c>
      <c r="K567" t="s">
        <v>659</v>
      </c>
      <c r="L567" t="s">
        <v>659</v>
      </c>
      <c r="M567" t="s">
        <v>659</v>
      </c>
      <c r="N567" t="s">
        <v>659</v>
      </c>
      <c r="O567" t="s">
        <v>659</v>
      </c>
      <c r="P567" t="s">
        <v>659</v>
      </c>
      <c r="Q567" t="s">
        <v>659</v>
      </c>
      <c r="R567" t="s">
        <v>659</v>
      </c>
      <c r="S567" t="s">
        <v>659</v>
      </c>
      <c r="T567" t="s">
        <v>659</v>
      </c>
      <c r="U567" t="s">
        <v>659</v>
      </c>
      <c r="V567" t="s">
        <v>659</v>
      </c>
      <c r="W567" t="s">
        <v>659</v>
      </c>
      <c r="X567" t="s">
        <v>659</v>
      </c>
      <c r="Y567" t="s">
        <v>659</v>
      </c>
      <c r="Z567" t="s">
        <v>659</v>
      </c>
      <c r="AA567" t="s">
        <v>659</v>
      </c>
      <c r="AB567" t="s">
        <v>659</v>
      </c>
      <c r="AC567" t="s">
        <v>659</v>
      </c>
      <c r="AD567" t="s">
        <v>659</v>
      </c>
      <c r="AE567" t="s">
        <v>659</v>
      </c>
      <c r="AF567" t="s">
        <v>659</v>
      </c>
      <c r="AG567" t="s">
        <v>659</v>
      </c>
      <c r="AH567" t="s">
        <v>659</v>
      </c>
      <c r="AI567" t="s">
        <v>659</v>
      </c>
      <c r="AJ567" t="s">
        <v>659</v>
      </c>
      <c r="AK567" t="s">
        <v>659</v>
      </c>
      <c r="AL567" t="s">
        <v>659</v>
      </c>
      <c r="AM567" t="s">
        <v>659</v>
      </c>
      <c r="AN567" t="s">
        <v>659</v>
      </c>
      <c r="AO567" t="s">
        <v>659</v>
      </c>
      <c r="AP567" t="s">
        <v>659</v>
      </c>
      <c r="AQ567" s="241">
        <v>0</v>
      </c>
      <c r="AR567" s="241">
        <v>0</v>
      </c>
    </row>
    <row r="568" spans="1:44" x14ac:dyDescent="0.2">
      <c r="A568" s="241">
        <v>116324</v>
      </c>
      <c r="B568" t="s">
        <v>59</v>
      </c>
      <c r="C568" s="241" t="s">
        <v>659</v>
      </c>
      <c r="D568" s="241" t="s">
        <v>659</v>
      </c>
      <c r="E568" s="241" t="s">
        <v>659</v>
      </c>
      <c r="F568" s="241" t="s">
        <v>659</v>
      </c>
      <c r="G568" s="241" t="s">
        <v>659</v>
      </c>
      <c r="H568" s="241" t="s">
        <v>659</v>
      </c>
      <c r="I568" s="241" t="s">
        <v>659</v>
      </c>
      <c r="J568" s="241" t="s">
        <v>659</v>
      </c>
      <c r="K568" s="241" t="s">
        <v>659</v>
      </c>
      <c r="L568" s="241" t="s">
        <v>659</v>
      </c>
      <c r="M568" s="241" t="s">
        <v>659</v>
      </c>
      <c r="N568" s="241" t="s">
        <v>659</v>
      </c>
      <c r="O568" s="241" t="s">
        <v>659</v>
      </c>
      <c r="P568" s="241" t="s">
        <v>659</v>
      </c>
      <c r="Q568" s="241" t="s">
        <v>659</v>
      </c>
      <c r="R568" s="241" t="s">
        <v>659</v>
      </c>
      <c r="S568" s="241" t="s">
        <v>659</v>
      </c>
      <c r="T568" s="241" t="s">
        <v>659</v>
      </c>
      <c r="U568" s="241" t="s">
        <v>659</v>
      </c>
      <c r="V568" s="241" t="s">
        <v>659</v>
      </c>
      <c r="W568" s="241" t="s">
        <v>659</v>
      </c>
      <c r="X568" s="241" t="s">
        <v>659</v>
      </c>
      <c r="Y568" s="241" t="s">
        <v>659</v>
      </c>
      <c r="Z568" s="241" t="s">
        <v>659</v>
      </c>
      <c r="AA568" s="241" t="s">
        <v>659</v>
      </c>
      <c r="AB568" s="241" t="s">
        <v>659</v>
      </c>
      <c r="AC568" s="241" t="s">
        <v>659</v>
      </c>
      <c r="AD568" s="241" t="s">
        <v>659</v>
      </c>
      <c r="AE568" s="241" t="s">
        <v>659</v>
      </c>
      <c r="AF568" s="241" t="s">
        <v>659</v>
      </c>
      <c r="AG568" s="241" t="s">
        <v>659</v>
      </c>
      <c r="AH568" s="241" t="s">
        <v>659</v>
      </c>
      <c r="AI568" s="241" t="s">
        <v>659</v>
      </c>
      <c r="AJ568" s="241" t="s">
        <v>659</v>
      </c>
      <c r="AK568" s="241" t="s">
        <v>659</v>
      </c>
      <c r="AL568" s="241" t="s">
        <v>659</v>
      </c>
      <c r="AM568" s="241" t="s">
        <v>659</v>
      </c>
      <c r="AN568" s="241" t="s">
        <v>659</v>
      </c>
      <c r="AO568" s="241" t="s">
        <v>659</v>
      </c>
      <c r="AP568" s="241" t="s">
        <v>659</v>
      </c>
      <c r="AQ568" s="241" t="s">
        <v>932</v>
      </c>
      <c r="AR568" s="241">
        <v>0</v>
      </c>
    </row>
    <row r="569" spans="1:44" ht="15" x14ac:dyDescent="0.25">
      <c r="A569" s="258">
        <v>116325</v>
      </c>
      <c r="B569" t="s">
        <v>59</v>
      </c>
      <c r="C569" s="245" t="s">
        <v>197</v>
      </c>
      <c r="D569" s="245" t="s">
        <v>197</v>
      </c>
      <c r="E569" s="245" t="s">
        <v>197</v>
      </c>
      <c r="F569" s="245" t="s">
        <v>197</v>
      </c>
      <c r="G569" s="245" t="s">
        <v>197</v>
      </c>
      <c r="H569" s="245" t="s">
        <v>197</v>
      </c>
      <c r="I569" s="245" t="s">
        <v>197</v>
      </c>
      <c r="J569" s="245" t="s">
        <v>197</v>
      </c>
      <c r="K569" s="245" t="s">
        <v>197</v>
      </c>
      <c r="L569" s="245" t="s">
        <v>197</v>
      </c>
      <c r="M569" s="245" t="s">
        <v>197</v>
      </c>
      <c r="N569" s="245" t="s">
        <v>197</v>
      </c>
      <c r="O569" s="245" t="s">
        <v>197</v>
      </c>
      <c r="P569" s="245" t="s">
        <v>197</v>
      </c>
      <c r="Q569" s="245" t="s">
        <v>197</v>
      </c>
      <c r="R569" s="245" t="s">
        <v>197</v>
      </c>
      <c r="S569" s="245" t="s">
        <v>197</v>
      </c>
      <c r="T569" s="245" t="s">
        <v>197</v>
      </c>
      <c r="U569" s="245" t="s">
        <v>197</v>
      </c>
      <c r="V569" s="245" t="s">
        <v>197</v>
      </c>
      <c r="W569" s="245" t="s">
        <v>197</v>
      </c>
      <c r="X569" s="245" t="s">
        <v>197</v>
      </c>
      <c r="Y569" s="245" t="s">
        <v>197</v>
      </c>
      <c r="Z569" s="245" t="s">
        <v>197</v>
      </c>
      <c r="AA569" s="245" t="s">
        <v>197</v>
      </c>
      <c r="AB569" s="245" t="s">
        <v>197</v>
      </c>
      <c r="AC569" s="245" t="s">
        <v>197</v>
      </c>
      <c r="AD569" s="245" t="s">
        <v>197</v>
      </c>
      <c r="AE569" s="245" t="s">
        <v>197</v>
      </c>
      <c r="AF569" s="245" t="s">
        <v>197</v>
      </c>
      <c r="AG569" s="245" t="s">
        <v>197</v>
      </c>
      <c r="AH569" s="245" t="s">
        <v>197</v>
      </c>
      <c r="AI569" s="245" t="s">
        <v>197</v>
      </c>
      <c r="AJ569" s="245" t="s">
        <v>197</v>
      </c>
      <c r="AK569" s="245" t="s">
        <v>197</v>
      </c>
      <c r="AL569" s="245" t="s">
        <v>197</v>
      </c>
      <c r="AM569" s="245" t="s">
        <v>197</v>
      </c>
      <c r="AN569" s="245" t="s">
        <v>197</v>
      </c>
      <c r="AO569" s="245" t="s">
        <v>197</v>
      </c>
      <c r="AP569" s="245" t="s">
        <v>197</v>
      </c>
      <c r="AQ569" s="241">
        <v>0</v>
      </c>
      <c r="AR569" s="241">
        <v>0</v>
      </c>
    </row>
    <row r="570" spans="1:44" ht="18" x14ac:dyDescent="0.2">
      <c r="A570" s="264">
        <v>116378</v>
      </c>
      <c r="B570" t="s">
        <v>59</v>
      </c>
      <c r="C570" t="s">
        <v>659</v>
      </c>
      <c r="D570" t="s">
        <v>659</v>
      </c>
      <c r="E570" t="s">
        <v>659</v>
      </c>
      <c r="F570" t="s">
        <v>659</v>
      </c>
      <c r="G570" t="s">
        <v>659</v>
      </c>
      <c r="H570" t="s">
        <v>659</v>
      </c>
      <c r="I570" t="s">
        <v>659</v>
      </c>
      <c r="J570" t="s">
        <v>659</v>
      </c>
      <c r="K570" t="s">
        <v>659</v>
      </c>
      <c r="L570" t="s">
        <v>659</v>
      </c>
      <c r="M570" t="s">
        <v>659</v>
      </c>
      <c r="N570" t="s">
        <v>659</v>
      </c>
      <c r="O570" t="s">
        <v>659</v>
      </c>
      <c r="P570" t="s">
        <v>659</v>
      </c>
      <c r="Q570" t="s">
        <v>659</v>
      </c>
      <c r="R570" t="s">
        <v>659</v>
      </c>
      <c r="S570" t="s">
        <v>659</v>
      </c>
      <c r="T570" t="s">
        <v>659</v>
      </c>
      <c r="U570" t="s">
        <v>659</v>
      </c>
      <c r="V570" t="s">
        <v>659</v>
      </c>
      <c r="W570" t="s">
        <v>659</v>
      </c>
      <c r="X570" t="s">
        <v>659</v>
      </c>
      <c r="Y570" t="s">
        <v>659</v>
      </c>
      <c r="Z570" t="s">
        <v>659</v>
      </c>
      <c r="AA570" t="s">
        <v>659</v>
      </c>
      <c r="AB570" t="s">
        <v>659</v>
      </c>
      <c r="AC570" t="s">
        <v>659</v>
      </c>
      <c r="AD570" t="s">
        <v>659</v>
      </c>
      <c r="AE570" t="s">
        <v>659</v>
      </c>
      <c r="AF570" t="s">
        <v>659</v>
      </c>
      <c r="AG570" t="s">
        <v>659</v>
      </c>
      <c r="AH570" t="s">
        <v>659</v>
      </c>
      <c r="AI570" t="s">
        <v>659</v>
      </c>
      <c r="AJ570" t="s">
        <v>659</v>
      </c>
      <c r="AK570" t="s">
        <v>659</v>
      </c>
      <c r="AL570" t="s">
        <v>659</v>
      </c>
      <c r="AM570" t="s">
        <v>659</v>
      </c>
      <c r="AN570" t="s">
        <v>659</v>
      </c>
      <c r="AO570" t="s">
        <v>659</v>
      </c>
      <c r="AP570" t="s">
        <v>659</v>
      </c>
      <c r="AQ570" s="241">
        <v>0</v>
      </c>
      <c r="AR570" s="241">
        <v>0</v>
      </c>
    </row>
    <row r="571" spans="1:44" ht="18" x14ac:dyDescent="0.2">
      <c r="A571" s="264">
        <v>116390</v>
      </c>
      <c r="B571" t="s">
        <v>59</v>
      </c>
      <c r="C571" t="s">
        <v>659</v>
      </c>
      <c r="D571" t="s">
        <v>659</v>
      </c>
      <c r="E571" t="s">
        <v>659</v>
      </c>
      <c r="F571" t="s">
        <v>659</v>
      </c>
      <c r="G571" t="s">
        <v>659</v>
      </c>
      <c r="H571" t="s">
        <v>659</v>
      </c>
      <c r="I571" t="s">
        <v>659</v>
      </c>
      <c r="J571" t="s">
        <v>659</v>
      </c>
      <c r="K571" t="s">
        <v>659</v>
      </c>
      <c r="L571" t="s">
        <v>659</v>
      </c>
      <c r="M571" t="s">
        <v>659</v>
      </c>
      <c r="N571" t="s">
        <v>659</v>
      </c>
      <c r="O571" t="s">
        <v>659</v>
      </c>
      <c r="P571" t="s">
        <v>659</v>
      </c>
      <c r="Q571" t="s">
        <v>659</v>
      </c>
      <c r="R571" t="s">
        <v>659</v>
      </c>
      <c r="S571" t="s">
        <v>659</v>
      </c>
      <c r="T571" t="s">
        <v>659</v>
      </c>
      <c r="U571" t="s">
        <v>659</v>
      </c>
      <c r="V571" t="s">
        <v>659</v>
      </c>
      <c r="W571" t="s">
        <v>659</v>
      </c>
      <c r="X571" t="s">
        <v>659</v>
      </c>
      <c r="Y571" t="s">
        <v>659</v>
      </c>
      <c r="Z571" t="s">
        <v>659</v>
      </c>
      <c r="AA571" t="s">
        <v>659</v>
      </c>
      <c r="AB571" t="s">
        <v>659</v>
      </c>
      <c r="AC571" t="s">
        <v>659</v>
      </c>
      <c r="AD571" t="s">
        <v>659</v>
      </c>
      <c r="AE571" t="s">
        <v>659</v>
      </c>
      <c r="AF571" t="s">
        <v>659</v>
      </c>
      <c r="AG571" t="s">
        <v>659</v>
      </c>
      <c r="AH571" t="s">
        <v>659</v>
      </c>
      <c r="AI571" t="s">
        <v>659</v>
      </c>
      <c r="AJ571" t="s">
        <v>659</v>
      </c>
      <c r="AK571" t="s">
        <v>659</v>
      </c>
      <c r="AL571" t="s">
        <v>659</v>
      </c>
      <c r="AM571" t="s">
        <v>659</v>
      </c>
      <c r="AN571" t="s">
        <v>659</v>
      </c>
      <c r="AO571" t="s">
        <v>659</v>
      </c>
      <c r="AP571" t="s">
        <v>659</v>
      </c>
      <c r="AQ571" s="241">
        <v>0</v>
      </c>
      <c r="AR571" s="241">
        <v>0</v>
      </c>
    </row>
    <row r="572" spans="1:44" ht="18" x14ac:dyDescent="0.2">
      <c r="A572" s="264">
        <v>116420</v>
      </c>
      <c r="B572" t="s">
        <v>59</v>
      </c>
      <c r="C572" t="s">
        <v>659</v>
      </c>
      <c r="D572" t="s">
        <v>659</v>
      </c>
      <c r="E572" t="s">
        <v>659</v>
      </c>
      <c r="F572" t="s">
        <v>659</v>
      </c>
      <c r="G572" t="s">
        <v>659</v>
      </c>
      <c r="H572" t="s">
        <v>659</v>
      </c>
      <c r="I572" t="s">
        <v>659</v>
      </c>
      <c r="J572" t="s">
        <v>659</v>
      </c>
      <c r="K572" t="s">
        <v>659</v>
      </c>
      <c r="L572" t="s">
        <v>659</v>
      </c>
      <c r="M572" t="s">
        <v>659</v>
      </c>
      <c r="N572" t="s">
        <v>659</v>
      </c>
      <c r="O572" t="s">
        <v>659</v>
      </c>
      <c r="P572" t="s">
        <v>659</v>
      </c>
      <c r="Q572" t="s">
        <v>659</v>
      </c>
      <c r="R572" t="s">
        <v>659</v>
      </c>
      <c r="S572" t="s">
        <v>659</v>
      </c>
      <c r="T572" t="s">
        <v>659</v>
      </c>
      <c r="U572" t="s">
        <v>659</v>
      </c>
      <c r="V572" t="s">
        <v>659</v>
      </c>
      <c r="W572" t="s">
        <v>659</v>
      </c>
      <c r="X572" t="s">
        <v>659</v>
      </c>
      <c r="Y572" t="s">
        <v>659</v>
      </c>
      <c r="Z572" t="s">
        <v>659</v>
      </c>
      <c r="AA572" t="s">
        <v>659</v>
      </c>
      <c r="AB572" t="s">
        <v>659</v>
      </c>
      <c r="AC572" t="s">
        <v>659</v>
      </c>
      <c r="AD572" t="s">
        <v>659</v>
      </c>
      <c r="AE572" t="s">
        <v>659</v>
      </c>
      <c r="AF572" t="s">
        <v>659</v>
      </c>
      <c r="AG572" t="s">
        <v>659</v>
      </c>
      <c r="AH572" t="s">
        <v>659</v>
      </c>
      <c r="AI572" t="s">
        <v>659</v>
      </c>
      <c r="AJ572" t="s">
        <v>659</v>
      </c>
      <c r="AK572" t="s">
        <v>659</v>
      </c>
      <c r="AL572" t="s">
        <v>659</v>
      </c>
      <c r="AM572" t="s">
        <v>659</v>
      </c>
      <c r="AN572" t="s">
        <v>659</v>
      </c>
      <c r="AO572" t="s">
        <v>659</v>
      </c>
      <c r="AP572" t="s">
        <v>659</v>
      </c>
      <c r="AQ572" s="241">
        <v>0</v>
      </c>
      <c r="AR572" s="241">
        <v>0</v>
      </c>
    </row>
    <row r="573" spans="1:44" x14ac:dyDescent="0.2">
      <c r="A573" s="241">
        <v>116423</v>
      </c>
      <c r="B573" t="s">
        <v>59</v>
      </c>
      <c r="C573" s="241" t="s">
        <v>659</v>
      </c>
      <c r="D573" s="241" t="s">
        <v>659</v>
      </c>
      <c r="E573" s="241" t="s">
        <v>659</v>
      </c>
      <c r="F573" s="241" t="s">
        <v>659</v>
      </c>
      <c r="G573" s="241" t="s">
        <v>659</v>
      </c>
      <c r="H573" s="241" t="s">
        <v>659</v>
      </c>
      <c r="I573" s="241" t="s">
        <v>659</v>
      </c>
      <c r="J573" s="241" t="s">
        <v>659</v>
      </c>
      <c r="K573" s="241" t="s">
        <v>659</v>
      </c>
      <c r="L573" s="241" t="s">
        <v>659</v>
      </c>
      <c r="M573" s="241" t="s">
        <v>659</v>
      </c>
      <c r="N573" s="241" t="s">
        <v>659</v>
      </c>
      <c r="O573" s="241" t="s">
        <v>659</v>
      </c>
      <c r="P573" s="241" t="s">
        <v>659</v>
      </c>
      <c r="Q573" s="241" t="s">
        <v>659</v>
      </c>
      <c r="R573" s="241" t="s">
        <v>659</v>
      </c>
      <c r="S573" s="241" t="s">
        <v>659</v>
      </c>
      <c r="T573" s="241" t="s">
        <v>659</v>
      </c>
      <c r="U573" s="241" t="s">
        <v>659</v>
      </c>
      <c r="V573" s="241" t="s">
        <v>659</v>
      </c>
      <c r="W573" s="241" t="s">
        <v>659</v>
      </c>
      <c r="X573" s="241" t="s">
        <v>659</v>
      </c>
      <c r="Y573" s="241" t="s">
        <v>659</v>
      </c>
      <c r="Z573" s="241" t="s">
        <v>659</v>
      </c>
      <c r="AA573" s="241" t="s">
        <v>659</v>
      </c>
      <c r="AB573" s="241" t="s">
        <v>659</v>
      </c>
      <c r="AC573" s="241" t="s">
        <v>659</v>
      </c>
      <c r="AD573" s="241" t="s">
        <v>659</v>
      </c>
      <c r="AE573" s="241" t="s">
        <v>659</v>
      </c>
      <c r="AF573" s="241" t="s">
        <v>659</v>
      </c>
      <c r="AG573" s="241" t="s">
        <v>659</v>
      </c>
      <c r="AH573" s="241" t="s">
        <v>659</v>
      </c>
      <c r="AI573" s="241" t="s">
        <v>659</v>
      </c>
      <c r="AJ573" s="241" t="s">
        <v>659</v>
      </c>
      <c r="AK573" s="241" t="s">
        <v>659</v>
      </c>
      <c r="AL573" s="241" t="s">
        <v>659</v>
      </c>
      <c r="AM573" s="241" t="s">
        <v>659</v>
      </c>
      <c r="AN573" s="241" t="s">
        <v>659</v>
      </c>
      <c r="AO573" s="241" t="s">
        <v>659</v>
      </c>
      <c r="AP573" s="241" t="s">
        <v>659</v>
      </c>
      <c r="AQ573" s="241" t="s">
        <v>931</v>
      </c>
      <c r="AR573" s="241">
        <v>0</v>
      </c>
    </row>
    <row r="574" spans="1:44" x14ac:dyDescent="0.2">
      <c r="A574" s="241">
        <v>116433</v>
      </c>
      <c r="B574" t="s">
        <v>59</v>
      </c>
      <c r="C574" s="241" t="s">
        <v>198</v>
      </c>
      <c r="D574" s="241" t="s">
        <v>196</v>
      </c>
      <c r="E574" s="241" t="s">
        <v>196</v>
      </c>
      <c r="F574" s="241" t="s">
        <v>197</v>
      </c>
      <c r="G574" s="241" t="s">
        <v>198</v>
      </c>
      <c r="H574" s="241" t="s">
        <v>196</v>
      </c>
      <c r="I574" s="241" t="s">
        <v>198</v>
      </c>
      <c r="J574" s="241" t="s">
        <v>198</v>
      </c>
      <c r="K574" s="241" t="s">
        <v>196</v>
      </c>
      <c r="L574" s="241" t="s">
        <v>198</v>
      </c>
      <c r="M574" s="241" t="s">
        <v>198</v>
      </c>
      <c r="N574" s="241" t="s">
        <v>198</v>
      </c>
      <c r="O574" s="241" t="s">
        <v>198</v>
      </c>
      <c r="P574" s="241" t="s">
        <v>196</v>
      </c>
      <c r="Q574" s="241" t="s">
        <v>198</v>
      </c>
      <c r="R574" s="241" t="s">
        <v>198</v>
      </c>
      <c r="S574" s="241" t="s">
        <v>198</v>
      </c>
      <c r="T574" s="241" t="s">
        <v>198</v>
      </c>
      <c r="U574" s="241" t="s">
        <v>196</v>
      </c>
      <c r="V574" s="241" t="s">
        <v>196</v>
      </c>
      <c r="W574" s="241" t="s">
        <v>198</v>
      </c>
      <c r="X574" s="241" t="s">
        <v>198</v>
      </c>
      <c r="Y574" s="241" t="s">
        <v>196</v>
      </c>
      <c r="Z574" s="241" t="s">
        <v>198</v>
      </c>
      <c r="AA574" s="241" t="s">
        <v>198</v>
      </c>
      <c r="AB574" s="241" t="s">
        <v>198</v>
      </c>
      <c r="AC574" s="241" t="s">
        <v>198</v>
      </c>
      <c r="AD574" s="241" t="s">
        <v>198</v>
      </c>
      <c r="AE574" s="241" t="s">
        <v>196</v>
      </c>
      <c r="AF574" s="241" t="s">
        <v>196</v>
      </c>
      <c r="AG574" s="241" t="s">
        <v>196</v>
      </c>
      <c r="AH574" s="241" t="s">
        <v>198</v>
      </c>
      <c r="AI574" s="241" t="s">
        <v>198</v>
      </c>
      <c r="AJ574" s="241" t="s">
        <v>196</v>
      </c>
      <c r="AK574" s="241" t="s">
        <v>197</v>
      </c>
      <c r="AL574" s="241" t="s">
        <v>198</v>
      </c>
      <c r="AM574" s="241" t="s">
        <v>198</v>
      </c>
      <c r="AN574" s="241" t="s">
        <v>198</v>
      </c>
      <c r="AO574" s="241" t="s">
        <v>197</v>
      </c>
      <c r="AP574" s="241" t="s">
        <v>197</v>
      </c>
      <c r="AQ574" s="241">
        <v>0</v>
      </c>
      <c r="AR574" s="241">
        <v>0</v>
      </c>
    </row>
    <row r="575" spans="1:44" ht="18" x14ac:dyDescent="0.2">
      <c r="A575" s="264">
        <v>116443</v>
      </c>
      <c r="B575" t="s">
        <v>59</v>
      </c>
      <c r="C575" t="s">
        <v>659</v>
      </c>
      <c r="D575" t="s">
        <v>659</v>
      </c>
      <c r="E575" t="s">
        <v>659</v>
      </c>
      <c r="F575" t="s">
        <v>659</v>
      </c>
      <c r="G575" t="s">
        <v>659</v>
      </c>
      <c r="H575" t="s">
        <v>659</v>
      </c>
      <c r="I575" t="s">
        <v>659</v>
      </c>
      <c r="J575" t="s">
        <v>659</v>
      </c>
      <c r="K575" t="s">
        <v>659</v>
      </c>
      <c r="L575" t="s">
        <v>659</v>
      </c>
      <c r="M575" t="s">
        <v>659</v>
      </c>
      <c r="N575" t="s">
        <v>659</v>
      </c>
      <c r="O575" t="s">
        <v>659</v>
      </c>
      <c r="P575" t="s">
        <v>659</v>
      </c>
      <c r="Q575" t="s">
        <v>659</v>
      </c>
      <c r="R575" t="s">
        <v>659</v>
      </c>
      <c r="S575" t="s">
        <v>659</v>
      </c>
      <c r="T575" t="s">
        <v>659</v>
      </c>
      <c r="U575" t="s">
        <v>659</v>
      </c>
      <c r="V575" t="s">
        <v>659</v>
      </c>
      <c r="W575" t="s">
        <v>659</v>
      </c>
      <c r="X575" t="s">
        <v>659</v>
      </c>
      <c r="Y575" t="s">
        <v>659</v>
      </c>
      <c r="Z575" t="s">
        <v>659</v>
      </c>
      <c r="AA575" t="s">
        <v>659</v>
      </c>
      <c r="AB575" t="s">
        <v>659</v>
      </c>
      <c r="AC575" t="s">
        <v>659</v>
      </c>
      <c r="AD575" t="s">
        <v>659</v>
      </c>
      <c r="AE575" t="s">
        <v>659</v>
      </c>
      <c r="AF575" t="s">
        <v>659</v>
      </c>
      <c r="AG575" t="s">
        <v>659</v>
      </c>
      <c r="AH575" t="s">
        <v>659</v>
      </c>
      <c r="AI575" t="s">
        <v>659</v>
      </c>
      <c r="AJ575" t="s">
        <v>659</v>
      </c>
      <c r="AK575" t="s">
        <v>659</v>
      </c>
      <c r="AL575" t="s">
        <v>659</v>
      </c>
      <c r="AM575" t="s">
        <v>659</v>
      </c>
      <c r="AN575" t="s">
        <v>659</v>
      </c>
      <c r="AO575" t="s">
        <v>659</v>
      </c>
      <c r="AP575" t="s">
        <v>659</v>
      </c>
      <c r="AQ575" s="241">
        <v>0</v>
      </c>
      <c r="AR575" s="241">
        <v>0</v>
      </c>
    </row>
    <row r="576" spans="1:44" x14ac:dyDescent="0.2">
      <c r="A576">
        <v>116454</v>
      </c>
      <c r="B576" t="s">
        <v>59</v>
      </c>
      <c r="C576" t="s">
        <v>196</v>
      </c>
      <c r="D576" t="s">
        <v>196</v>
      </c>
      <c r="E576" t="s">
        <v>196</v>
      </c>
      <c r="F576" t="s">
        <v>196</v>
      </c>
      <c r="G576" t="s">
        <v>196</v>
      </c>
      <c r="H576" t="s">
        <v>196</v>
      </c>
      <c r="I576" t="s">
        <v>196</v>
      </c>
      <c r="J576" t="s">
        <v>198</v>
      </c>
      <c r="K576" t="s">
        <v>196</v>
      </c>
      <c r="L576" t="s">
        <v>196</v>
      </c>
      <c r="M576" t="s">
        <v>196</v>
      </c>
      <c r="N576" t="s">
        <v>196</v>
      </c>
      <c r="O576" t="s">
        <v>196</v>
      </c>
      <c r="P576" t="s">
        <v>196</v>
      </c>
      <c r="Q576" t="s">
        <v>196</v>
      </c>
      <c r="R576" t="s">
        <v>196</v>
      </c>
      <c r="S576" t="s">
        <v>196</v>
      </c>
      <c r="T576" t="s">
        <v>196</v>
      </c>
      <c r="U576" t="s">
        <v>196</v>
      </c>
      <c r="V576" t="s">
        <v>198</v>
      </c>
      <c r="W576" t="s">
        <v>198</v>
      </c>
      <c r="X576" t="s">
        <v>198</v>
      </c>
      <c r="Y576" t="s">
        <v>198</v>
      </c>
      <c r="Z576" t="s">
        <v>196</v>
      </c>
      <c r="AA576" t="s">
        <v>198</v>
      </c>
      <c r="AB576" t="s">
        <v>198</v>
      </c>
      <c r="AC576" t="s">
        <v>198</v>
      </c>
      <c r="AD576" t="s">
        <v>198</v>
      </c>
      <c r="AE576" t="s">
        <v>196</v>
      </c>
      <c r="AF576" t="s">
        <v>196</v>
      </c>
      <c r="AG576" t="s">
        <v>196</v>
      </c>
      <c r="AH576" t="s">
        <v>196</v>
      </c>
      <c r="AI576" t="s">
        <v>196</v>
      </c>
      <c r="AJ576" t="s">
        <v>196</v>
      </c>
      <c r="AK576" t="s">
        <v>196</v>
      </c>
      <c r="AL576" t="s">
        <v>196</v>
      </c>
      <c r="AM576" t="s">
        <v>196</v>
      </c>
      <c r="AN576" t="s">
        <v>196</v>
      </c>
      <c r="AO576" t="s">
        <v>196</v>
      </c>
      <c r="AP576" t="s">
        <v>196</v>
      </c>
      <c r="AQ576" s="241">
        <v>0</v>
      </c>
      <c r="AR576" s="241">
        <v>0</v>
      </c>
    </row>
    <row r="577" spans="1:44" ht="15" x14ac:dyDescent="0.25">
      <c r="A577" s="258">
        <v>116516</v>
      </c>
      <c r="B577" t="s">
        <v>1144</v>
      </c>
      <c r="C577" s="245" t="s">
        <v>659</v>
      </c>
      <c r="D577" s="245" t="s">
        <v>659</v>
      </c>
      <c r="E577" s="245" t="s">
        <v>659</v>
      </c>
      <c r="F577" s="245" t="s">
        <v>659</v>
      </c>
      <c r="G577" s="245" t="s">
        <v>659</v>
      </c>
      <c r="H577" s="245" t="s">
        <v>659</v>
      </c>
      <c r="I577" s="245" t="s">
        <v>659</v>
      </c>
      <c r="J577" s="245" t="s">
        <v>659</v>
      </c>
      <c r="K577" s="245" t="s">
        <v>659</v>
      </c>
      <c r="L577" s="245" t="s">
        <v>659</v>
      </c>
      <c r="M577" s="245" t="s">
        <v>659</v>
      </c>
      <c r="N577" s="245" t="s">
        <v>659</v>
      </c>
      <c r="O577" s="245" t="s">
        <v>659</v>
      </c>
      <c r="P577" s="245" t="s">
        <v>659</v>
      </c>
      <c r="Q577" s="245" t="s">
        <v>659</v>
      </c>
      <c r="R577" s="245" t="s">
        <v>659</v>
      </c>
      <c r="S577" s="245" t="s">
        <v>659</v>
      </c>
      <c r="T577" s="245" t="s">
        <v>659</v>
      </c>
      <c r="U577" s="245" t="s">
        <v>659</v>
      </c>
      <c r="V577" s="245" t="s">
        <v>659</v>
      </c>
      <c r="W577" s="245" t="s">
        <v>659</v>
      </c>
      <c r="X577" s="245" t="s">
        <v>659</v>
      </c>
      <c r="Y577" s="245" t="s">
        <v>659</v>
      </c>
      <c r="Z577" s="245" t="s">
        <v>659</v>
      </c>
      <c r="AA577" s="245" t="s">
        <v>659</v>
      </c>
      <c r="AB577" s="245" t="s">
        <v>659</v>
      </c>
      <c r="AC577" s="245" t="s">
        <v>659</v>
      </c>
      <c r="AD577" s="245" t="s">
        <v>659</v>
      </c>
      <c r="AE577" s="245" t="s">
        <v>659</v>
      </c>
      <c r="AF577" s="245" t="s">
        <v>659</v>
      </c>
      <c r="AG577" s="245" t="s">
        <v>659</v>
      </c>
      <c r="AH577" s="245" t="s">
        <v>659</v>
      </c>
      <c r="AI577" s="245" t="s">
        <v>659</v>
      </c>
      <c r="AJ577" s="245" t="s">
        <v>659</v>
      </c>
      <c r="AK577" s="245" t="s">
        <v>659</v>
      </c>
      <c r="AL577" s="245" t="s">
        <v>659</v>
      </c>
      <c r="AM577" s="245" t="s">
        <v>659</v>
      </c>
      <c r="AN577" s="245" t="s">
        <v>659</v>
      </c>
      <c r="AO577" s="245" t="s">
        <v>659</v>
      </c>
      <c r="AP577" s="245" t="s">
        <v>659</v>
      </c>
      <c r="AQ577" s="241">
        <v>0</v>
      </c>
      <c r="AR577" s="241">
        <v>0</v>
      </c>
    </row>
    <row r="578" spans="1:44" ht="18" x14ac:dyDescent="0.2">
      <c r="A578" s="264">
        <v>116534</v>
      </c>
      <c r="B578" t="s">
        <v>59</v>
      </c>
      <c r="C578" t="s">
        <v>659</v>
      </c>
      <c r="D578" t="s">
        <v>659</v>
      </c>
      <c r="E578" t="s">
        <v>659</v>
      </c>
      <c r="F578" t="s">
        <v>659</v>
      </c>
      <c r="G578" t="s">
        <v>659</v>
      </c>
      <c r="H578" t="s">
        <v>659</v>
      </c>
      <c r="I578" t="s">
        <v>659</v>
      </c>
      <c r="J578" t="s">
        <v>659</v>
      </c>
      <c r="K578" t="s">
        <v>659</v>
      </c>
      <c r="L578" t="s">
        <v>659</v>
      </c>
      <c r="M578" t="s">
        <v>659</v>
      </c>
      <c r="N578" t="s">
        <v>659</v>
      </c>
      <c r="O578" t="s">
        <v>659</v>
      </c>
      <c r="P578" t="s">
        <v>659</v>
      </c>
      <c r="Q578" t="s">
        <v>659</v>
      </c>
      <c r="R578" t="s">
        <v>659</v>
      </c>
      <c r="S578" t="s">
        <v>659</v>
      </c>
      <c r="T578" t="s">
        <v>659</v>
      </c>
      <c r="U578" t="s">
        <v>659</v>
      </c>
      <c r="V578" t="s">
        <v>659</v>
      </c>
      <c r="W578" t="s">
        <v>659</v>
      </c>
      <c r="X578" t="s">
        <v>659</v>
      </c>
      <c r="Y578" t="s">
        <v>659</v>
      </c>
      <c r="Z578" t="s">
        <v>659</v>
      </c>
      <c r="AA578" t="s">
        <v>659</v>
      </c>
      <c r="AB578" t="s">
        <v>659</v>
      </c>
      <c r="AC578" t="s">
        <v>659</v>
      </c>
      <c r="AD578" t="s">
        <v>659</v>
      </c>
      <c r="AE578" t="s">
        <v>659</v>
      </c>
      <c r="AF578" t="s">
        <v>659</v>
      </c>
      <c r="AG578" t="s">
        <v>659</v>
      </c>
      <c r="AH578" t="s">
        <v>659</v>
      </c>
      <c r="AI578" t="s">
        <v>659</v>
      </c>
      <c r="AJ578" t="s">
        <v>659</v>
      </c>
      <c r="AK578" t="s">
        <v>659</v>
      </c>
      <c r="AL578" t="s">
        <v>659</v>
      </c>
      <c r="AM578" t="s">
        <v>659</v>
      </c>
      <c r="AN578" t="s">
        <v>659</v>
      </c>
      <c r="AO578" t="s">
        <v>659</v>
      </c>
      <c r="AP578" t="s">
        <v>659</v>
      </c>
      <c r="AQ578" s="241">
        <v>0</v>
      </c>
      <c r="AR578" s="241">
        <v>0</v>
      </c>
    </row>
    <row r="579" spans="1:44" ht="18" x14ac:dyDescent="0.2">
      <c r="A579" s="264">
        <v>116546</v>
      </c>
      <c r="B579" t="s">
        <v>59</v>
      </c>
      <c r="C579" t="s">
        <v>659</v>
      </c>
      <c r="D579" t="s">
        <v>659</v>
      </c>
      <c r="E579" t="s">
        <v>659</v>
      </c>
      <c r="F579" t="s">
        <v>659</v>
      </c>
      <c r="G579" t="s">
        <v>659</v>
      </c>
      <c r="H579" t="s">
        <v>659</v>
      </c>
      <c r="I579" t="s">
        <v>659</v>
      </c>
      <c r="J579" t="s">
        <v>659</v>
      </c>
      <c r="K579" t="s">
        <v>659</v>
      </c>
      <c r="L579" t="s">
        <v>659</v>
      </c>
      <c r="M579" t="s">
        <v>659</v>
      </c>
      <c r="N579" t="s">
        <v>659</v>
      </c>
      <c r="O579" t="s">
        <v>659</v>
      </c>
      <c r="P579" t="s">
        <v>659</v>
      </c>
      <c r="Q579" t="s">
        <v>659</v>
      </c>
      <c r="R579" t="s">
        <v>659</v>
      </c>
      <c r="S579" t="s">
        <v>659</v>
      </c>
      <c r="T579" t="s">
        <v>659</v>
      </c>
      <c r="U579" t="s">
        <v>659</v>
      </c>
      <c r="V579" t="s">
        <v>659</v>
      </c>
      <c r="W579" t="s">
        <v>659</v>
      </c>
      <c r="X579" t="s">
        <v>659</v>
      </c>
      <c r="Y579" t="s">
        <v>659</v>
      </c>
      <c r="Z579" t="s">
        <v>659</v>
      </c>
      <c r="AA579" t="s">
        <v>659</v>
      </c>
      <c r="AB579" t="s">
        <v>659</v>
      </c>
      <c r="AC579" t="s">
        <v>659</v>
      </c>
      <c r="AD579" t="s">
        <v>659</v>
      </c>
      <c r="AE579" t="s">
        <v>659</v>
      </c>
      <c r="AF579" t="s">
        <v>659</v>
      </c>
      <c r="AG579" t="s">
        <v>659</v>
      </c>
      <c r="AH579" t="s">
        <v>659</v>
      </c>
      <c r="AI579" t="s">
        <v>659</v>
      </c>
      <c r="AJ579" t="s">
        <v>659</v>
      </c>
      <c r="AK579" t="s">
        <v>659</v>
      </c>
      <c r="AL579" t="s">
        <v>659</v>
      </c>
      <c r="AM579" t="s">
        <v>659</v>
      </c>
      <c r="AN579" t="s">
        <v>659</v>
      </c>
      <c r="AO579" t="s">
        <v>659</v>
      </c>
      <c r="AP579" t="s">
        <v>659</v>
      </c>
      <c r="AQ579" s="241">
        <v>0</v>
      </c>
      <c r="AR579" s="241">
        <v>0</v>
      </c>
    </row>
    <row r="580" spans="1:44" x14ac:dyDescent="0.2">
      <c r="A580">
        <v>116558</v>
      </c>
      <c r="B580" t="s">
        <v>1141</v>
      </c>
      <c r="C580" t="s">
        <v>659</v>
      </c>
      <c r="D580" t="s">
        <v>659</v>
      </c>
      <c r="E580" t="s">
        <v>659</v>
      </c>
      <c r="F580" t="s">
        <v>659</v>
      </c>
      <c r="G580" t="s">
        <v>659</v>
      </c>
      <c r="H580" t="s">
        <v>659</v>
      </c>
      <c r="I580" t="s">
        <v>659</v>
      </c>
      <c r="J580" t="s">
        <v>659</v>
      </c>
      <c r="K580" t="s">
        <v>659</v>
      </c>
      <c r="L580" t="s">
        <v>659</v>
      </c>
      <c r="M580" t="s">
        <v>659</v>
      </c>
      <c r="N580" t="s">
        <v>659</v>
      </c>
      <c r="O580" t="s">
        <v>659</v>
      </c>
      <c r="P580" t="s">
        <v>659</v>
      </c>
      <c r="Q580" t="s">
        <v>659</v>
      </c>
      <c r="R580" t="s">
        <v>659</v>
      </c>
      <c r="S580" t="s">
        <v>659</v>
      </c>
      <c r="T580" t="s">
        <v>659</v>
      </c>
      <c r="U580" t="s">
        <v>659</v>
      </c>
      <c r="V580" t="s">
        <v>659</v>
      </c>
      <c r="W580" t="s">
        <v>659</v>
      </c>
      <c r="X580" t="s">
        <v>659</v>
      </c>
      <c r="Y580" t="s">
        <v>659</v>
      </c>
      <c r="Z580" t="s">
        <v>659</v>
      </c>
      <c r="AA580" t="s">
        <v>659</v>
      </c>
      <c r="AB580" t="s">
        <v>659</v>
      </c>
      <c r="AC580" t="s">
        <v>659</v>
      </c>
      <c r="AD580" t="s">
        <v>659</v>
      </c>
      <c r="AE580" t="s">
        <v>659</v>
      </c>
      <c r="AF580" t="s">
        <v>659</v>
      </c>
      <c r="AG580" t="s">
        <v>659</v>
      </c>
      <c r="AH580" t="s">
        <v>659</v>
      </c>
      <c r="AI580" t="s">
        <v>659</v>
      </c>
      <c r="AJ580" t="s">
        <v>659</v>
      </c>
      <c r="AK580" t="s">
        <v>659</v>
      </c>
      <c r="AL580" t="s">
        <v>659</v>
      </c>
      <c r="AM580" t="s">
        <v>659</v>
      </c>
      <c r="AN580" t="s">
        <v>659</v>
      </c>
      <c r="AO580" t="s">
        <v>659</v>
      </c>
      <c r="AP580" t="s">
        <v>659</v>
      </c>
      <c r="AQ580" s="241" t="s">
        <v>935</v>
      </c>
      <c r="AR580" s="241">
        <v>0</v>
      </c>
    </row>
    <row r="581" spans="1:44" x14ac:dyDescent="0.2">
      <c r="A581" s="265">
        <v>116562</v>
      </c>
      <c r="B581" t="s">
        <v>59</v>
      </c>
      <c r="C581" s="263" t="s">
        <v>197</v>
      </c>
      <c r="D581" s="263" t="s">
        <v>197</v>
      </c>
      <c r="E581" s="263" t="s">
        <v>197</v>
      </c>
      <c r="F581" s="263" t="s">
        <v>197</v>
      </c>
      <c r="G581" s="263" t="s">
        <v>197</v>
      </c>
      <c r="H581" s="263" t="s">
        <v>197</v>
      </c>
      <c r="I581" s="263" t="s">
        <v>197</v>
      </c>
      <c r="J581" s="263" t="s">
        <v>197</v>
      </c>
      <c r="K581" s="263" t="s">
        <v>197</v>
      </c>
      <c r="L581" s="263" t="s">
        <v>197</v>
      </c>
      <c r="M581" s="263" t="s">
        <v>197</v>
      </c>
      <c r="N581" s="263" t="s">
        <v>197</v>
      </c>
      <c r="O581" s="263" t="s">
        <v>197</v>
      </c>
      <c r="P581" s="263" t="s">
        <v>197</v>
      </c>
      <c r="Q581" s="263" t="s">
        <v>197</v>
      </c>
      <c r="R581" s="263" t="s">
        <v>197</v>
      </c>
      <c r="S581" s="263" t="s">
        <v>197</v>
      </c>
      <c r="T581" s="263" t="s">
        <v>197</v>
      </c>
      <c r="U581" s="263" t="s">
        <v>197</v>
      </c>
      <c r="V581" s="263" t="s">
        <v>197</v>
      </c>
      <c r="W581" s="263" t="s">
        <v>197</v>
      </c>
      <c r="X581" s="263" t="s">
        <v>197</v>
      </c>
      <c r="Y581" s="263" t="s">
        <v>197</v>
      </c>
      <c r="Z581" s="263" t="s">
        <v>197</v>
      </c>
      <c r="AA581" s="263" t="s">
        <v>197</v>
      </c>
      <c r="AB581" s="263" t="s">
        <v>197</v>
      </c>
      <c r="AC581" s="263" t="s">
        <v>197</v>
      </c>
      <c r="AD581" s="263" t="s">
        <v>197</v>
      </c>
      <c r="AE581" s="263" t="s">
        <v>197</v>
      </c>
      <c r="AF581" s="263" t="s">
        <v>197</v>
      </c>
      <c r="AG581" s="263" t="s">
        <v>197</v>
      </c>
      <c r="AH581" s="263" t="s">
        <v>197</v>
      </c>
      <c r="AI581" s="263" t="s">
        <v>197</v>
      </c>
      <c r="AJ581" s="263" t="s">
        <v>197</v>
      </c>
      <c r="AK581" s="263" t="s">
        <v>197</v>
      </c>
      <c r="AL581" s="263" t="s">
        <v>197</v>
      </c>
      <c r="AM581" s="263" t="s">
        <v>197</v>
      </c>
      <c r="AN581" s="263" t="s">
        <v>197</v>
      </c>
      <c r="AO581" s="263" t="s">
        <v>197</v>
      </c>
      <c r="AP581" s="263" t="s">
        <v>197</v>
      </c>
      <c r="AQ581" s="241">
        <v>0</v>
      </c>
      <c r="AR581" s="241" t="s">
        <v>1137</v>
      </c>
    </row>
    <row r="582" spans="1:44" x14ac:dyDescent="0.2">
      <c r="A582">
        <v>116577</v>
      </c>
      <c r="B582" t="s">
        <v>1144</v>
      </c>
      <c r="C582" t="s">
        <v>197</v>
      </c>
      <c r="D582" t="s">
        <v>197</v>
      </c>
      <c r="E582" t="s">
        <v>197</v>
      </c>
      <c r="F582" t="s">
        <v>197</v>
      </c>
      <c r="G582" t="s">
        <v>197</v>
      </c>
      <c r="H582" t="s">
        <v>198</v>
      </c>
      <c r="I582" t="s">
        <v>198</v>
      </c>
      <c r="J582" t="s">
        <v>196</v>
      </c>
      <c r="K582" t="s">
        <v>198</v>
      </c>
      <c r="L582" t="s">
        <v>196</v>
      </c>
      <c r="M582" t="s">
        <v>198</v>
      </c>
      <c r="N582" t="s">
        <v>196</v>
      </c>
      <c r="O582" t="s">
        <v>196</v>
      </c>
      <c r="P582" t="s">
        <v>198</v>
      </c>
      <c r="Q582" t="s">
        <v>196</v>
      </c>
      <c r="R582" t="s">
        <v>196</v>
      </c>
      <c r="S582" t="s">
        <v>198</v>
      </c>
      <c r="T582" t="s">
        <v>196</v>
      </c>
      <c r="U582" t="s">
        <v>196</v>
      </c>
      <c r="V582" t="s">
        <v>196</v>
      </c>
      <c r="W582" t="s">
        <v>196</v>
      </c>
      <c r="X582" t="s">
        <v>196</v>
      </c>
      <c r="Y582" t="s">
        <v>198</v>
      </c>
      <c r="Z582" t="s">
        <v>198</v>
      </c>
      <c r="AA582" t="s">
        <v>196</v>
      </c>
      <c r="AB582" t="s">
        <v>198</v>
      </c>
      <c r="AC582" t="s">
        <v>198</v>
      </c>
      <c r="AD582" t="s">
        <v>196</v>
      </c>
      <c r="AE582" t="s">
        <v>198</v>
      </c>
      <c r="AF582" t="s">
        <v>196</v>
      </c>
      <c r="AG582" t="s">
        <v>198</v>
      </c>
      <c r="AH582" t="s">
        <v>197</v>
      </c>
      <c r="AI582" t="s">
        <v>198</v>
      </c>
      <c r="AJ582" t="s">
        <v>198</v>
      </c>
      <c r="AK582" t="s">
        <v>197</v>
      </c>
      <c r="AL582" t="s">
        <v>198</v>
      </c>
      <c r="AM582" t="s">
        <v>197</v>
      </c>
      <c r="AN582" t="s">
        <v>198</v>
      </c>
      <c r="AO582" t="s">
        <v>198</v>
      </c>
      <c r="AP582" t="s">
        <v>197</v>
      </c>
      <c r="AQ582" s="241">
        <v>0</v>
      </c>
      <c r="AR582" s="241">
        <v>0</v>
      </c>
    </row>
    <row r="583" spans="1:44" ht="21.75" x14ac:dyDescent="0.5">
      <c r="A583" s="246">
        <v>116585</v>
      </c>
      <c r="B583" t="s">
        <v>1141</v>
      </c>
      <c r="C583" s="241" t="s">
        <v>659</v>
      </c>
      <c r="D583" s="241" t="s">
        <v>659</v>
      </c>
      <c r="E583" s="241" t="s">
        <v>659</v>
      </c>
      <c r="F583" s="241" t="s">
        <v>659</v>
      </c>
      <c r="G583" s="241" t="s">
        <v>659</v>
      </c>
      <c r="H583" s="241" t="s">
        <v>659</v>
      </c>
      <c r="I583" s="241" t="s">
        <v>659</v>
      </c>
      <c r="J583" s="241" t="s">
        <v>659</v>
      </c>
      <c r="K583" s="241" t="s">
        <v>659</v>
      </c>
      <c r="L583" s="241" t="s">
        <v>659</v>
      </c>
      <c r="M583" s="241" t="s">
        <v>659</v>
      </c>
      <c r="N583" s="241" t="s">
        <v>659</v>
      </c>
      <c r="O583" s="241" t="s">
        <v>659</v>
      </c>
      <c r="P583" s="241" t="s">
        <v>659</v>
      </c>
      <c r="Q583" s="241" t="s">
        <v>659</v>
      </c>
      <c r="R583" s="241" t="s">
        <v>659</v>
      </c>
      <c r="S583" s="241" t="s">
        <v>659</v>
      </c>
      <c r="T583" s="241" t="s">
        <v>659</v>
      </c>
      <c r="U583" s="241" t="s">
        <v>659</v>
      </c>
      <c r="V583" s="241" t="s">
        <v>659</v>
      </c>
      <c r="W583" s="241" t="s">
        <v>659</v>
      </c>
      <c r="X583" s="241" t="s">
        <v>659</v>
      </c>
      <c r="Y583" s="241" t="s">
        <v>659</v>
      </c>
      <c r="Z583" s="241" t="s">
        <v>659</v>
      </c>
      <c r="AA583" s="241" t="s">
        <v>659</v>
      </c>
      <c r="AB583" s="241" t="s">
        <v>659</v>
      </c>
      <c r="AC583" s="241" t="s">
        <v>659</v>
      </c>
      <c r="AD583" s="241" t="s">
        <v>659</v>
      </c>
      <c r="AE583" s="241" t="s">
        <v>659</v>
      </c>
      <c r="AF583" s="241" t="s">
        <v>659</v>
      </c>
      <c r="AG583" s="241" t="s">
        <v>659</v>
      </c>
      <c r="AH583" s="241" t="s">
        <v>659</v>
      </c>
      <c r="AI583" s="241" t="s">
        <v>659</v>
      </c>
      <c r="AJ583" s="241" t="s">
        <v>659</v>
      </c>
      <c r="AK583" s="241" t="s">
        <v>659</v>
      </c>
      <c r="AL583" s="241" t="s">
        <v>659</v>
      </c>
      <c r="AM583" s="241" t="s">
        <v>659</v>
      </c>
      <c r="AN583" s="241" t="s">
        <v>659</v>
      </c>
      <c r="AO583" s="241" t="s">
        <v>659</v>
      </c>
      <c r="AP583" s="241" t="s">
        <v>659</v>
      </c>
      <c r="AQ583" s="241" t="s">
        <v>932</v>
      </c>
      <c r="AR583" s="241">
        <v>0</v>
      </c>
    </row>
    <row r="584" spans="1:44" x14ac:dyDescent="0.2">
      <c r="A584">
        <v>116586</v>
      </c>
      <c r="B584" t="s">
        <v>59</v>
      </c>
      <c r="C584" t="s">
        <v>197</v>
      </c>
      <c r="D584" t="s">
        <v>197</v>
      </c>
      <c r="E584" t="s">
        <v>197</v>
      </c>
      <c r="F584" t="s">
        <v>197</v>
      </c>
      <c r="G584" t="s">
        <v>197</v>
      </c>
      <c r="H584" t="s">
        <v>197</v>
      </c>
      <c r="I584" t="s">
        <v>197</v>
      </c>
      <c r="J584" t="s">
        <v>197</v>
      </c>
      <c r="K584" t="s">
        <v>197</v>
      </c>
      <c r="L584" t="s">
        <v>197</v>
      </c>
      <c r="M584" t="s">
        <v>196</v>
      </c>
      <c r="N584" t="s">
        <v>196</v>
      </c>
      <c r="O584" t="s">
        <v>198</v>
      </c>
      <c r="P584" t="s">
        <v>196</v>
      </c>
      <c r="Q584" t="s">
        <v>198</v>
      </c>
      <c r="R584" t="s">
        <v>196</v>
      </c>
      <c r="S584" t="s">
        <v>198</v>
      </c>
      <c r="T584" t="s">
        <v>196</v>
      </c>
      <c r="U584" t="s">
        <v>198</v>
      </c>
      <c r="V584" t="s">
        <v>196</v>
      </c>
      <c r="W584" t="s">
        <v>198</v>
      </c>
      <c r="X584" t="s">
        <v>196</v>
      </c>
      <c r="Y584" t="s">
        <v>198</v>
      </c>
      <c r="Z584" t="s">
        <v>196</v>
      </c>
      <c r="AA584" t="s">
        <v>198</v>
      </c>
      <c r="AB584" t="s">
        <v>198</v>
      </c>
      <c r="AC584" t="s">
        <v>198</v>
      </c>
      <c r="AD584" t="s">
        <v>198</v>
      </c>
      <c r="AE584" t="s">
        <v>196</v>
      </c>
      <c r="AF584" t="s">
        <v>196</v>
      </c>
      <c r="AG584" t="s">
        <v>198</v>
      </c>
      <c r="AH584" t="s">
        <v>196</v>
      </c>
      <c r="AI584" t="s">
        <v>198</v>
      </c>
      <c r="AJ584" t="s">
        <v>198</v>
      </c>
      <c r="AK584" t="s">
        <v>196</v>
      </c>
      <c r="AL584" t="s">
        <v>198</v>
      </c>
      <c r="AM584" t="s">
        <v>197</v>
      </c>
      <c r="AN584" t="s">
        <v>198</v>
      </c>
      <c r="AO584" t="s">
        <v>198</v>
      </c>
      <c r="AP584" t="s">
        <v>196</v>
      </c>
      <c r="AQ584" s="241">
        <v>0</v>
      </c>
      <c r="AR584" s="241">
        <v>0</v>
      </c>
    </row>
    <row r="585" spans="1:44" x14ac:dyDescent="0.2">
      <c r="A585">
        <v>116618</v>
      </c>
      <c r="B585" t="s">
        <v>59</v>
      </c>
      <c r="C585" t="s">
        <v>196</v>
      </c>
      <c r="D585" t="s">
        <v>197</v>
      </c>
      <c r="E585" t="s">
        <v>197</v>
      </c>
      <c r="F585" t="s">
        <v>196</v>
      </c>
      <c r="G585" t="s">
        <v>196</v>
      </c>
      <c r="H585" t="s">
        <v>196</v>
      </c>
      <c r="I585" t="s">
        <v>196</v>
      </c>
      <c r="J585" t="s">
        <v>196</v>
      </c>
      <c r="K585" t="s">
        <v>198</v>
      </c>
      <c r="L585" t="s">
        <v>196</v>
      </c>
      <c r="M585" t="s">
        <v>198</v>
      </c>
      <c r="N585" t="s">
        <v>196</v>
      </c>
      <c r="O585" t="s">
        <v>196</v>
      </c>
      <c r="P585" t="s">
        <v>198</v>
      </c>
      <c r="Q585" t="s">
        <v>198</v>
      </c>
      <c r="R585" t="s">
        <v>198</v>
      </c>
      <c r="S585" t="s">
        <v>196</v>
      </c>
      <c r="T585" t="s">
        <v>198</v>
      </c>
      <c r="U585" t="s">
        <v>196</v>
      </c>
      <c r="V585" t="s">
        <v>196</v>
      </c>
      <c r="W585" t="s">
        <v>198</v>
      </c>
      <c r="X585" t="s">
        <v>198</v>
      </c>
      <c r="Y585" t="s">
        <v>198</v>
      </c>
      <c r="Z585" t="s">
        <v>198</v>
      </c>
      <c r="AA585" t="s">
        <v>198</v>
      </c>
      <c r="AB585" t="s">
        <v>198</v>
      </c>
      <c r="AC585" t="s">
        <v>198</v>
      </c>
      <c r="AD585" t="s">
        <v>198</v>
      </c>
      <c r="AE585" t="s">
        <v>198</v>
      </c>
      <c r="AF585" t="s">
        <v>196</v>
      </c>
      <c r="AG585" t="s">
        <v>198</v>
      </c>
      <c r="AH585" t="s">
        <v>196</v>
      </c>
      <c r="AI585" t="s">
        <v>196</v>
      </c>
      <c r="AJ585" t="s">
        <v>196</v>
      </c>
      <c r="AK585" t="s">
        <v>196</v>
      </c>
      <c r="AL585" t="s">
        <v>196</v>
      </c>
      <c r="AM585" t="s">
        <v>198</v>
      </c>
      <c r="AN585" t="s">
        <v>196</v>
      </c>
      <c r="AO585" t="s">
        <v>198</v>
      </c>
      <c r="AP585" t="s">
        <v>198</v>
      </c>
      <c r="AQ585" s="241">
        <v>0</v>
      </c>
      <c r="AR585" s="241">
        <v>0</v>
      </c>
    </row>
    <row r="586" spans="1:44" ht="18" x14ac:dyDescent="0.2">
      <c r="A586" s="264">
        <v>116673</v>
      </c>
      <c r="B586" t="s">
        <v>59</v>
      </c>
      <c r="C586" t="s">
        <v>659</v>
      </c>
      <c r="D586" t="s">
        <v>659</v>
      </c>
      <c r="E586" t="s">
        <v>659</v>
      </c>
      <c r="F586" t="s">
        <v>659</v>
      </c>
      <c r="G586" t="s">
        <v>659</v>
      </c>
      <c r="H586" t="s">
        <v>659</v>
      </c>
      <c r="I586" t="s">
        <v>659</v>
      </c>
      <c r="J586" t="s">
        <v>659</v>
      </c>
      <c r="K586" t="s">
        <v>659</v>
      </c>
      <c r="L586" t="s">
        <v>659</v>
      </c>
      <c r="M586" t="s">
        <v>659</v>
      </c>
      <c r="N586" t="s">
        <v>659</v>
      </c>
      <c r="O586" t="s">
        <v>659</v>
      </c>
      <c r="P586" t="s">
        <v>659</v>
      </c>
      <c r="Q586" t="s">
        <v>659</v>
      </c>
      <c r="R586" t="s">
        <v>659</v>
      </c>
      <c r="S586" t="s">
        <v>659</v>
      </c>
      <c r="T586" t="s">
        <v>659</v>
      </c>
      <c r="U586" t="s">
        <v>659</v>
      </c>
      <c r="V586" t="s">
        <v>659</v>
      </c>
      <c r="W586" t="s">
        <v>659</v>
      </c>
      <c r="X586" t="s">
        <v>659</v>
      </c>
      <c r="Y586" t="s">
        <v>659</v>
      </c>
      <c r="Z586" t="s">
        <v>659</v>
      </c>
      <c r="AA586" t="s">
        <v>659</v>
      </c>
      <c r="AB586" t="s">
        <v>659</v>
      </c>
      <c r="AC586" t="s">
        <v>659</v>
      </c>
      <c r="AD586" t="s">
        <v>659</v>
      </c>
      <c r="AE586" t="s">
        <v>659</v>
      </c>
      <c r="AF586" t="s">
        <v>659</v>
      </c>
      <c r="AG586" t="s">
        <v>659</v>
      </c>
      <c r="AH586" t="s">
        <v>659</v>
      </c>
      <c r="AI586" t="s">
        <v>659</v>
      </c>
      <c r="AJ586" t="s">
        <v>659</v>
      </c>
      <c r="AK586" t="s">
        <v>659</v>
      </c>
      <c r="AL586" t="s">
        <v>659</v>
      </c>
      <c r="AM586" t="s">
        <v>659</v>
      </c>
      <c r="AN586" t="s">
        <v>659</v>
      </c>
      <c r="AO586" t="s">
        <v>659</v>
      </c>
      <c r="AP586" t="s">
        <v>659</v>
      </c>
      <c r="AQ586" s="241">
        <v>0</v>
      </c>
      <c r="AR586" s="241">
        <v>0</v>
      </c>
    </row>
    <row r="587" spans="1:44" ht="18" x14ac:dyDescent="0.2">
      <c r="A587" s="264">
        <v>116680</v>
      </c>
      <c r="B587" t="s">
        <v>59</v>
      </c>
      <c r="C587" t="s">
        <v>659</v>
      </c>
      <c r="D587" t="s">
        <v>659</v>
      </c>
      <c r="E587" t="s">
        <v>659</v>
      </c>
      <c r="F587" t="s">
        <v>659</v>
      </c>
      <c r="G587" t="s">
        <v>659</v>
      </c>
      <c r="H587" t="s">
        <v>659</v>
      </c>
      <c r="I587" t="s">
        <v>659</v>
      </c>
      <c r="J587" t="s">
        <v>659</v>
      </c>
      <c r="K587" t="s">
        <v>659</v>
      </c>
      <c r="L587" t="s">
        <v>659</v>
      </c>
      <c r="M587" t="s">
        <v>659</v>
      </c>
      <c r="N587" t="s">
        <v>659</v>
      </c>
      <c r="O587" t="s">
        <v>659</v>
      </c>
      <c r="P587" t="s">
        <v>659</v>
      </c>
      <c r="Q587" t="s">
        <v>659</v>
      </c>
      <c r="R587" t="s">
        <v>659</v>
      </c>
      <c r="S587" t="s">
        <v>659</v>
      </c>
      <c r="T587" t="s">
        <v>659</v>
      </c>
      <c r="U587" t="s">
        <v>659</v>
      </c>
      <c r="V587" t="s">
        <v>659</v>
      </c>
      <c r="W587" t="s">
        <v>659</v>
      </c>
      <c r="X587" t="s">
        <v>659</v>
      </c>
      <c r="Y587" t="s">
        <v>659</v>
      </c>
      <c r="Z587" t="s">
        <v>659</v>
      </c>
      <c r="AA587" t="s">
        <v>659</v>
      </c>
      <c r="AB587" t="s">
        <v>659</v>
      </c>
      <c r="AC587" t="s">
        <v>659</v>
      </c>
      <c r="AD587" t="s">
        <v>659</v>
      </c>
      <c r="AE587" t="s">
        <v>659</v>
      </c>
      <c r="AF587" t="s">
        <v>659</v>
      </c>
      <c r="AG587" t="s">
        <v>659</v>
      </c>
      <c r="AH587" t="s">
        <v>659</v>
      </c>
      <c r="AI587" t="s">
        <v>659</v>
      </c>
      <c r="AJ587" t="s">
        <v>659</v>
      </c>
      <c r="AK587" t="s">
        <v>659</v>
      </c>
      <c r="AL587" t="s">
        <v>659</v>
      </c>
      <c r="AM587" t="s">
        <v>659</v>
      </c>
      <c r="AN587" t="s">
        <v>659</v>
      </c>
      <c r="AO587" t="s">
        <v>659</v>
      </c>
      <c r="AP587" t="s">
        <v>659</v>
      </c>
      <c r="AQ587" s="241">
        <v>0</v>
      </c>
      <c r="AR587" s="241">
        <v>0</v>
      </c>
    </row>
    <row r="588" spans="1:44" x14ac:dyDescent="0.2">
      <c r="A588" s="241">
        <v>116688</v>
      </c>
      <c r="B588" t="s">
        <v>59</v>
      </c>
      <c r="C588" s="241" t="s">
        <v>659</v>
      </c>
      <c r="D588" s="241" t="s">
        <v>659</v>
      </c>
      <c r="E588" s="241" t="s">
        <v>659</v>
      </c>
      <c r="F588" s="241" t="s">
        <v>659</v>
      </c>
      <c r="G588" s="241" t="s">
        <v>659</v>
      </c>
      <c r="H588" s="241" t="s">
        <v>659</v>
      </c>
      <c r="I588" s="241" t="s">
        <v>659</v>
      </c>
      <c r="J588" s="241" t="s">
        <v>659</v>
      </c>
      <c r="K588" s="241" t="s">
        <v>659</v>
      </c>
      <c r="L588" s="241" t="s">
        <v>659</v>
      </c>
      <c r="M588" s="241" t="s">
        <v>659</v>
      </c>
      <c r="N588" s="241" t="s">
        <v>659</v>
      </c>
      <c r="O588" s="241" t="s">
        <v>659</v>
      </c>
      <c r="P588" s="241" t="s">
        <v>659</v>
      </c>
      <c r="Q588" s="241" t="s">
        <v>659</v>
      </c>
      <c r="R588" s="241" t="s">
        <v>659</v>
      </c>
      <c r="S588" s="241" t="s">
        <v>659</v>
      </c>
      <c r="T588" s="241" t="s">
        <v>659</v>
      </c>
      <c r="U588" s="241" t="s">
        <v>659</v>
      </c>
      <c r="V588" s="241" t="s">
        <v>659</v>
      </c>
      <c r="W588" s="241" t="s">
        <v>659</v>
      </c>
      <c r="X588" s="241" t="s">
        <v>659</v>
      </c>
      <c r="Y588" s="241" t="s">
        <v>659</v>
      </c>
      <c r="Z588" s="241" t="s">
        <v>659</v>
      </c>
      <c r="AA588" s="241" t="s">
        <v>659</v>
      </c>
      <c r="AB588" s="241" t="s">
        <v>659</v>
      </c>
      <c r="AC588" s="241" t="s">
        <v>659</v>
      </c>
      <c r="AD588" s="241" t="s">
        <v>659</v>
      </c>
      <c r="AE588" s="241" t="s">
        <v>659</v>
      </c>
      <c r="AF588" s="241" t="s">
        <v>659</v>
      </c>
      <c r="AG588" s="241" t="s">
        <v>659</v>
      </c>
      <c r="AH588" s="241" t="s">
        <v>659</v>
      </c>
      <c r="AI588" s="241" t="s">
        <v>659</v>
      </c>
      <c r="AJ588" s="241" t="s">
        <v>659</v>
      </c>
      <c r="AK588" s="241" t="s">
        <v>659</v>
      </c>
      <c r="AL588" s="241" t="s">
        <v>659</v>
      </c>
      <c r="AM588" s="241" t="s">
        <v>659</v>
      </c>
      <c r="AN588" s="241" t="s">
        <v>659</v>
      </c>
      <c r="AO588" s="241" t="s">
        <v>659</v>
      </c>
      <c r="AP588" s="241" t="s">
        <v>659</v>
      </c>
      <c r="AQ588" s="241" t="s">
        <v>931</v>
      </c>
      <c r="AR588" s="241">
        <v>0</v>
      </c>
    </row>
    <row r="589" spans="1:44" ht="18" x14ac:dyDescent="0.2">
      <c r="A589" s="264">
        <v>116759</v>
      </c>
      <c r="B589" t="s">
        <v>59</v>
      </c>
      <c r="C589" t="s">
        <v>659</v>
      </c>
      <c r="D589" t="s">
        <v>659</v>
      </c>
      <c r="E589" t="s">
        <v>659</v>
      </c>
      <c r="F589" t="s">
        <v>659</v>
      </c>
      <c r="G589" t="s">
        <v>659</v>
      </c>
      <c r="H589" t="s">
        <v>659</v>
      </c>
      <c r="I589" t="s">
        <v>659</v>
      </c>
      <c r="J589" t="s">
        <v>659</v>
      </c>
      <c r="K589" t="s">
        <v>659</v>
      </c>
      <c r="L589" t="s">
        <v>659</v>
      </c>
      <c r="M589" t="s">
        <v>659</v>
      </c>
      <c r="N589" t="s">
        <v>659</v>
      </c>
      <c r="O589" t="s">
        <v>659</v>
      </c>
      <c r="P589" t="s">
        <v>659</v>
      </c>
      <c r="Q589" t="s">
        <v>659</v>
      </c>
      <c r="R589" t="s">
        <v>659</v>
      </c>
      <c r="S589" t="s">
        <v>659</v>
      </c>
      <c r="T589" t="s">
        <v>659</v>
      </c>
      <c r="U589" t="s">
        <v>659</v>
      </c>
      <c r="V589" t="s">
        <v>659</v>
      </c>
      <c r="W589" t="s">
        <v>659</v>
      </c>
      <c r="X589" t="s">
        <v>659</v>
      </c>
      <c r="Y589" t="s">
        <v>659</v>
      </c>
      <c r="Z589" t="s">
        <v>659</v>
      </c>
      <c r="AA589" t="s">
        <v>659</v>
      </c>
      <c r="AB589" t="s">
        <v>659</v>
      </c>
      <c r="AC589" t="s">
        <v>659</v>
      </c>
      <c r="AD589" t="s">
        <v>659</v>
      </c>
      <c r="AE589" t="s">
        <v>659</v>
      </c>
      <c r="AF589" t="s">
        <v>659</v>
      </c>
      <c r="AG589" t="s">
        <v>659</v>
      </c>
      <c r="AH589" t="s">
        <v>659</v>
      </c>
      <c r="AI589" t="s">
        <v>659</v>
      </c>
      <c r="AJ589" t="s">
        <v>659</v>
      </c>
      <c r="AK589" t="s">
        <v>659</v>
      </c>
      <c r="AL589" t="s">
        <v>659</v>
      </c>
      <c r="AM589" t="s">
        <v>659</v>
      </c>
      <c r="AN589" t="s">
        <v>659</v>
      </c>
      <c r="AO589" t="s">
        <v>659</v>
      </c>
      <c r="AP589" t="s">
        <v>659</v>
      </c>
      <c r="AQ589" s="241">
        <v>0</v>
      </c>
      <c r="AR589" s="241">
        <v>0</v>
      </c>
    </row>
    <row r="590" spans="1:44" ht="18" x14ac:dyDescent="0.2">
      <c r="A590" s="264">
        <v>116765</v>
      </c>
      <c r="B590" t="s">
        <v>59</v>
      </c>
      <c r="C590" t="s">
        <v>659</v>
      </c>
      <c r="D590" t="s">
        <v>659</v>
      </c>
      <c r="E590" t="s">
        <v>659</v>
      </c>
      <c r="F590" t="s">
        <v>659</v>
      </c>
      <c r="G590" t="s">
        <v>659</v>
      </c>
      <c r="H590" t="s">
        <v>659</v>
      </c>
      <c r="I590" t="s">
        <v>659</v>
      </c>
      <c r="J590" t="s">
        <v>659</v>
      </c>
      <c r="K590" t="s">
        <v>659</v>
      </c>
      <c r="L590" t="s">
        <v>659</v>
      </c>
      <c r="M590" t="s">
        <v>659</v>
      </c>
      <c r="N590" t="s">
        <v>659</v>
      </c>
      <c r="O590" t="s">
        <v>659</v>
      </c>
      <c r="P590" t="s">
        <v>659</v>
      </c>
      <c r="Q590" t="s">
        <v>659</v>
      </c>
      <c r="R590" t="s">
        <v>659</v>
      </c>
      <c r="S590" t="s">
        <v>659</v>
      </c>
      <c r="T590" t="s">
        <v>659</v>
      </c>
      <c r="U590" t="s">
        <v>659</v>
      </c>
      <c r="V590" t="s">
        <v>659</v>
      </c>
      <c r="W590" t="s">
        <v>659</v>
      </c>
      <c r="X590" t="s">
        <v>659</v>
      </c>
      <c r="Y590" t="s">
        <v>659</v>
      </c>
      <c r="Z590" t="s">
        <v>659</v>
      </c>
      <c r="AA590" t="s">
        <v>659</v>
      </c>
      <c r="AB590" t="s">
        <v>659</v>
      </c>
      <c r="AC590" t="s">
        <v>659</v>
      </c>
      <c r="AD590" t="s">
        <v>659</v>
      </c>
      <c r="AE590" t="s">
        <v>659</v>
      </c>
      <c r="AF590" t="s">
        <v>659</v>
      </c>
      <c r="AG590" t="s">
        <v>659</v>
      </c>
      <c r="AH590" t="s">
        <v>659</v>
      </c>
      <c r="AI590" t="s">
        <v>659</v>
      </c>
      <c r="AJ590" t="s">
        <v>659</v>
      </c>
      <c r="AK590" t="s">
        <v>659</v>
      </c>
      <c r="AL590" t="s">
        <v>659</v>
      </c>
      <c r="AM590" t="s">
        <v>659</v>
      </c>
      <c r="AN590" t="s">
        <v>659</v>
      </c>
      <c r="AO590" t="s">
        <v>659</v>
      </c>
      <c r="AP590" t="s">
        <v>659</v>
      </c>
      <c r="AQ590" s="241">
        <v>0</v>
      </c>
      <c r="AR590" s="241">
        <v>0</v>
      </c>
    </row>
    <row r="591" spans="1:44" ht="18" x14ac:dyDescent="0.2">
      <c r="A591" s="264">
        <v>116767</v>
      </c>
      <c r="B591" t="s">
        <v>59</v>
      </c>
      <c r="C591" t="s">
        <v>659</v>
      </c>
      <c r="D591" t="s">
        <v>659</v>
      </c>
      <c r="E591" t="s">
        <v>659</v>
      </c>
      <c r="F591" t="s">
        <v>659</v>
      </c>
      <c r="G591" t="s">
        <v>659</v>
      </c>
      <c r="H591" t="s">
        <v>659</v>
      </c>
      <c r="I591" t="s">
        <v>659</v>
      </c>
      <c r="J591" t="s">
        <v>659</v>
      </c>
      <c r="K591" t="s">
        <v>659</v>
      </c>
      <c r="L591" t="s">
        <v>659</v>
      </c>
      <c r="M591" t="s">
        <v>659</v>
      </c>
      <c r="N591" t="s">
        <v>659</v>
      </c>
      <c r="O591" t="s">
        <v>659</v>
      </c>
      <c r="P591" t="s">
        <v>659</v>
      </c>
      <c r="Q591" t="s">
        <v>659</v>
      </c>
      <c r="R591" t="s">
        <v>659</v>
      </c>
      <c r="S591" t="s">
        <v>659</v>
      </c>
      <c r="T591" t="s">
        <v>659</v>
      </c>
      <c r="U591" t="s">
        <v>659</v>
      </c>
      <c r="V591" t="s">
        <v>659</v>
      </c>
      <c r="W591" t="s">
        <v>659</v>
      </c>
      <c r="X591" t="s">
        <v>659</v>
      </c>
      <c r="Y591" t="s">
        <v>659</v>
      </c>
      <c r="Z591" t="s">
        <v>659</v>
      </c>
      <c r="AA591" t="s">
        <v>659</v>
      </c>
      <c r="AB591" t="s">
        <v>659</v>
      </c>
      <c r="AC591" t="s">
        <v>659</v>
      </c>
      <c r="AD591" t="s">
        <v>659</v>
      </c>
      <c r="AE591" t="s">
        <v>659</v>
      </c>
      <c r="AF591" t="s">
        <v>659</v>
      </c>
      <c r="AG591" t="s">
        <v>659</v>
      </c>
      <c r="AH591" t="s">
        <v>659</v>
      </c>
      <c r="AI591" t="s">
        <v>659</v>
      </c>
      <c r="AJ591" t="s">
        <v>659</v>
      </c>
      <c r="AK591" t="s">
        <v>659</v>
      </c>
      <c r="AL591" t="s">
        <v>659</v>
      </c>
      <c r="AM591" t="s">
        <v>659</v>
      </c>
      <c r="AN591" t="s">
        <v>659</v>
      </c>
      <c r="AO591" t="s">
        <v>659</v>
      </c>
      <c r="AP591" t="s">
        <v>659</v>
      </c>
      <c r="AQ591" s="241">
        <v>0</v>
      </c>
      <c r="AR591" s="241">
        <v>0</v>
      </c>
    </row>
    <row r="592" spans="1:44" ht="18" x14ac:dyDescent="0.2">
      <c r="A592" s="264">
        <v>116771</v>
      </c>
      <c r="B592" t="s">
        <v>59</v>
      </c>
      <c r="C592" t="s">
        <v>659</v>
      </c>
      <c r="D592" t="s">
        <v>659</v>
      </c>
      <c r="E592" t="s">
        <v>659</v>
      </c>
      <c r="F592" t="s">
        <v>659</v>
      </c>
      <c r="G592" t="s">
        <v>659</v>
      </c>
      <c r="H592" t="s">
        <v>659</v>
      </c>
      <c r="I592" t="s">
        <v>659</v>
      </c>
      <c r="J592" t="s">
        <v>659</v>
      </c>
      <c r="K592" t="s">
        <v>659</v>
      </c>
      <c r="L592" t="s">
        <v>659</v>
      </c>
      <c r="M592" t="s">
        <v>659</v>
      </c>
      <c r="N592" t="s">
        <v>659</v>
      </c>
      <c r="O592" t="s">
        <v>659</v>
      </c>
      <c r="P592" t="s">
        <v>659</v>
      </c>
      <c r="Q592" t="s">
        <v>659</v>
      </c>
      <c r="R592" t="s">
        <v>659</v>
      </c>
      <c r="S592" t="s">
        <v>659</v>
      </c>
      <c r="T592" t="s">
        <v>659</v>
      </c>
      <c r="U592" t="s">
        <v>659</v>
      </c>
      <c r="V592" t="s">
        <v>659</v>
      </c>
      <c r="W592" t="s">
        <v>659</v>
      </c>
      <c r="X592" t="s">
        <v>659</v>
      </c>
      <c r="Y592" t="s">
        <v>659</v>
      </c>
      <c r="Z592" t="s">
        <v>659</v>
      </c>
      <c r="AA592" t="s">
        <v>659</v>
      </c>
      <c r="AB592" t="s">
        <v>659</v>
      </c>
      <c r="AC592" t="s">
        <v>659</v>
      </c>
      <c r="AD592" t="s">
        <v>659</v>
      </c>
      <c r="AE592" t="s">
        <v>659</v>
      </c>
      <c r="AF592" t="s">
        <v>659</v>
      </c>
      <c r="AG592" t="s">
        <v>659</v>
      </c>
      <c r="AH592" t="s">
        <v>659</v>
      </c>
      <c r="AI592" t="s">
        <v>659</v>
      </c>
      <c r="AJ592" t="s">
        <v>659</v>
      </c>
      <c r="AK592" t="s">
        <v>659</v>
      </c>
      <c r="AL592" t="s">
        <v>659</v>
      </c>
      <c r="AM592" t="s">
        <v>659</v>
      </c>
      <c r="AN592" t="s">
        <v>659</v>
      </c>
      <c r="AO592" t="s">
        <v>659</v>
      </c>
      <c r="AP592" t="s">
        <v>659</v>
      </c>
      <c r="AQ592" s="241">
        <v>0</v>
      </c>
      <c r="AR592" s="241">
        <v>0</v>
      </c>
    </row>
    <row r="593" spans="1:44" ht="15" x14ac:dyDescent="0.25">
      <c r="A593" s="258">
        <v>116793</v>
      </c>
      <c r="B593" t="s">
        <v>59</v>
      </c>
      <c r="C593" s="245" t="s">
        <v>197</v>
      </c>
      <c r="D593" s="245" t="s">
        <v>197</v>
      </c>
      <c r="E593" s="245" t="s">
        <v>197</v>
      </c>
      <c r="F593" s="245" t="s">
        <v>197</v>
      </c>
      <c r="G593" s="245" t="s">
        <v>197</v>
      </c>
      <c r="H593" s="245" t="s">
        <v>197</v>
      </c>
      <c r="I593" s="245" t="s">
        <v>197</v>
      </c>
      <c r="J593" s="245" t="s">
        <v>197</v>
      </c>
      <c r="K593" s="245" t="s">
        <v>197</v>
      </c>
      <c r="L593" s="245" t="s">
        <v>197</v>
      </c>
      <c r="M593" s="245" t="s">
        <v>197</v>
      </c>
      <c r="N593" s="245" t="s">
        <v>197</v>
      </c>
      <c r="O593" s="245" t="s">
        <v>197</v>
      </c>
      <c r="P593" s="245" t="s">
        <v>197</v>
      </c>
      <c r="Q593" s="245" t="s">
        <v>197</v>
      </c>
      <c r="R593" s="245" t="s">
        <v>197</v>
      </c>
      <c r="S593" s="245" t="s">
        <v>197</v>
      </c>
      <c r="T593" s="245" t="s">
        <v>197</v>
      </c>
      <c r="U593" s="245" t="s">
        <v>197</v>
      </c>
      <c r="V593" s="245" t="s">
        <v>197</v>
      </c>
      <c r="W593" s="245" t="s">
        <v>197</v>
      </c>
      <c r="X593" s="245" t="s">
        <v>197</v>
      </c>
      <c r="Y593" s="245" t="s">
        <v>197</v>
      </c>
      <c r="Z593" s="245" t="s">
        <v>197</v>
      </c>
      <c r="AA593" s="245" t="s">
        <v>197</v>
      </c>
      <c r="AB593" s="245" t="s">
        <v>197</v>
      </c>
      <c r="AC593" s="245" t="s">
        <v>197</v>
      </c>
      <c r="AD593" s="245" t="s">
        <v>197</v>
      </c>
      <c r="AE593" s="245" t="s">
        <v>197</v>
      </c>
      <c r="AF593" s="245" t="s">
        <v>197</v>
      </c>
      <c r="AG593" s="245" t="s">
        <v>197</v>
      </c>
      <c r="AH593" s="245" t="s">
        <v>197</v>
      </c>
      <c r="AI593" s="245" t="s">
        <v>197</v>
      </c>
      <c r="AJ593" s="245" t="s">
        <v>197</v>
      </c>
      <c r="AK593" s="245" t="s">
        <v>197</v>
      </c>
      <c r="AL593" s="245" t="s">
        <v>197</v>
      </c>
      <c r="AM593" s="245" t="s">
        <v>197</v>
      </c>
      <c r="AN593" s="245" t="s">
        <v>197</v>
      </c>
      <c r="AO593" s="245" t="s">
        <v>197</v>
      </c>
      <c r="AP593" s="245" t="s">
        <v>197</v>
      </c>
      <c r="AQ593" s="241">
        <v>0</v>
      </c>
      <c r="AR593" s="241">
        <v>0</v>
      </c>
    </row>
    <row r="594" spans="1:44" ht="18" x14ac:dyDescent="0.2">
      <c r="A594" s="264">
        <v>116802</v>
      </c>
      <c r="B594" t="s">
        <v>59</v>
      </c>
      <c r="C594" t="s">
        <v>659</v>
      </c>
      <c r="D594" t="s">
        <v>659</v>
      </c>
      <c r="E594" t="s">
        <v>659</v>
      </c>
      <c r="F594" t="s">
        <v>659</v>
      </c>
      <c r="G594" t="s">
        <v>659</v>
      </c>
      <c r="H594" t="s">
        <v>659</v>
      </c>
      <c r="I594" t="s">
        <v>659</v>
      </c>
      <c r="J594" t="s">
        <v>659</v>
      </c>
      <c r="K594" t="s">
        <v>659</v>
      </c>
      <c r="L594" t="s">
        <v>659</v>
      </c>
      <c r="M594" t="s">
        <v>659</v>
      </c>
      <c r="N594" t="s">
        <v>659</v>
      </c>
      <c r="O594" t="s">
        <v>659</v>
      </c>
      <c r="P594" t="s">
        <v>659</v>
      </c>
      <c r="Q594" t="s">
        <v>659</v>
      </c>
      <c r="R594" t="s">
        <v>659</v>
      </c>
      <c r="S594" t="s">
        <v>659</v>
      </c>
      <c r="T594" t="s">
        <v>659</v>
      </c>
      <c r="U594" t="s">
        <v>659</v>
      </c>
      <c r="V594" t="s">
        <v>659</v>
      </c>
      <c r="W594" t="s">
        <v>659</v>
      </c>
      <c r="X594" t="s">
        <v>659</v>
      </c>
      <c r="Y594" t="s">
        <v>659</v>
      </c>
      <c r="Z594" t="s">
        <v>659</v>
      </c>
      <c r="AA594" t="s">
        <v>659</v>
      </c>
      <c r="AB594" t="s">
        <v>659</v>
      </c>
      <c r="AC594" t="s">
        <v>659</v>
      </c>
      <c r="AD594" t="s">
        <v>659</v>
      </c>
      <c r="AE594" t="s">
        <v>659</v>
      </c>
      <c r="AF594" t="s">
        <v>659</v>
      </c>
      <c r="AG594" t="s">
        <v>659</v>
      </c>
      <c r="AH594" t="s">
        <v>659</v>
      </c>
      <c r="AI594" t="s">
        <v>659</v>
      </c>
      <c r="AJ594" t="s">
        <v>659</v>
      </c>
      <c r="AK594" t="s">
        <v>659</v>
      </c>
      <c r="AL594" t="s">
        <v>659</v>
      </c>
      <c r="AM594" t="s">
        <v>659</v>
      </c>
      <c r="AN594" t="s">
        <v>659</v>
      </c>
      <c r="AO594" t="s">
        <v>659</v>
      </c>
      <c r="AP594" t="s">
        <v>659</v>
      </c>
      <c r="AQ594" s="241">
        <v>0</v>
      </c>
      <c r="AR594" s="241">
        <v>0</v>
      </c>
    </row>
    <row r="595" spans="1:44" ht="15" x14ac:dyDescent="0.25">
      <c r="A595" s="258">
        <v>116809</v>
      </c>
      <c r="B595" t="s">
        <v>59</v>
      </c>
      <c r="C595" s="245" t="s">
        <v>659</v>
      </c>
      <c r="D595" s="245" t="s">
        <v>659</v>
      </c>
      <c r="E595" s="245" t="s">
        <v>659</v>
      </c>
      <c r="F595" s="245" t="s">
        <v>659</v>
      </c>
      <c r="G595" s="245" t="s">
        <v>659</v>
      </c>
      <c r="H595" s="245" t="s">
        <v>659</v>
      </c>
      <c r="I595" s="245" t="s">
        <v>659</v>
      </c>
      <c r="J595" s="245" t="s">
        <v>659</v>
      </c>
      <c r="K595" s="245" t="s">
        <v>659</v>
      </c>
      <c r="L595" s="245" t="s">
        <v>659</v>
      </c>
      <c r="M595" s="245" t="s">
        <v>659</v>
      </c>
      <c r="N595" s="245" t="s">
        <v>659</v>
      </c>
      <c r="O595" s="245" t="s">
        <v>659</v>
      </c>
      <c r="P595" s="245" t="s">
        <v>659</v>
      </c>
      <c r="Q595" s="245" t="s">
        <v>659</v>
      </c>
      <c r="R595" s="245" t="s">
        <v>659</v>
      </c>
      <c r="S595" s="245" t="s">
        <v>659</v>
      </c>
      <c r="T595" s="245" t="s">
        <v>659</v>
      </c>
      <c r="U595" s="245" t="s">
        <v>659</v>
      </c>
      <c r="V595" s="245" t="s">
        <v>659</v>
      </c>
      <c r="W595" s="245" t="s">
        <v>659</v>
      </c>
      <c r="X595" s="245" t="s">
        <v>659</v>
      </c>
      <c r="Y595" s="245" t="s">
        <v>659</v>
      </c>
      <c r="Z595" s="245" t="s">
        <v>659</v>
      </c>
      <c r="AA595" s="245" t="s">
        <v>659</v>
      </c>
      <c r="AB595" s="245" t="s">
        <v>659</v>
      </c>
      <c r="AC595" s="245" t="s">
        <v>659</v>
      </c>
      <c r="AD595" s="245" t="s">
        <v>659</v>
      </c>
      <c r="AE595" s="245" t="s">
        <v>659</v>
      </c>
      <c r="AF595" s="245" t="s">
        <v>659</v>
      </c>
      <c r="AG595" s="245" t="s">
        <v>659</v>
      </c>
      <c r="AH595" s="245" t="s">
        <v>659</v>
      </c>
      <c r="AI595" s="245" t="s">
        <v>659</v>
      </c>
      <c r="AJ595" s="245" t="s">
        <v>659</v>
      </c>
      <c r="AK595" s="245" t="s">
        <v>659</v>
      </c>
      <c r="AL595" s="245" t="s">
        <v>659</v>
      </c>
      <c r="AM595" s="245" t="s">
        <v>659</v>
      </c>
      <c r="AN595" s="245" t="s">
        <v>659</v>
      </c>
      <c r="AO595" s="245" t="s">
        <v>659</v>
      </c>
      <c r="AP595" s="245" t="s">
        <v>659</v>
      </c>
      <c r="AQ595" s="241" t="s">
        <v>944</v>
      </c>
      <c r="AR595" s="241">
        <v>0</v>
      </c>
    </row>
    <row r="596" spans="1:44" ht="18" x14ac:dyDescent="0.2">
      <c r="A596" s="264">
        <v>116829</v>
      </c>
      <c r="B596" t="s">
        <v>59</v>
      </c>
      <c r="C596" t="s">
        <v>659</v>
      </c>
      <c r="D596" t="s">
        <v>659</v>
      </c>
      <c r="E596" t="s">
        <v>659</v>
      </c>
      <c r="F596" t="s">
        <v>659</v>
      </c>
      <c r="G596" t="s">
        <v>659</v>
      </c>
      <c r="H596" t="s">
        <v>659</v>
      </c>
      <c r="I596" t="s">
        <v>659</v>
      </c>
      <c r="J596" t="s">
        <v>659</v>
      </c>
      <c r="K596" t="s">
        <v>659</v>
      </c>
      <c r="L596" t="s">
        <v>659</v>
      </c>
      <c r="M596" t="s">
        <v>659</v>
      </c>
      <c r="N596" t="s">
        <v>659</v>
      </c>
      <c r="O596" t="s">
        <v>659</v>
      </c>
      <c r="P596" t="s">
        <v>659</v>
      </c>
      <c r="Q596" t="s">
        <v>659</v>
      </c>
      <c r="R596" t="s">
        <v>659</v>
      </c>
      <c r="S596" t="s">
        <v>659</v>
      </c>
      <c r="T596" t="s">
        <v>659</v>
      </c>
      <c r="U596" t="s">
        <v>659</v>
      </c>
      <c r="V596" t="s">
        <v>659</v>
      </c>
      <c r="W596" t="s">
        <v>659</v>
      </c>
      <c r="X596" t="s">
        <v>659</v>
      </c>
      <c r="Y596" t="s">
        <v>659</v>
      </c>
      <c r="Z596" t="s">
        <v>659</v>
      </c>
      <c r="AA596" t="s">
        <v>659</v>
      </c>
      <c r="AB596" t="s">
        <v>659</v>
      </c>
      <c r="AC596" t="s">
        <v>659</v>
      </c>
      <c r="AD596" t="s">
        <v>659</v>
      </c>
      <c r="AE596" t="s">
        <v>659</v>
      </c>
      <c r="AF596" t="s">
        <v>659</v>
      </c>
      <c r="AG596" t="s">
        <v>659</v>
      </c>
      <c r="AH596" t="s">
        <v>659</v>
      </c>
      <c r="AI596" t="s">
        <v>659</v>
      </c>
      <c r="AJ596" t="s">
        <v>659</v>
      </c>
      <c r="AK596" t="s">
        <v>659</v>
      </c>
      <c r="AL596" t="s">
        <v>659</v>
      </c>
      <c r="AM596" t="s">
        <v>659</v>
      </c>
      <c r="AN596" t="s">
        <v>659</v>
      </c>
      <c r="AO596" t="s">
        <v>659</v>
      </c>
      <c r="AP596" t="s">
        <v>659</v>
      </c>
      <c r="AQ596" s="241">
        <v>0</v>
      </c>
      <c r="AR596" s="241">
        <v>0</v>
      </c>
    </row>
    <row r="597" spans="1:44" ht="18" x14ac:dyDescent="0.2">
      <c r="A597" s="264">
        <v>116832</v>
      </c>
      <c r="B597" t="s">
        <v>59</v>
      </c>
      <c r="C597" t="s">
        <v>659</v>
      </c>
      <c r="D597" t="s">
        <v>659</v>
      </c>
      <c r="E597" t="s">
        <v>659</v>
      </c>
      <c r="F597" t="s">
        <v>659</v>
      </c>
      <c r="G597" t="s">
        <v>659</v>
      </c>
      <c r="H597" t="s">
        <v>659</v>
      </c>
      <c r="I597" t="s">
        <v>659</v>
      </c>
      <c r="J597" t="s">
        <v>659</v>
      </c>
      <c r="K597" t="s">
        <v>659</v>
      </c>
      <c r="L597" t="s">
        <v>659</v>
      </c>
      <c r="M597" t="s">
        <v>659</v>
      </c>
      <c r="N597" t="s">
        <v>659</v>
      </c>
      <c r="O597" t="s">
        <v>659</v>
      </c>
      <c r="P597" t="s">
        <v>659</v>
      </c>
      <c r="Q597" t="s">
        <v>659</v>
      </c>
      <c r="R597" t="s">
        <v>659</v>
      </c>
      <c r="S597" t="s">
        <v>659</v>
      </c>
      <c r="T597" t="s">
        <v>659</v>
      </c>
      <c r="U597" t="s">
        <v>659</v>
      </c>
      <c r="V597" t="s">
        <v>659</v>
      </c>
      <c r="W597" t="s">
        <v>659</v>
      </c>
      <c r="X597" t="s">
        <v>659</v>
      </c>
      <c r="Y597" t="s">
        <v>659</v>
      </c>
      <c r="Z597" t="s">
        <v>659</v>
      </c>
      <c r="AA597" t="s">
        <v>659</v>
      </c>
      <c r="AB597" t="s">
        <v>659</v>
      </c>
      <c r="AC597" t="s">
        <v>659</v>
      </c>
      <c r="AD597" t="s">
        <v>659</v>
      </c>
      <c r="AE597" t="s">
        <v>659</v>
      </c>
      <c r="AF597" t="s">
        <v>659</v>
      </c>
      <c r="AG597" t="s">
        <v>659</v>
      </c>
      <c r="AH597" t="s">
        <v>659</v>
      </c>
      <c r="AI597" t="s">
        <v>659</v>
      </c>
      <c r="AJ597" t="s">
        <v>659</v>
      </c>
      <c r="AK597" t="s">
        <v>659</v>
      </c>
      <c r="AL597" t="s">
        <v>659</v>
      </c>
      <c r="AM597" t="s">
        <v>659</v>
      </c>
      <c r="AN597" t="s">
        <v>659</v>
      </c>
      <c r="AO597" t="s">
        <v>659</v>
      </c>
      <c r="AP597" t="s">
        <v>659</v>
      </c>
      <c r="AQ597" s="241">
        <v>0</v>
      </c>
      <c r="AR597" s="241">
        <v>0</v>
      </c>
    </row>
    <row r="598" spans="1:44" ht="18" x14ac:dyDescent="0.2">
      <c r="A598" s="264">
        <v>116845</v>
      </c>
      <c r="B598" t="s">
        <v>59</v>
      </c>
      <c r="C598" t="s">
        <v>659</v>
      </c>
      <c r="D598" t="s">
        <v>659</v>
      </c>
      <c r="E598" t="s">
        <v>659</v>
      </c>
      <c r="F598" t="s">
        <v>659</v>
      </c>
      <c r="G598" t="s">
        <v>659</v>
      </c>
      <c r="H598" t="s">
        <v>659</v>
      </c>
      <c r="I598" t="s">
        <v>659</v>
      </c>
      <c r="J598" t="s">
        <v>659</v>
      </c>
      <c r="K598" t="s">
        <v>659</v>
      </c>
      <c r="L598" t="s">
        <v>659</v>
      </c>
      <c r="M598" t="s">
        <v>659</v>
      </c>
      <c r="N598" t="s">
        <v>659</v>
      </c>
      <c r="O598" t="s">
        <v>659</v>
      </c>
      <c r="P598" t="s">
        <v>659</v>
      </c>
      <c r="Q598" t="s">
        <v>659</v>
      </c>
      <c r="R598" t="s">
        <v>659</v>
      </c>
      <c r="S598" t="s">
        <v>659</v>
      </c>
      <c r="T598" t="s">
        <v>659</v>
      </c>
      <c r="U598" t="s">
        <v>659</v>
      </c>
      <c r="V598" t="s">
        <v>659</v>
      </c>
      <c r="W598" t="s">
        <v>659</v>
      </c>
      <c r="X598" t="s">
        <v>659</v>
      </c>
      <c r="Y598" t="s">
        <v>659</v>
      </c>
      <c r="Z598" t="s">
        <v>659</v>
      </c>
      <c r="AA598" t="s">
        <v>659</v>
      </c>
      <c r="AB598" t="s">
        <v>659</v>
      </c>
      <c r="AC598" t="s">
        <v>659</v>
      </c>
      <c r="AD598" t="s">
        <v>659</v>
      </c>
      <c r="AE598" t="s">
        <v>659</v>
      </c>
      <c r="AF598" t="s">
        <v>659</v>
      </c>
      <c r="AG598" t="s">
        <v>659</v>
      </c>
      <c r="AH598" t="s">
        <v>659</v>
      </c>
      <c r="AI598" t="s">
        <v>659</v>
      </c>
      <c r="AJ598" t="s">
        <v>659</v>
      </c>
      <c r="AK598" t="s">
        <v>659</v>
      </c>
      <c r="AL598" t="s">
        <v>659</v>
      </c>
      <c r="AM598" t="s">
        <v>659</v>
      </c>
      <c r="AN598" t="s">
        <v>659</v>
      </c>
      <c r="AO598" t="s">
        <v>659</v>
      </c>
      <c r="AP598" t="s">
        <v>659</v>
      </c>
      <c r="AQ598" s="241">
        <v>0</v>
      </c>
      <c r="AR598" s="241">
        <v>0</v>
      </c>
    </row>
    <row r="599" spans="1:44" ht="18" x14ac:dyDescent="0.2">
      <c r="A599" s="264">
        <v>116848</v>
      </c>
      <c r="B599" t="s">
        <v>59</v>
      </c>
      <c r="C599" t="s">
        <v>659</v>
      </c>
      <c r="D599" t="s">
        <v>659</v>
      </c>
      <c r="E599" t="s">
        <v>659</v>
      </c>
      <c r="F599" t="s">
        <v>659</v>
      </c>
      <c r="G599" t="s">
        <v>659</v>
      </c>
      <c r="H599" t="s">
        <v>659</v>
      </c>
      <c r="I599" t="s">
        <v>659</v>
      </c>
      <c r="J599" t="s">
        <v>659</v>
      </c>
      <c r="K599" t="s">
        <v>659</v>
      </c>
      <c r="L599" t="s">
        <v>659</v>
      </c>
      <c r="M599" t="s">
        <v>659</v>
      </c>
      <c r="N599" t="s">
        <v>659</v>
      </c>
      <c r="O599" t="s">
        <v>659</v>
      </c>
      <c r="P599" t="s">
        <v>659</v>
      </c>
      <c r="Q599" t="s">
        <v>659</v>
      </c>
      <c r="R599" t="s">
        <v>659</v>
      </c>
      <c r="S599" t="s">
        <v>659</v>
      </c>
      <c r="T599" t="s">
        <v>659</v>
      </c>
      <c r="U599" t="s">
        <v>659</v>
      </c>
      <c r="V599" t="s">
        <v>659</v>
      </c>
      <c r="W599" t="s">
        <v>659</v>
      </c>
      <c r="X599" t="s">
        <v>659</v>
      </c>
      <c r="Y599" t="s">
        <v>659</v>
      </c>
      <c r="Z599" t="s">
        <v>659</v>
      </c>
      <c r="AA599" t="s">
        <v>659</v>
      </c>
      <c r="AB599" t="s">
        <v>659</v>
      </c>
      <c r="AC599" t="s">
        <v>659</v>
      </c>
      <c r="AD599" t="s">
        <v>659</v>
      </c>
      <c r="AE599" t="s">
        <v>659</v>
      </c>
      <c r="AF599" t="s">
        <v>659</v>
      </c>
      <c r="AG599" t="s">
        <v>659</v>
      </c>
      <c r="AH599" t="s">
        <v>659</v>
      </c>
      <c r="AI599" t="s">
        <v>659</v>
      </c>
      <c r="AJ599" t="s">
        <v>659</v>
      </c>
      <c r="AK599" t="s">
        <v>659</v>
      </c>
      <c r="AL599" t="s">
        <v>659</v>
      </c>
      <c r="AM599" t="s">
        <v>659</v>
      </c>
      <c r="AN599" t="s">
        <v>659</v>
      </c>
      <c r="AO599" t="s">
        <v>659</v>
      </c>
      <c r="AP599" t="s">
        <v>659</v>
      </c>
      <c r="AQ599" s="241">
        <v>0</v>
      </c>
      <c r="AR599" s="241">
        <v>0</v>
      </c>
    </row>
    <row r="600" spans="1:44" ht="18" x14ac:dyDescent="0.2">
      <c r="A600" s="264">
        <v>116865</v>
      </c>
      <c r="B600" t="s">
        <v>59</v>
      </c>
      <c r="C600" t="s">
        <v>659</v>
      </c>
      <c r="D600" t="s">
        <v>659</v>
      </c>
      <c r="E600" t="s">
        <v>659</v>
      </c>
      <c r="F600" t="s">
        <v>659</v>
      </c>
      <c r="G600" t="s">
        <v>659</v>
      </c>
      <c r="H600" t="s">
        <v>659</v>
      </c>
      <c r="I600" t="s">
        <v>659</v>
      </c>
      <c r="J600" t="s">
        <v>659</v>
      </c>
      <c r="K600" t="s">
        <v>659</v>
      </c>
      <c r="L600" t="s">
        <v>659</v>
      </c>
      <c r="M600" t="s">
        <v>659</v>
      </c>
      <c r="N600" t="s">
        <v>659</v>
      </c>
      <c r="O600" t="s">
        <v>659</v>
      </c>
      <c r="P600" t="s">
        <v>659</v>
      </c>
      <c r="Q600" t="s">
        <v>659</v>
      </c>
      <c r="R600" t="s">
        <v>659</v>
      </c>
      <c r="S600" t="s">
        <v>659</v>
      </c>
      <c r="T600" t="s">
        <v>659</v>
      </c>
      <c r="U600" t="s">
        <v>659</v>
      </c>
      <c r="V600" t="s">
        <v>659</v>
      </c>
      <c r="W600" t="s">
        <v>659</v>
      </c>
      <c r="X600" t="s">
        <v>659</v>
      </c>
      <c r="Y600" t="s">
        <v>659</v>
      </c>
      <c r="Z600" t="s">
        <v>659</v>
      </c>
      <c r="AA600" t="s">
        <v>659</v>
      </c>
      <c r="AB600" t="s">
        <v>659</v>
      </c>
      <c r="AC600" t="s">
        <v>659</v>
      </c>
      <c r="AD600" t="s">
        <v>659</v>
      </c>
      <c r="AE600" t="s">
        <v>659</v>
      </c>
      <c r="AF600" t="s">
        <v>659</v>
      </c>
      <c r="AG600" t="s">
        <v>659</v>
      </c>
      <c r="AH600" t="s">
        <v>659</v>
      </c>
      <c r="AI600" t="s">
        <v>659</v>
      </c>
      <c r="AJ600" t="s">
        <v>659</v>
      </c>
      <c r="AK600" t="s">
        <v>659</v>
      </c>
      <c r="AL600" t="s">
        <v>659</v>
      </c>
      <c r="AM600" t="s">
        <v>659</v>
      </c>
      <c r="AN600" t="s">
        <v>659</v>
      </c>
      <c r="AO600" t="s">
        <v>659</v>
      </c>
      <c r="AP600" t="s">
        <v>659</v>
      </c>
      <c r="AQ600" s="241">
        <v>0</v>
      </c>
      <c r="AR600" s="241">
        <v>0</v>
      </c>
    </row>
    <row r="601" spans="1:44" ht="18" x14ac:dyDescent="0.2">
      <c r="A601" s="264">
        <v>116881</v>
      </c>
      <c r="B601" t="s">
        <v>59</v>
      </c>
      <c r="C601" t="s">
        <v>659</v>
      </c>
      <c r="D601" t="s">
        <v>659</v>
      </c>
      <c r="E601" t="s">
        <v>659</v>
      </c>
      <c r="F601" t="s">
        <v>659</v>
      </c>
      <c r="G601" t="s">
        <v>659</v>
      </c>
      <c r="H601" t="s">
        <v>659</v>
      </c>
      <c r="I601" t="s">
        <v>659</v>
      </c>
      <c r="J601" t="s">
        <v>659</v>
      </c>
      <c r="K601" t="s">
        <v>659</v>
      </c>
      <c r="L601" t="s">
        <v>659</v>
      </c>
      <c r="M601" t="s">
        <v>659</v>
      </c>
      <c r="N601" t="s">
        <v>659</v>
      </c>
      <c r="O601" t="s">
        <v>659</v>
      </c>
      <c r="P601" t="s">
        <v>659</v>
      </c>
      <c r="Q601" t="s">
        <v>659</v>
      </c>
      <c r="R601" t="s">
        <v>659</v>
      </c>
      <c r="S601" t="s">
        <v>659</v>
      </c>
      <c r="T601" t="s">
        <v>659</v>
      </c>
      <c r="U601" t="s">
        <v>659</v>
      </c>
      <c r="V601" t="s">
        <v>659</v>
      </c>
      <c r="W601" t="s">
        <v>659</v>
      </c>
      <c r="X601" t="s">
        <v>659</v>
      </c>
      <c r="Y601" t="s">
        <v>659</v>
      </c>
      <c r="Z601" t="s">
        <v>659</v>
      </c>
      <c r="AA601" t="s">
        <v>659</v>
      </c>
      <c r="AB601" t="s">
        <v>659</v>
      </c>
      <c r="AC601" t="s">
        <v>659</v>
      </c>
      <c r="AD601" t="s">
        <v>659</v>
      </c>
      <c r="AE601" t="s">
        <v>659</v>
      </c>
      <c r="AF601" t="s">
        <v>659</v>
      </c>
      <c r="AG601" t="s">
        <v>659</v>
      </c>
      <c r="AH601" t="s">
        <v>659</v>
      </c>
      <c r="AI601" t="s">
        <v>659</v>
      </c>
      <c r="AJ601" t="s">
        <v>659</v>
      </c>
      <c r="AK601" t="s">
        <v>659</v>
      </c>
      <c r="AL601" t="s">
        <v>659</v>
      </c>
      <c r="AM601" t="s">
        <v>659</v>
      </c>
      <c r="AN601" t="s">
        <v>659</v>
      </c>
      <c r="AO601" t="s">
        <v>659</v>
      </c>
      <c r="AP601" t="s">
        <v>659</v>
      </c>
      <c r="AQ601" s="241">
        <v>0</v>
      </c>
      <c r="AR601" s="241">
        <v>0</v>
      </c>
    </row>
    <row r="602" spans="1:44" ht="18" x14ac:dyDescent="0.2">
      <c r="A602" s="264">
        <v>116883</v>
      </c>
      <c r="B602" t="s">
        <v>59</v>
      </c>
      <c r="C602" t="s">
        <v>659</v>
      </c>
      <c r="D602" t="s">
        <v>659</v>
      </c>
      <c r="E602" t="s">
        <v>659</v>
      </c>
      <c r="F602" t="s">
        <v>659</v>
      </c>
      <c r="G602" t="s">
        <v>659</v>
      </c>
      <c r="H602" t="s">
        <v>659</v>
      </c>
      <c r="I602" t="s">
        <v>659</v>
      </c>
      <c r="J602" t="s">
        <v>659</v>
      </c>
      <c r="K602" t="s">
        <v>659</v>
      </c>
      <c r="L602" t="s">
        <v>659</v>
      </c>
      <c r="M602" t="s">
        <v>659</v>
      </c>
      <c r="N602" t="s">
        <v>659</v>
      </c>
      <c r="O602" t="s">
        <v>659</v>
      </c>
      <c r="P602" t="s">
        <v>659</v>
      </c>
      <c r="Q602" t="s">
        <v>659</v>
      </c>
      <c r="R602" t="s">
        <v>659</v>
      </c>
      <c r="S602" t="s">
        <v>659</v>
      </c>
      <c r="T602" t="s">
        <v>659</v>
      </c>
      <c r="U602" t="s">
        <v>659</v>
      </c>
      <c r="V602" t="s">
        <v>659</v>
      </c>
      <c r="W602" t="s">
        <v>659</v>
      </c>
      <c r="X602" t="s">
        <v>659</v>
      </c>
      <c r="Y602" t="s">
        <v>659</v>
      </c>
      <c r="Z602" t="s">
        <v>659</v>
      </c>
      <c r="AA602" t="s">
        <v>659</v>
      </c>
      <c r="AB602" t="s">
        <v>659</v>
      </c>
      <c r="AC602" t="s">
        <v>659</v>
      </c>
      <c r="AD602" t="s">
        <v>659</v>
      </c>
      <c r="AE602" t="s">
        <v>659</v>
      </c>
      <c r="AF602" t="s">
        <v>659</v>
      </c>
      <c r="AG602" t="s">
        <v>659</v>
      </c>
      <c r="AH602" t="s">
        <v>659</v>
      </c>
      <c r="AI602" t="s">
        <v>659</v>
      </c>
      <c r="AJ602" t="s">
        <v>659</v>
      </c>
      <c r="AK602" t="s">
        <v>659</v>
      </c>
      <c r="AL602" t="s">
        <v>659</v>
      </c>
      <c r="AM602" t="s">
        <v>659</v>
      </c>
      <c r="AN602" t="s">
        <v>659</v>
      </c>
      <c r="AO602" t="s">
        <v>659</v>
      </c>
      <c r="AP602" t="s">
        <v>659</v>
      </c>
      <c r="AQ602" s="241">
        <v>0</v>
      </c>
      <c r="AR602" s="241">
        <v>0</v>
      </c>
    </row>
    <row r="603" spans="1:44" x14ac:dyDescent="0.2">
      <c r="A603">
        <v>116888</v>
      </c>
      <c r="B603" t="s">
        <v>59</v>
      </c>
      <c r="C603" t="s">
        <v>659</v>
      </c>
      <c r="D603" t="s">
        <v>659</v>
      </c>
      <c r="E603" t="s">
        <v>659</v>
      </c>
      <c r="F603" t="s">
        <v>659</v>
      </c>
      <c r="G603" t="s">
        <v>659</v>
      </c>
      <c r="H603" t="s">
        <v>659</v>
      </c>
      <c r="I603" t="s">
        <v>659</v>
      </c>
      <c r="J603" t="s">
        <v>659</v>
      </c>
      <c r="K603" t="s">
        <v>659</v>
      </c>
      <c r="L603" t="s">
        <v>659</v>
      </c>
      <c r="M603" t="s">
        <v>659</v>
      </c>
      <c r="N603" t="s">
        <v>659</v>
      </c>
      <c r="O603" t="s">
        <v>659</v>
      </c>
      <c r="P603" t="s">
        <v>659</v>
      </c>
      <c r="Q603" t="s">
        <v>659</v>
      </c>
      <c r="R603" t="s">
        <v>659</v>
      </c>
      <c r="S603" t="s">
        <v>659</v>
      </c>
      <c r="T603" t="s">
        <v>659</v>
      </c>
      <c r="U603" t="s">
        <v>659</v>
      </c>
      <c r="V603" t="s">
        <v>659</v>
      </c>
      <c r="W603" t="s">
        <v>659</v>
      </c>
      <c r="X603" t="s">
        <v>659</v>
      </c>
      <c r="Y603" t="s">
        <v>659</v>
      </c>
      <c r="Z603" t="s">
        <v>659</v>
      </c>
      <c r="AA603" t="s">
        <v>659</v>
      </c>
      <c r="AB603" t="s">
        <v>659</v>
      </c>
      <c r="AC603" t="s">
        <v>659</v>
      </c>
      <c r="AD603" t="s">
        <v>659</v>
      </c>
      <c r="AE603" t="s">
        <v>659</v>
      </c>
      <c r="AF603" t="s">
        <v>659</v>
      </c>
      <c r="AG603" t="s">
        <v>659</v>
      </c>
      <c r="AH603" t="s">
        <v>659</v>
      </c>
      <c r="AI603" t="s">
        <v>659</v>
      </c>
      <c r="AJ603" t="s">
        <v>659</v>
      </c>
      <c r="AK603" t="s">
        <v>659</v>
      </c>
      <c r="AL603" t="s">
        <v>659</v>
      </c>
      <c r="AM603" t="s">
        <v>659</v>
      </c>
      <c r="AN603" t="s">
        <v>659</v>
      </c>
      <c r="AO603" t="s">
        <v>659</v>
      </c>
      <c r="AP603" t="s">
        <v>659</v>
      </c>
      <c r="AQ603" s="241" t="s">
        <v>932</v>
      </c>
      <c r="AR603" s="241">
        <v>0</v>
      </c>
    </row>
    <row r="604" spans="1:44" ht="18" x14ac:dyDescent="0.2">
      <c r="A604" s="264">
        <v>116905</v>
      </c>
      <c r="B604" t="s">
        <v>59</v>
      </c>
      <c r="C604" t="s">
        <v>659</v>
      </c>
      <c r="D604" t="s">
        <v>659</v>
      </c>
      <c r="E604" t="s">
        <v>659</v>
      </c>
      <c r="F604" t="s">
        <v>659</v>
      </c>
      <c r="G604" t="s">
        <v>659</v>
      </c>
      <c r="H604" t="s">
        <v>659</v>
      </c>
      <c r="I604" t="s">
        <v>659</v>
      </c>
      <c r="J604" t="s">
        <v>659</v>
      </c>
      <c r="K604" t="s">
        <v>659</v>
      </c>
      <c r="L604" t="s">
        <v>659</v>
      </c>
      <c r="M604" t="s">
        <v>659</v>
      </c>
      <c r="N604" t="s">
        <v>659</v>
      </c>
      <c r="O604" t="s">
        <v>659</v>
      </c>
      <c r="P604" t="s">
        <v>659</v>
      </c>
      <c r="Q604" t="s">
        <v>659</v>
      </c>
      <c r="R604" t="s">
        <v>659</v>
      </c>
      <c r="S604" t="s">
        <v>659</v>
      </c>
      <c r="T604" t="s">
        <v>659</v>
      </c>
      <c r="U604" t="s">
        <v>659</v>
      </c>
      <c r="V604" t="s">
        <v>659</v>
      </c>
      <c r="W604" t="s">
        <v>659</v>
      </c>
      <c r="X604" t="s">
        <v>659</v>
      </c>
      <c r="Y604" t="s">
        <v>659</v>
      </c>
      <c r="Z604" t="s">
        <v>659</v>
      </c>
      <c r="AA604" t="s">
        <v>659</v>
      </c>
      <c r="AB604" t="s">
        <v>659</v>
      </c>
      <c r="AC604" t="s">
        <v>659</v>
      </c>
      <c r="AD604" t="s">
        <v>659</v>
      </c>
      <c r="AE604" t="s">
        <v>659</v>
      </c>
      <c r="AF604" t="s">
        <v>659</v>
      </c>
      <c r="AG604" t="s">
        <v>659</v>
      </c>
      <c r="AH604" t="s">
        <v>659</v>
      </c>
      <c r="AI604" t="s">
        <v>659</v>
      </c>
      <c r="AJ604" t="s">
        <v>659</v>
      </c>
      <c r="AK604" t="s">
        <v>659</v>
      </c>
      <c r="AL604" t="s">
        <v>659</v>
      </c>
      <c r="AM604" t="s">
        <v>659</v>
      </c>
      <c r="AN604" t="s">
        <v>659</v>
      </c>
      <c r="AO604" t="s">
        <v>659</v>
      </c>
      <c r="AP604" t="s">
        <v>659</v>
      </c>
      <c r="AQ604" s="241">
        <v>0</v>
      </c>
      <c r="AR604" s="241">
        <v>0</v>
      </c>
    </row>
    <row r="605" spans="1:44" ht="18" x14ac:dyDescent="0.2">
      <c r="A605" s="264">
        <v>116910</v>
      </c>
      <c r="B605" t="s">
        <v>59</v>
      </c>
      <c r="C605" t="s">
        <v>659</v>
      </c>
      <c r="D605" t="s">
        <v>659</v>
      </c>
      <c r="E605" t="s">
        <v>659</v>
      </c>
      <c r="F605" t="s">
        <v>659</v>
      </c>
      <c r="G605" t="s">
        <v>659</v>
      </c>
      <c r="H605" t="s">
        <v>659</v>
      </c>
      <c r="I605" t="s">
        <v>659</v>
      </c>
      <c r="J605" t="s">
        <v>659</v>
      </c>
      <c r="K605" t="s">
        <v>659</v>
      </c>
      <c r="L605" t="s">
        <v>659</v>
      </c>
      <c r="M605" t="s">
        <v>659</v>
      </c>
      <c r="N605" t="s">
        <v>659</v>
      </c>
      <c r="O605" t="s">
        <v>659</v>
      </c>
      <c r="P605" t="s">
        <v>659</v>
      </c>
      <c r="Q605" t="s">
        <v>659</v>
      </c>
      <c r="R605" t="s">
        <v>659</v>
      </c>
      <c r="S605" t="s">
        <v>659</v>
      </c>
      <c r="T605" t="s">
        <v>659</v>
      </c>
      <c r="U605" t="s">
        <v>659</v>
      </c>
      <c r="V605" t="s">
        <v>659</v>
      </c>
      <c r="W605" t="s">
        <v>659</v>
      </c>
      <c r="X605" t="s">
        <v>659</v>
      </c>
      <c r="Y605" t="s">
        <v>659</v>
      </c>
      <c r="Z605" t="s">
        <v>659</v>
      </c>
      <c r="AA605" t="s">
        <v>659</v>
      </c>
      <c r="AB605" t="s">
        <v>659</v>
      </c>
      <c r="AC605" t="s">
        <v>659</v>
      </c>
      <c r="AD605" t="s">
        <v>659</v>
      </c>
      <c r="AE605" t="s">
        <v>659</v>
      </c>
      <c r="AF605" t="s">
        <v>659</v>
      </c>
      <c r="AG605" t="s">
        <v>659</v>
      </c>
      <c r="AH605" t="s">
        <v>659</v>
      </c>
      <c r="AI605" t="s">
        <v>659</v>
      </c>
      <c r="AJ605" t="s">
        <v>659</v>
      </c>
      <c r="AK605" t="s">
        <v>659</v>
      </c>
      <c r="AL605" t="s">
        <v>659</v>
      </c>
      <c r="AM605" t="s">
        <v>659</v>
      </c>
      <c r="AN605" t="s">
        <v>659</v>
      </c>
      <c r="AO605" t="s">
        <v>659</v>
      </c>
      <c r="AP605" t="s">
        <v>659</v>
      </c>
      <c r="AQ605" s="241">
        <v>0</v>
      </c>
      <c r="AR605" s="241">
        <v>0</v>
      </c>
    </row>
    <row r="606" spans="1:44" x14ac:dyDescent="0.2">
      <c r="A606">
        <v>116914</v>
      </c>
      <c r="B606" t="s">
        <v>1144</v>
      </c>
      <c r="C606" t="s">
        <v>198</v>
      </c>
      <c r="D606" t="s">
        <v>196</v>
      </c>
      <c r="E606" t="s">
        <v>198</v>
      </c>
      <c r="F606" t="s">
        <v>196</v>
      </c>
      <c r="G606" t="s">
        <v>196</v>
      </c>
      <c r="H606" t="s">
        <v>198</v>
      </c>
      <c r="I606" t="s">
        <v>196</v>
      </c>
      <c r="J606" t="s">
        <v>198</v>
      </c>
      <c r="K606" t="s">
        <v>198</v>
      </c>
      <c r="L606" t="s">
        <v>198</v>
      </c>
      <c r="M606" t="s">
        <v>198</v>
      </c>
      <c r="N606" t="s">
        <v>198</v>
      </c>
      <c r="O606" t="s">
        <v>198</v>
      </c>
      <c r="P606" t="s">
        <v>198</v>
      </c>
      <c r="Q606" t="s">
        <v>198</v>
      </c>
      <c r="R606" t="s">
        <v>198</v>
      </c>
      <c r="S606" t="s">
        <v>198</v>
      </c>
      <c r="T606" t="s">
        <v>196</v>
      </c>
      <c r="U606" t="s">
        <v>198</v>
      </c>
      <c r="V606" t="s">
        <v>198</v>
      </c>
      <c r="W606" t="s">
        <v>198</v>
      </c>
      <c r="X606" t="s">
        <v>198</v>
      </c>
      <c r="Y606" t="s">
        <v>198</v>
      </c>
      <c r="Z606" t="s">
        <v>196</v>
      </c>
      <c r="AA606" t="s">
        <v>198</v>
      </c>
      <c r="AB606" t="s">
        <v>196</v>
      </c>
      <c r="AC606" t="s">
        <v>198</v>
      </c>
      <c r="AD606" t="s">
        <v>198</v>
      </c>
      <c r="AE606" t="s">
        <v>196</v>
      </c>
      <c r="AF606" t="s">
        <v>196</v>
      </c>
      <c r="AG606" t="s">
        <v>198</v>
      </c>
      <c r="AH606" t="s">
        <v>196</v>
      </c>
      <c r="AI606" t="s">
        <v>198</v>
      </c>
      <c r="AJ606" t="s">
        <v>196</v>
      </c>
      <c r="AK606" t="s">
        <v>196</v>
      </c>
      <c r="AL606" t="s">
        <v>196</v>
      </c>
      <c r="AM606" t="s">
        <v>198</v>
      </c>
      <c r="AN606" t="s">
        <v>196</v>
      </c>
      <c r="AO606" t="s">
        <v>198</v>
      </c>
      <c r="AP606" t="s">
        <v>196</v>
      </c>
      <c r="AQ606" s="241">
        <v>0</v>
      </c>
      <c r="AR606" s="241">
        <v>0</v>
      </c>
    </row>
    <row r="607" spans="1:44" ht="15" x14ac:dyDescent="0.25">
      <c r="A607" s="258">
        <v>116925</v>
      </c>
      <c r="B607" t="s">
        <v>59</v>
      </c>
      <c r="C607" s="245" t="s">
        <v>659</v>
      </c>
      <c r="D607" s="245" t="s">
        <v>659</v>
      </c>
      <c r="E607" s="245" t="s">
        <v>659</v>
      </c>
      <c r="F607" s="245" t="s">
        <v>659</v>
      </c>
      <c r="G607" s="245" t="s">
        <v>659</v>
      </c>
      <c r="H607" s="245" t="s">
        <v>659</v>
      </c>
      <c r="I607" s="245" t="s">
        <v>659</v>
      </c>
      <c r="J607" s="245" t="s">
        <v>659</v>
      </c>
      <c r="K607" s="245" t="s">
        <v>659</v>
      </c>
      <c r="L607" s="245" t="s">
        <v>659</v>
      </c>
      <c r="M607" s="245" t="s">
        <v>659</v>
      </c>
      <c r="N607" s="245" t="s">
        <v>659</v>
      </c>
      <c r="O607" s="245" t="s">
        <v>659</v>
      </c>
      <c r="P607" s="245" t="s">
        <v>659</v>
      </c>
      <c r="Q607" s="245" t="s">
        <v>659</v>
      </c>
      <c r="R607" s="245" t="s">
        <v>659</v>
      </c>
      <c r="S607" s="245" t="s">
        <v>659</v>
      </c>
      <c r="T607" s="245" t="s">
        <v>659</v>
      </c>
      <c r="U607" s="245" t="s">
        <v>659</v>
      </c>
      <c r="V607" s="245" t="s">
        <v>659</v>
      </c>
      <c r="W607" s="245" t="s">
        <v>659</v>
      </c>
      <c r="X607" s="245" t="s">
        <v>659</v>
      </c>
      <c r="Y607" s="245" t="s">
        <v>659</v>
      </c>
      <c r="Z607" s="245" t="s">
        <v>659</v>
      </c>
      <c r="AA607" s="245" t="s">
        <v>659</v>
      </c>
      <c r="AB607" s="245" t="s">
        <v>659</v>
      </c>
      <c r="AC607" s="245" t="s">
        <v>659</v>
      </c>
      <c r="AD607" s="245" t="s">
        <v>659</v>
      </c>
      <c r="AE607" s="245" t="s">
        <v>659</v>
      </c>
      <c r="AF607" s="245" t="s">
        <v>659</v>
      </c>
      <c r="AG607" s="245" t="s">
        <v>659</v>
      </c>
      <c r="AH607" s="245" t="s">
        <v>659</v>
      </c>
      <c r="AI607" s="245" t="s">
        <v>659</v>
      </c>
      <c r="AJ607" s="245" t="s">
        <v>659</v>
      </c>
      <c r="AK607" s="245" t="s">
        <v>659</v>
      </c>
      <c r="AL607" s="245" t="s">
        <v>659</v>
      </c>
      <c r="AM607" s="245" t="s">
        <v>659</v>
      </c>
      <c r="AN607" s="245" t="s">
        <v>659</v>
      </c>
      <c r="AO607" s="245" t="s">
        <v>659</v>
      </c>
      <c r="AP607" s="245" t="s">
        <v>659</v>
      </c>
      <c r="AQ607" s="241" t="s">
        <v>944</v>
      </c>
      <c r="AR607" s="241">
        <v>0</v>
      </c>
    </row>
    <row r="608" spans="1:44" ht="15" x14ac:dyDescent="0.25">
      <c r="A608" s="258">
        <v>116939</v>
      </c>
      <c r="B608" t="s">
        <v>59</v>
      </c>
      <c r="C608" s="245" t="s">
        <v>197</v>
      </c>
      <c r="D608" s="245" t="s">
        <v>197</v>
      </c>
      <c r="E608" s="245" t="s">
        <v>197</v>
      </c>
      <c r="F608" s="245" t="s">
        <v>197</v>
      </c>
      <c r="G608" s="245" t="s">
        <v>197</v>
      </c>
      <c r="H608" s="245" t="s">
        <v>197</v>
      </c>
      <c r="I608" s="245" t="s">
        <v>197</v>
      </c>
      <c r="J608" s="245" t="s">
        <v>197</v>
      </c>
      <c r="K608" s="245" t="s">
        <v>197</v>
      </c>
      <c r="L608" s="245" t="s">
        <v>197</v>
      </c>
      <c r="M608" s="245" t="s">
        <v>197</v>
      </c>
      <c r="N608" s="245" t="s">
        <v>197</v>
      </c>
      <c r="O608" s="245" t="s">
        <v>197</v>
      </c>
      <c r="P608" s="245" t="s">
        <v>197</v>
      </c>
      <c r="Q608" s="245" t="s">
        <v>197</v>
      </c>
      <c r="R608" s="245" t="s">
        <v>197</v>
      </c>
      <c r="S608" s="245" t="s">
        <v>197</v>
      </c>
      <c r="T608" s="245" t="s">
        <v>197</v>
      </c>
      <c r="U608" s="245" t="s">
        <v>197</v>
      </c>
      <c r="V608" s="245" t="s">
        <v>197</v>
      </c>
      <c r="W608" s="245" t="s">
        <v>197</v>
      </c>
      <c r="X608" s="245" t="s">
        <v>197</v>
      </c>
      <c r="Y608" s="245" t="s">
        <v>197</v>
      </c>
      <c r="Z608" s="245" t="s">
        <v>197</v>
      </c>
      <c r="AA608" s="245" t="s">
        <v>197</v>
      </c>
      <c r="AB608" s="245" t="s">
        <v>197</v>
      </c>
      <c r="AC608" s="245" t="s">
        <v>197</v>
      </c>
      <c r="AD608" s="245" t="s">
        <v>197</v>
      </c>
      <c r="AE608" s="245" t="s">
        <v>197</v>
      </c>
      <c r="AF608" s="245" t="s">
        <v>197</v>
      </c>
      <c r="AG608" s="245" t="s">
        <v>197</v>
      </c>
      <c r="AH608" s="245" t="s">
        <v>197</v>
      </c>
      <c r="AI608" s="245" t="s">
        <v>197</v>
      </c>
      <c r="AJ608" s="245" t="s">
        <v>197</v>
      </c>
      <c r="AK608" s="245" t="s">
        <v>197</v>
      </c>
      <c r="AL608" s="245" t="s">
        <v>197</v>
      </c>
      <c r="AM608" s="245" t="s">
        <v>197</v>
      </c>
      <c r="AN608" s="245" t="s">
        <v>197</v>
      </c>
      <c r="AO608" s="245" t="s">
        <v>197</v>
      </c>
      <c r="AP608" s="245" t="s">
        <v>197</v>
      </c>
      <c r="AQ608" s="241">
        <v>0</v>
      </c>
      <c r="AR608" s="241">
        <v>0</v>
      </c>
    </row>
    <row r="609" spans="1:44" ht="18" x14ac:dyDescent="0.2">
      <c r="A609" s="264">
        <v>116961</v>
      </c>
      <c r="B609" t="s">
        <v>59</v>
      </c>
      <c r="C609" t="s">
        <v>659</v>
      </c>
      <c r="D609" t="s">
        <v>659</v>
      </c>
      <c r="E609" t="s">
        <v>659</v>
      </c>
      <c r="F609" t="s">
        <v>659</v>
      </c>
      <c r="G609" t="s">
        <v>659</v>
      </c>
      <c r="H609" t="s">
        <v>659</v>
      </c>
      <c r="I609" t="s">
        <v>659</v>
      </c>
      <c r="J609" t="s">
        <v>659</v>
      </c>
      <c r="K609" t="s">
        <v>659</v>
      </c>
      <c r="L609" t="s">
        <v>659</v>
      </c>
      <c r="M609" t="s">
        <v>659</v>
      </c>
      <c r="N609" t="s">
        <v>659</v>
      </c>
      <c r="O609" t="s">
        <v>659</v>
      </c>
      <c r="P609" t="s">
        <v>659</v>
      </c>
      <c r="Q609" t="s">
        <v>659</v>
      </c>
      <c r="R609" t="s">
        <v>659</v>
      </c>
      <c r="S609" t="s">
        <v>659</v>
      </c>
      <c r="T609" t="s">
        <v>659</v>
      </c>
      <c r="U609" t="s">
        <v>659</v>
      </c>
      <c r="V609" t="s">
        <v>659</v>
      </c>
      <c r="W609" t="s">
        <v>659</v>
      </c>
      <c r="X609" t="s">
        <v>659</v>
      </c>
      <c r="Y609" t="s">
        <v>659</v>
      </c>
      <c r="Z609" t="s">
        <v>659</v>
      </c>
      <c r="AA609" t="s">
        <v>659</v>
      </c>
      <c r="AB609" t="s">
        <v>659</v>
      </c>
      <c r="AC609" t="s">
        <v>659</v>
      </c>
      <c r="AD609" t="s">
        <v>659</v>
      </c>
      <c r="AE609" t="s">
        <v>659</v>
      </c>
      <c r="AF609" t="s">
        <v>659</v>
      </c>
      <c r="AG609" t="s">
        <v>659</v>
      </c>
      <c r="AH609" t="s">
        <v>659</v>
      </c>
      <c r="AI609" t="s">
        <v>659</v>
      </c>
      <c r="AJ609" t="s">
        <v>659</v>
      </c>
      <c r="AK609" t="s">
        <v>659</v>
      </c>
      <c r="AL609" t="s">
        <v>659</v>
      </c>
      <c r="AM609" t="s">
        <v>659</v>
      </c>
      <c r="AN609" t="s">
        <v>659</v>
      </c>
      <c r="AO609" t="s">
        <v>659</v>
      </c>
      <c r="AP609" t="s">
        <v>659</v>
      </c>
      <c r="AQ609" s="241">
        <v>0</v>
      </c>
      <c r="AR609" s="241">
        <v>0</v>
      </c>
    </row>
    <row r="610" spans="1:44" x14ac:dyDescent="0.2">
      <c r="A610">
        <v>116982</v>
      </c>
      <c r="B610" t="s">
        <v>59</v>
      </c>
      <c r="C610" t="s">
        <v>198</v>
      </c>
      <c r="D610" t="s">
        <v>198</v>
      </c>
      <c r="E610" t="s">
        <v>198</v>
      </c>
      <c r="F610" t="s">
        <v>198</v>
      </c>
      <c r="G610" t="s">
        <v>198</v>
      </c>
      <c r="H610" t="s">
        <v>198</v>
      </c>
      <c r="I610" t="s">
        <v>198</v>
      </c>
      <c r="J610" t="s">
        <v>198</v>
      </c>
      <c r="K610" t="s">
        <v>198</v>
      </c>
      <c r="L610" t="s">
        <v>196</v>
      </c>
      <c r="M610" t="s">
        <v>198</v>
      </c>
      <c r="N610" t="s">
        <v>198</v>
      </c>
      <c r="O610" t="s">
        <v>198</v>
      </c>
      <c r="P610" t="s">
        <v>198</v>
      </c>
      <c r="Q610" t="s">
        <v>198</v>
      </c>
      <c r="R610" t="s">
        <v>198</v>
      </c>
      <c r="S610" t="s">
        <v>198</v>
      </c>
      <c r="T610" t="s">
        <v>198</v>
      </c>
      <c r="U610" t="s">
        <v>196</v>
      </c>
      <c r="V610" t="s">
        <v>198</v>
      </c>
      <c r="W610" t="s">
        <v>198</v>
      </c>
      <c r="X610" t="s">
        <v>198</v>
      </c>
      <c r="Y610" t="s">
        <v>198</v>
      </c>
      <c r="Z610" t="s">
        <v>198</v>
      </c>
      <c r="AA610" t="s">
        <v>198</v>
      </c>
      <c r="AB610" t="s">
        <v>198</v>
      </c>
      <c r="AC610" t="s">
        <v>198</v>
      </c>
      <c r="AD610" t="s">
        <v>198</v>
      </c>
      <c r="AE610" t="s">
        <v>198</v>
      </c>
      <c r="AF610" t="s">
        <v>198</v>
      </c>
      <c r="AG610" t="s">
        <v>196</v>
      </c>
      <c r="AH610" t="s">
        <v>197</v>
      </c>
      <c r="AI610" t="s">
        <v>196</v>
      </c>
      <c r="AJ610" t="s">
        <v>196</v>
      </c>
      <c r="AK610" t="s">
        <v>197</v>
      </c>
      <c r="AL610" t="s">
        <v>198</v>
      </c>
      <c r="AM610" t="s">
        <v>197</v>
      </c>
      <c r="AN610" t="s">
        <v>196</v>
      </c>
      <c r="AO610" t="s">
        <v>197</v>
      </c>
      <c r="AP610" t="s">
        <v>197</v>
      </c>
      <c r="AQ610" s="241">
        <v>0</v>
      </c>
      <c r="AR610" s="241">
        <v>0</v>
      </c>
    </row>
    <row r="611" spans="1:44" x14ac:dyDescent="0.2">
      <c r="A611">
        <v>116998</v>
      </c>
      <c r="B611" t="s">
        <v>59</v>
      </c>
      <c r="C611" t="s">
        <v>659</v>
      </c>
      <c r="D611" t="s">
        <v>659</v>
      </c>
      <c r="E611" t="s">
        <v>659</v>
      </c>
      <c r="F611" t="s">
        <v>659</v>
      </c>
      <c r="G611" t="s">
        <v>659</v>
      </c>
      <c r="H611" t="s">
        <v>659</v>
      </c>
      <c r="I611" t="s">
        <v>659</v>
      </c>
      <c r="J611" t="s">
        <v>659</v>
      </c>
      <c r="K611" t="s">
        <v>659</v>
      </c>
      <c r="L611" t="s">
        <v>659</v>
      </c>
      <c r="M611" t="s">
        <v>659</v>
      </c>
      <c r="N611" t="s">
        <v>659</v>
      </c>
      <c r="O611" t="s">
        <v>659</v>
      </c>
      <c r="P611" t="s">
        <v>659</v>
      </c>
      <c r="Q611" t="s">
        <v>659</v>
      </c>
      <c r="R611" t="s">
        <v>659</v>
      </c>
      <c r="S611" t="s">
        <v>659</v>
      </c>
      <c r="T611" t="s">
        <v>659</v>
      </c>
      <c r="U611" t="s">
        <v>659</v>
      </c>
      <c r="V611" t="s">
        <v>659</v>
      </c>
      <c r="W611" t="s">
        <v>659</v>
      </c>
      <c r="X611" t="s">
        <v>659</v>
      </c>
      <c r="Y611" t="s">
        <v>659</v>
      </c>
      <c r="Z611" t="s">
        <v>659</v>
      </c>
      <c r="AA611" t="s">
        <v>659</v>
      </c>
      <c r="AB611" t="s">
        <v>659</v>
      </c>
      <c r="AC611" t="s">
        <v>659</v>
      </c>
      <c r="AD611" t="s">
        <v>659</v>
      </c>
      <c r="AE611" t="s">
        <v>659</v>
      </c>
      <c r="AF611" t="s">
        <v>659</v>
      </c>
      <c r="AG611" t="s">
        <v>659</v>
      </c>
      <c r="AH611" t="s">
        <v>659</v>
      </c>
      <c r="AI611" t="s">
        <v>659</v>
      </c>
      <c r="AJ611" t="s">
        <v>659</v>
      </c>
      <c r="AK611" t="s">
        <v>659</v>
      </c>
      <c r="AL611" t="s">
        <v>659</v>
      </c>
      <c r="AM611" t="s">
        <v>659</v>
      </c>
      <c r="AN611" t="s">
        <v>659</v>
      </c>
      <c r="AO611" t="s">
        <v>659</v>
      </c>
      <c r="AP611" t="s">
        <v>659</v>
      </c>
      <c r="AQ611" s="241" t="s">
        <v>934</v>
      </c>
      <c r="AR611" s="241">
        <v>0</v>
      </c>
    </row>
    <row r="612" spans="1:44" ht="21.75" x14ac:dyDescent="0.5">
      <c r="A612" s="259">
        <v>117006</v>
      </c>
      <c r="B612" t="s">
        <v>59</v>
      </c>
      <c r="C612" s="241" t="s">
        <v>196</v>
      </c>
      <c r="D612" s="241" t="s">
        <v>196</v>
      </c>
      <c r="E612" s="241" t="s">
        <v>198</v>
      </c>
      <c r="F612" s="241" t="s">
        <v>198</v>
      </c>
      <c r="G612" s="241" t="s">
        <v>197</v>
      </c>
      <c r="H612" s="241" t="s">
        <v>198</v>
      </c>
      <c r="I612" s="241" t="s">
        <v>198</v>
      </c>
      <c r="J612" s="241" t="s">
        <v>198</v>
      </c>
      <c r="K612" s="241" t="s">
        <v>198</v>
      </c>
      <c r="L612" s="241" t="s">
        <v>198</v>
      </c>
      <c r="M612" s="241" t="s">
        <v>198</v>
      </c>
      <c r="N612" s="241" t="s">
        <v>198</v>
      </c>
      <c r="O612" s="241" t="s">
        <v>198</v>
      </c>
      <c r="P612" s="241" t="s">
        <v>198</v>
      </c>
      <c r="Q612" s="241" t="s">
        <v>198</v>
      </c>
      <c r="R612" s="241" t="s">
        <v>198</v>
      </c>
      <c r="S612" s="241" t="s">
        <v>198</v>
      </c>
      <c r="T612" s="241" t="s">
        <v>198</v>
      </c>
      <c r="U612" s="241" t="s">
        <v>198</v>
      </c>
      <c r="V612" s="241" t="s">
        <v>198</v>
      </c>
      <c r="W612" s="241" t="s">
        <v>198</v>
      </c>
      <c r="X612" s="241" t="s">
        <v>198</v>
      </c>
      <c r="Y612" s="241" t="s">
        <v>198</v>
      </c>
      <c r="Z612" s="241" t="s">
        <v>198</v>
      </c>
      <c r="AA612" s="241" t="s">
        <v>198</v>
      </c>
      <c r="AB612" s="241" t="s">
        <v>198</v>
      </c>
      <c r="AC612" s="241" t="s">
        <v>198</v>
      </c>
      <c r="AD612" s="241" t="s">
        <v>198</v>
      </c>
      <c r="AE612" s="241" t="s">
        <v>198</v>
      </c>
      <c r="AF612" s="241" t="s">
        <v>198</v>
      </c>
      <c r="AG612" s="241" t="s">
        <v>198</v>
      </c>
      <c r="AH612" s="241" t="s">
        <v>198</v>
      </c>
      <c r="AI612" s="241" t="s">
        <v>198</v>
      </c>
      <c r="AJ612" s="241" t="s">
        <v>198</v>
      </c>
      <c r="AK612" s="241" t="s">
        <v>197</v>
      </c>
      <c r="AL612" s="241" t="s">
        <v>198</v>
      </c>
      <c r="AM612" s="241" t="s">
        <v>197</v>
      </c>
      <c r="AN612" s="241" t="s">
        <v>197</v>
      </c>
      <c r="AO612" s="241" t="s">
        <v>197</v>
      </c>
      <c r="AP612" s="241" t="s">
        <v>197</v>
      </c>
      <c r="AQ612" s="241">
        <v>0</v>
      </c>
      <c r="AR612" s="241">
        <v>0</v>
      </c>
    </row>
    <row r="613" spans="1:44" ht="18" x14ac:dyDescent="0.2">
      <c r="A613" s="264">
        <v>117009</v>
      </c>
      <c r="B613" t="s">
        <v>59</v>
      </c>
      <c r="C613" t="s">
        <v>659</v>
      </c>
      <c r="D613" t="s">
        <v>659</v>
      </c>
      <c r="E613" t="s">
        <v>659</v>
      </c>
      <c r="F613" t="s">
        <v>659</v>
      </c>
      <c r="G613" t="s">
        <v>659</v>
      </c>
      <c r="H613" t="s">
        <v>659</v>
      </c>
      <c r="I613" t="s">
        <v>659</v>
      </c>
      <c r="J613" t="s">
        <v>659</v>
      </c>
      <c r="K613" t="s">
        <v>659</v>
      </c>
      <c r="L613" t="s">
        <v>659</v>
      </c>
      <c r="M613" t="s">
        <v>659</v>
      </c>
      <c r="N613" t="s">
        <v>659</v>
      </c>
      <c r="O613" t="s">
        <v>659</v>
      </c>
      <c r="P613" t="s">
        <v>659</v>
      </c>
      <c r="Q613" t="s">
        <v>659</v>
      </c>
      <c r="R613" t="s">
        <v>659</v>
      </c>
      <c r="S613" t="s">
        <v>659</v>
      </c>
      <c r="T613" t="s">
        <v>659</v>
      </c>
      <c r="U613" t="s">
        <v>659</v>
      </c>
      <c r="V613" t="s">
        <v>659</v>
      </c>
      <c r="W613" t="s">
        <v>659</v>
      </c>
      <c r="X613" t="s">
        <v>659</v>
      </c>
      <c r="Y613" t="s">
        <v>659</v>
      </c>
      <c r="Z613" t="s">
        <v>659</v>
      </c>
      <c r="AA613" t="s">
        <v>659</v>
      </c>
      <c r="AB613" t="s">
        <v>659</v>
      </c>
      <c r="AC613" t="s">
        <v>659</v>
      </c>
      <c r="AD613" t="s">
        <v>659</v>
      </c>
      <c r="AE613" t="s">
        <v>659</v>
      </c>
      <c r="AF613" t="s">
        <v>659</v>
      </c>
      <c r="AG613" t="s">
        <v>659</v>
      </c>
      <c r="AH613" t="s">
        <v>659</v>
      </c>
      <c r="AI613" t="s">
        <v>659</v>
      </c>
      <c r="AJ613" t="s">
        <v>659</v>
      </c>
      <c r="AK613" t="s">
        <v>659</v>
      </c>
      <c r="AL613" t="s">
        <v>659</v>
      </c>
      <c r="AM613" t="s">
        <v>659</v>
      </c>
      <c r="AN613" t="s">
        <v>659</v>
      </c>
      <c r="AO613" t="s">
        <v>659</v>
      </c>
      <c r="AP613" t="s">
        <v>659</v>
      </c>
      <c r="AQ613" s="241">
        <v>0</v>
      </c>
      <c r="AR613" s="241">
        <v>0</v>
      </c>
    </row>
    <row r="614" spans="1:44" x14ac:dyDescent="0.2">
      <c r="A614">
        <v>117019</v>
      </c>
      <c r="B614" t="s">
        <v>1144</v>
      </c>
      <c r="C614" t="s">
        <v>659</v>
      </c>
      <c r="D614" t="s">
        <v>659</v>
      </c>
      <c r="E614" t="s">
        <v>659</v>
      </c>
      <c r="F614" t="s">
        <v>659</v>
      </c>
      <c r="G614" t="s">
        <v>659</v>
      </c>
      <c r="H614" t="s">
        <v>659</v>
      </c>
      <c r="I614" t="s">
        <v>659</v>
      </c>
      <c r="J614" t="s">
        <v>659</v>
      </c>
      <c r="K614" t="s">
        <v>659</v>
      </c>
      <c r="L614" t="s">
        <v>659</v>
      </c>
      <c r="M614" t="s">
        <v>659</v>
      </c>
      <c r="N614" t="s">
        <v>659</v>
      </c>
      <c r="O614" t="s">
        <v>659</v>
      </c>
      <c r="P614" t="s">
        <v>659</v>
      </c>
      <c r="Q614" t="s">
        <v>659</v>
      </c>
      <c r="R614" t="s">
        <v>659</v>
      </c>
      <c r="S614" t="s">
        <v>659</v>
      </c>
      <c r="T614" t="s">
        <v>659</v>
      </c>
      <c r="U614" t="s">
        <v>659</v>
      </c>
      <c r="V614" t="s">
        <v>659</v>
      </c>
      <c r="W614" t="s">
        <v>659</v>
      </c>
      <c r="X614" t="s">
        <v>659</v>
      </c>
      <c r="Y614" t="s">
        <v>659</v>
      </c>
      <c r="Z614" t="s">
        <v>659</v>
      </c>
      <c r="AA614" t="s">
        <v>659</v>
      </c>
      <c r="AB614" t="s">
        <v>659</v>
      </c>
      <c r="AC614" t="s">
        <v>659</v>
      </c>
      <c r="AD614" t="s">
        <v>659</v>
      </c>
      <c r="AE614" t="s">
        <v>659</v>
      </c>
      <c r="AF614" t="s">
        <v>659</v>
      </c>
      <c r="AG614" t="s">
        <v>659</v>
      </c>
      <c r="AH614" t="s">
        <v>659</v>
      </c>
      <c r="AI614" t="s">
        <v>659</v>
      </c>
      <c r="AJ614" t="s">
        <v>659</v>
      </c>
      <c r="AK614" t="s">
        <v>659</v>
      </c>
      <c r="AL614" t="s">
        <v>659</v>
      </c>
      <c r="AM614" t="s">
        <v>659</v>
      </c>
      <c r="AN614" t="s">
        <v>659</v>
      </c>
      <c r="AO614" t="s">
        <v>659</v>
      </c>
      <c r="AP614" t="s">
        <v>659</v>
      </c>
      <c r="AQ614" s="241" t="s">
        <v>932</v>
      </c>
      <c r="AR614" s="241">
        <v>0</v>
      </c>
    </row>
    <row r="615" spans="1:44" ht="18" x14ac:dyDescent="0.2">
      <c r="A615" s="264">
        <v>117020</v>
      </c>
      <c r="B615" t="s">
        <v>59</v>
      </c>
      <c r="C615" t="s">
        <v>659</v>
      </c>
      <c r="D615" t="s">
        <v>659</v>
      </c>
      <c r="E615" t="s">
        <v>659</v>
      </c>
      <c r="F615" t="s">
        <v>659</v>
      </c>
      <c r="G615" t="s">
        <v>659</v>
      </c>
      <c r="H615" t="s">
        <v>659</v>
      </c>
      <c r="I615" t="s">
        <v>659</v>
      </c>
      <c r="J615" t="s">
        <v>659</v>
      </c>
      <c r="K615" t="s">
        <v>659</v>
      </c>
      <c r="L615" t="s">
        <v>659</v>
      </c>
      <c r="M615" t="s">
        <v>659</v>
      </c>
      <c r="N615" t="s">
        <v>659</v>
      </c>
      <c r="O615" t="s">
        <v>659</v>
      </c>
      <c r="P615" t="s">
        <v>659</v>
      </c>
      <c r="Q615" t="s">
        <v>659</v>
      </c>
      <c r="R615" t="s">
        <v>659</v>
      </c>
      <c r="S615" t="s">
        <v>659</v>
      </c>
      <c r="T615" t="s">
        <v>659</v>
      </c>
      <c r="U615" t="s">
        <v>659</v>
      </c>
      <c r="V615" t="s">
        <v>659</v>
      </c>
      <c r="W615" t="s">
        <v>659</v>
      </c>
      <c r="X615" t="s">
        <v>659</v>
      </c>
      <c r="Y615" t="s">
        <v>659</v>
      </c>
      <c r="Z615" t="s">
        <v>659</v>
      </c>
      <c r="AA615" t="s">
        <v>659</v>
      </c>
      <c r="AB615" t="s">
        <v>659</v>
      </c>
      <c r="AC615" t="s">
        <v>659</v>
      </c>
      <c r="AD615" t="s">
        <v>659</v>
      </c>
      <c r="AE615" t="s">
        <v>659</v>
      </c>
      <c r="AF615" t="s">
        <v>659</v>
      </c>
      <c r="AG615" t="s">
        <v>659</v>
      </c>
      <c r="AH615" t="s">
        <v>659</v>
      </c>
      <c r="AI615" t="s">
        <v>659</v>
      </c>
      <c r="AJ615" t="s">
        <v>659</v>
      </c>
      <c r="AK615" t="s">
        <v>659</v>
      </c>
      <c r="AL615" t="s">
        <v>659</v>
      </c>
      <c r="AM615" t="s">
        <v>659</v>
      </c>
      <c r="AN615" t="s">
        <v>659</v>
      </c>
      <c r="AO615" t="s">
        <v>659</v>
      </c>
      <c r="AP615" t="s">
        <v>659</v>
      </c>
      <c r="AQ615" s="241">
        <v>0</v>
      </c>
      <c r="AR615" s="241">
        <v>0</v>
      </c>
    </row>
    <row r="616" spans="1:44" x14ac:dyDescent="0.2">
      <c r="A616" s="241">
        <v>117028</v>
      </c>
      <c r="B616" t="s">
        <v>59</v>
      </c>
      <c r="AB616" s="241" t="s">
        <v>196</v>
      </c>
      <c r="AG616" s="241" t="s">
        <v>198</v>
      </c>
      <c r="AH616" s="241" t="s">
        <v>196</v>
      </c>
      <c r="AI616" s="241" t="s">
        <v>196</v>
      </c>
      <c r="AJ616" s="241" t="s">
        <v>197</v>
      </c>
      <c r="AK616" s="241" t="s">
        <v>197</v>
      </c>
      <c r="AL616" s="241" t="s">
        <v>198</v>
      </c>
      <c r="AM616" s="241" t="s">
        <v>196</v>
      </c>
      <c r="AN616" s="241" t="s">
        <v>196</v>
      </c>
      <c r="AO616" s="241" t="s">
        <v>197</v>
      </c>
      <c r="AP616" s="241" t="s">
        <v>197</v>
      </c>
      <c r="AQ616" s="241">
        <v>0</v>
      </c>
      <c r="AR616" s="241">
        <v>0</v>
      </c>
    </row>
    <row r="617" spans="1:44" ht="18" x14ac:dyDescent="0.2">
      <c r="A617" s="264">
        <v>117066</v>
      </c>
      <c r="B617" t="s">
        <v>59</v>
      </c>
      <c r="C617" t="s">
        <v>659</v>
      </c>
      <c r="D617" t="s">
        <v>659</v>
      </c>
      <c r="E617" t="s">
        <v>659</v>
      </c>
      <c r="F617" t="s">
        <v>659</v>
      </c>
      <c r="G617" t="s">
        <v>659</v>
      </c>
      <c r="H617" t="s">
        <v>659</v>
      </c>
      <c r="I617" t="s">
        <v>659</v>
      </c>
      <c r="J617" t="s">
        <v>659</v>
      </c>
      <c r="K617" t="s">
        <v>659</v>
      </c>
      <c r="L617" t="s">
        <v>659</v>
      </c>
      <c r="M617" t="s">
        <v>659</v>
      </c>
      <c r="N617" t="s">
        <v>659</v>
      </c>
      <c r="O617" t="s">
        <v>659</v>
      </c>
      <c r="P617" t="s">
        <v>659</v>
      </c>
      <c r="Q617" t="s">
        <v>659</v>
      </c>
      <c r="R617" t="s">
        <v>659</v>
      </c>
      <c r="S617" t="s">
        <v>659</v>
      </c>
      <c r="T617" t="s">
        <v>659</v>
      </c>
      <c r="U617" t="s">
        <v>659</v>
      </c>
      <c r="V617" t="s">
        <v>659</v>
      </c>
      <c r="W617" t="s">
        <v>659</v>
      </c>
      <c r="X617" t="s">
        <v>659</v>
      </c>
      <c r="Y617" t="s">
        <v>659</v>
      </c>
      <c r="Z617" t="s">
        <v>659</v>
      </c>
      <c r="AA617" t="s">
        <v>659</v>
      </c>
      <c r="AB617" t="s">
        <v>659</v>
      </c>
      <c r="AC617" t="s">
        <v>659</v>
      </c>
      <c r="AD617" t="s">
        <v>659</v>
      </c>
      <c r="AE617" t="s">
        <v>659</v>
      </c>
      <c r="AF617" t="s">
        <v>659</v>
      </c>
      <c r="AG617" t="s">
        <v>659</v>
      </c>
      <c r="AH617" t="s">
        <v>659</v>
      </c>
      <c r="AI617" t="s">
        <v>659</v>
      </c>
      <c r="AJ617" t="s">
        <v>659</v>
      </c>
      <c r="AK617" t="s">
        <v>659</v>
      </c>
      <c r="AL617" t="s">
        <v>659</v>
      </c>
      <c r="AM617" t="s">
        <v>659</v>
      </c>
      <c r="AN617" t="s">
        <v>659</v>
      </c>
      <c r="AO617" t="s">
        <v>659</v>
      </c>
      <c r="AP617" t="s">
        <v>659</v>
      </c>
      <c r="AQ617" s="241">
        <v>0</v>
      </c>
      <c r="AR617" s="241">
        <v>0</v>
      </c>
    </row>
    <row r="618" spans="1:44" ht="18" x14ac:dyDescent="0.2">
      <c r="A618" s="264">
        <v>117076</v>
      </c>
      <c r="B618" t="s">
        <v>59</v>
      </c>
      <c r="C618" t="s">
        <v>659</v>
      </c>
      <c r="D618" t="s">
        <v>659</v>
      </c>
      <c r="E618" t="s">
        <v>659</v>
      </c>
      <c r="F618" t="s">
        <v>659</v>
      </c>
      <c r="G618" t="s">
        <v>659</v>
      </c>
      <c r="H618" t="s">
        <v>659</v>
      </c>
      <c r="I618" t="s">
        <v>659</v>
      </c>
      <c r="J618" t="s">
        <v>659</v>
      </c>
      <c r="K618" t="s">
        <v>659</v>
      </c>
      <c r="L618" t="s">
        <v>659</v>
      </c>
      <c r="M618" t="s">
        <v>659</v>
      </c>
      <c r="N618" t="s">
        <v>659</v>
      </c>
      <c r="O618" t="s">
        <v>659</v>
      </c>
      <c r="P618" t="s">
        <v>659</v>
      </c>
      <c r="Q618" t="s">
        <v>659</v>
      </c>
      <c r="R618" t="s">
        <v>659</v>
      </c>
      <c r="S618" t="s">
        <v>659</v>
      </c>
      <c r="T618" t="s">
        <v>659</v>
      </c>
      <c r="U618" t="s">
        <v>659</v>
      </c>
      <c r="V618" t="s">
        <v>659</v>
      </c>
      <c r="W618" t="s">
        <v>659</v>
      </c>
      <c r="X618" t="s">
        <v>659</v>
      </c>
      <c r="Y618" t="s">
        <v>659</v>
      </c>
      <c r="Z618" t="s">
        <v>659</v>
      </c>
      <c r="AA618" t="s">
        <v>659</v>
      </c>
      <c r="AB618" t="s">
        <v>659</v>
      </c>
      <c r="AC618" t="s">
        <v>659</v>
      </c>
      <c r="AD618" t="s">
        <v>659</v>
      </c>
      <c r="AE618" t="s">
        <v>659</v>
      </c>
      <c r="AF618" t="s">
        <v>659</v>
      </c>
      <c r="AG618" t="s">
        <v>659</v>
      </c>
      <c r="AH618" t="s">
        <v>659</v>
      </c>
      <c r="AI618" t="s">
        <v>659</v>
      </c>
      <c r="AJ618" t="s">
        <v>659</v>
      </c>
      <c r="AK618" t="s">
        <v>659</v>
      </c>
      <c r="AL618" t="s">
        <v>659</v>
      </c>
      <c r="AM618" t="s">
        <v>659</v>
      </c>
      <c r="AN618" t="s">
        <v>659</v>
      </c>
      <c r="AO618" t="s">
        <v>659</v>
      </c>
      <c r="AP618" t="s">
        <v>659</v>
      </c>
      <c r="AQ618" s="241">
        <v>0</v>
      </c>
      <c r="AR618" s="241">
        <v>0</v>
      </c>
    </row>
    <row r="619" spans="1:44" x14ac:dyDescent="0.2">
      <c r="A619">
        <v>117082</v>
      </c>
      <c r="B619" t="s">
        <v>1141</v>
      </c>
      <c r="C619" t="s">
        <v>659</v>
      </c>
      <c r="D619" t="s">
        <v>659</v>
      </c>
      <c r="E619" t="s">
        <v>659</v>
      </c>
      <c r="F619" t="s">
        <v>659</v>
      </c>
      <c r="G619" t="s">
        <v>659</v>
      </c>
      <c r="H619" t="s">
        <v>659</v>
      </c>
      <c r="I619" t="s">
        <v>659</v>
      </c>
      <c r="J619" t="s">
        <v>659</v>
      </c>
      <c r="K619" t="s">
        <v>659</v>
      </c>
      <c r="L619" t="s">
        <v>659</v>
      </c>
      <c r="M619" t="s">
        <v>659</v>
      </c>
      <c r="N619" t="s">
        <v>659</v>
      </c>
      <c r="O619" t="s">
        <v>659</v>
      </c>
      <c r="P619" t="s">
        <v>659</v>
      </c>
      <c r="Q619" t="s">
        <v>659</v>
      </c>
      <c r="R619" t="s">
        <v>659</v>
      </c>
      <c r="S619" t="s">
        <v>659</v>
      </c>
      <c r="T619" t="s">
        <v>659</v>
      </c>
      <c r="U619" t="s">
        <v>659</v>
      </c>
      <c r="V619" t="s">
        <v>659</v>
      </c>
      <c r="W619" t="s">
        <v>659</v>
      </c>
      <c r="X619" t="s">
        <v>659</v>
      </c>
      <c r="Y619" t="s">
        <v>659</v>
      </c>
      <c r="Z619" t="s">
        <v>659</v>
      </c>
      <c r="AA619" t="s">
        <v>659</v>
      </c>
      <c r="AB619" t="s">
        <v>659</v>
      </c>
      <c r="AC619" t="s">
        <v>659</v>
      </c>
      <c r="AD619" t="s">
        <v>659</v>
      </c>
      <c r="AE619" t="s">
        <v>659</v>
      </c>
      <c r="AF619" t="s">
        <v>659</v>
      </c>
      <c r="AG619" t="s">
        <v>659</v>
      </c>
      <c r="AH619" t="s">
        <v>659</v>
      </c>
      <c r="AI619" t="s">
        <v>659</v>
      </c>
      <c r="AJ619" t="s">
        <v>659</v>
      </c>
      <c r="AK619" t="s">
        <v>659</v>
      </c>
      <c r="AL619" t="s">
        <v>659</v>
      </c>
      <c r="AM619" t="s">
        <v>659</v>
      </c>
      <c r="AN619" t="s">
        <v>659</v>
      </c>
      <c r="AO619" t="s">
        <v>659</v>
      </c>
      <c r="AP619" t="s">
        <v>659</v>
      </c>
      <c r="AQ619" s="241" t="s">
        <v>581</v>
      </c>
      <c r="AR619" s="241">
        <v>0</v>
      </c>
    </row>
    <row r="620" spans="1:44" ht="15" x14ac:dyDescent="0.25">
      <c r="A620" s="258">
        <v>117086</v>
      </c>
      <c r="B620" t="s">
        <v>59</v>
      </c>
      <c r="C620" s="245" t="s">
        <v>659</v>
      </c>
      <c r="D620" s="245" t="s">
        <v>659</v>
      </c>
      <c r="E620" s="245" t="s">
        <v>659</v>
      </c>
      <c r="F620" s="245" t="s">
        <v>659</v>
      </c>
      <c r="G620" s="245" t="s">
        <v>659</v>
      </c>
      <c r="H620" s="245" t="s">
        <v>659</v>
      </c>
      <c r="I620" s="245" t="s">
        <v>659</v>
      </c>
      <c r="J620" s="245" t="s">
        <v>659</v>
      </c>
      <c r="K620" s="245" t="s">
        <v>659</v>
      </c>
      <c r="L620" s="245" t="s">
        <v>659</v>
      </c>
      <c r="M620" s="245" t="s">
        <v>659</v>
      </c>
      <c r="N620" s="245" t="s">
        <v>659</v>
      </c>
      <c r="O620" s="245" t="s">
        <v>659</v>
      </c>
      <c r="P620" s="245" t="s">
        <v>659</v>
      </c>
      <c r="Q620" s="245" t="s">
        <v>659</v>
      </c>
      <c r="R620" s="245" t="s">
        <v>659</v>
      </c>
      <c r="S620" s="245" t="s">
        <v>659</v>
      </c>
      <c r="T620" s="245" t="s">
        <v>659</v>
      </c>
      <c r="U620" s="245" t="s">
        <v>659</v>
      </c>
      <c r="V620" s="245" t="s">
        <v>659</v>
      </c>
      <c r="W620" s="245" t="s">
        <v>659</v>
      </c>
      <c r="X620" s="245" t="s">
        <v>659</v>
      </c>
      <c r="Y620" s="245" t="s">
        <v>659</v>
      </c>
      <c r="Z620" s="245" t="s">
        <v>659</v>
      </c>
      <c r="AA620" s="245" t="s">
        <v>659</v>
      </c>
      <c r="AB620" s="245" t="s">
        <v>659</v>
      </c>
      <c r="AC620" s="245" t="s">
        <v>659</v>
      </c>
      <c r="AD620" s="245" t="s">
        <v>659</v>
      </c>
      <c r="AE620" s="245" t="s">
        <v>659</v>
      </c>
      <c r="AF620" s="245" t="s">
        <v>659</v>
      </c>
      <c r="AG620" s="245" t="s">
        <v>659</v>
      </c>
      <c r="AH620" s="245" t="s">
        <v>659</v>
      </c>
      <c r="AI620" s="245" t="s">
        <v>659</v>
      </c>
      <c r="AJ620" s="245" t="s">
        <v>659</v>
      </c>
      <c r="AK620" s="245" t="s">
        <v>659</v>
      </c>
      <c r="AL620" s="245" t="s">
        <v>659</v>
      </c>
      <c r="AM620" s="245" t="s">
        <v>659</v>
      </c>
      <c r="AN620" s="245" t="s">
        <v>659</v>
      </c>
      <c r="AO620" s="245" t="s">
        <v>659</v>
      </c>
      <c r="AP620" s="245" t="s">
        <v>659</v>
      </c>
      <c r="AQ620" s="241">
        <v>0</v>
      </c>
      <c r="AR620" s="241">
        <v>0</v>
      </c>
    </row>
    <row r="621" spans="1:44" x14ac:dyDescent="0.2">
      <c r="A621" s="265">
        <v>117091</v>
      </c>
      <c r="B621" t="s">
        <v>59</v>
      </c>
      <c r="C621" s="263" t="s">
        <v>197</v>
      </c>
      <c r="D621" s="263" t="s">
        <v>197</v>
      </c>
      <c r="E621" s="263" t="s">
        <v>197</v>
      </c>
      <c r="F621" s="263" t="s">
        <v>197</v>
      </c>
      <c r="G621" s="263" t="s">
        <v>197</v>
      </c>
      <c r="H621" s="263" t="s">
        <v>197</v>
      </c>
      <c r="I621" s="263" t="s">
        <v>197</v>
      </c>
      <c r="J621" s="263" t="s">
        <v>197</v>
      </c>
      <c r="K621" s="263" t="s">
        <v>197</v>
      </c>
      <c r="L621" s="263" t="s">
        <v>197</v>
      </c>
      <c r="M621" s="263" t="s">
        <v>197</v>
      </c>
      <c r="N621" s="263" t="s">
        <v>197</v>
      </c>
      <c r="O621" s="263" t="s">
        <v>197</v>
      </c>
      <c r="P621" s="263" t="s">
        <v>197</v>
      </c>
      <c r="Q621" s="263" t="s">
        <v>197</v>
      </c>
      <c r="R621" s="263" t="s">
        <v>197</v>
      </c>
      <c r="S621" s="263" t="s">
        <v>197</v>
      </c>
      <c r="T621" s="263" t="s">
        <v>197</v>
      </c>
      <c r="U621" s="263" t="s">
        <v>197</v>
      </c>
      <c r="V621" s="263" t="s">
        <v>197</v>
      </c>
      <c r="W621" s="263" t="s">
        <v>197</v>
      </c>
      <c r="X621" s="263" t="s">
        <v>197</v>
      </c>
      <c r="Y621" s="263" t="s">
        <v>197</v>
      </c>
      <c r="Z621" s="263" t="s">
        <v>197</v>
      </c>
      <c r="AA621" s="263" t="s">
        <v>197</v>
      </c>
      <c r="AB621" s="263" t="s">
        <v>197</v>
      </c>
      <c r="AC621" s="263" t="s">
        <v>197</v>
      </c>
      <c r="AD621" s="263" t="s">
        <v>197</v>
      </c>
      <c r="AE621" s="263" t="s">
        <v>197</v>
      </c>
      <c r="AF621" s="263" t="s">
        <v>197</v>
      </c>
      <c r="AG621" s="263" t="s">
        <v>197</v>
      </c>
      <c r="AH621" s="263" t="s">
        <v>197</v>
      </c>
      <c r="AI621" s="263" t="s">
        <v>197</v>
      </c>
      <c r="AJ621" s="263" t="s">
        <v>197</v>
      </c>
      <c r="AK621" s="263" t="s">
        <v>197</v>
      </c>
      <c r="AL621" s="263" t="s">
        <v>197</v>
      </c>
      <c r="AM621" s="263" t="s">
        <v>197</v>
      </c>
      <c r="AN621" s="263" t="s">
        <v>197</v>
      </c>
      <c r="AO621" s="263" t="s">
        <v>197</v>
      </c>
      <c r="AP621" s="263" t="s">
        <v>197</v>
      </c>
      <c r="AQ621" s="241">
        <v>0</v>
      </c>
      <c r="AR621" s="241" t="s">
        <v>1137</v>
      </c>
    </row>
    <row r="622" spans="1:44" x14ac:dyDescent="0.2">
      <c r="A622" s="241">
        <v>117095</v>
      </c>
      <c r="B622" t="s">
        <v>59</v>
      </c>
      <c r="C622" s="241" t="s">
        <v>659</v>
      </c>
      <c r="D622" s="241" t="s">
        <v>659</v>
      </c>
      <c r="E622" s="241" t="s">
        <v>659</v>
      </c>
      <c r="F622" s="241" t="s">
        <v>659</v>
      </c>
      <c r="G622" s="241" t="s">
        <v>659</v>
      </c>
      <c r="H622" s="241" t="s">
        <v>659</v>
      </c>
      <c r="I622" s="241" t="s">
        <v>659</v>
      </c>
      <c r="J622" s="241" t="s">
        <v>659</v>
      </c>
      <c r="K622" s="241" t="s">
        <v>659</v>
      </c>
      <c r="L622" s="241" t="s">
        <v>659</v>
      </c>
      <c r="M622" s="241" t="s">
        <v>659</v>
      </c>
      <c r="N622" s="241" t="s">
        <v>659</v>
      </c>
      <c r="O622" s="241" t="s">
        <v>659</v>
      </c>
      <c r="P622" s="241" t="s">
        <v>659</v>
      </c>
      <c r="Q622" s="241" t="s">
        <v>659</v>
      </c>
      <c r="R622" s="241" t="s">
        <v>659</v>
      </c>
      <c r="S622" s="241" t="s">
        <v>659</v>
      </c>
      <c r="T622" s="241" t="s">
        <v>659</v>
      </c>
      <c r="U622" s="241" t="s">
        <v>659</v>
      </c>
      <c r="V622" s="241" t="s">
        <v>659</v>
      </c>
      <c r="W622" s="241" t="s">
        <v>659</v>
      </c>
      <c r="X622" s="241" t="s">
        <v>659</v>
      </c>
      <c r="Y622" s="241" t="s">
        <v>659</v>
      </c>
      <c r="Z622" s="241" t="s">
        <v>659</v>
      </c>
      <c r="AA622" s="241" t="s">
        <v>659</v>
      </c>
      <c r="AB622" s="241" t="s">
        <v>659</v>
      </c>
      <c r="AC622" s="241" t="s">
        <v>659</v>
      </c>
      <c r="AD622" s="241" t="s">
        <v>659</v>
      </c>
      <c r="AE622" s="241" t="s">
        <v>659</v>
      </c>
      <c r="AF622" s="241" t="s">
        <v>659</v>
      </c>
      <c r="AG622" s="241" t="s">
        <v>659</v>
      </c>
      <c r="AH622" s="241" t="s">
        <v>659</v>
      </c>
      <c r="AI622" s="241" t="s">
        <v>659</v>
      </c>
      <c r="AJ622" s="241" t="s">
        <v>659</v>
      </c>
      <c r="AK622" s="241" t="s">
        <v>659</v>
      </c>
      <c r="AL622" s="241" t="s">
        <v>659</v>
      </c>
      <c r="AM622" s="241" t="s">
        <v>659</v>
      </c>
      <c r="AN622" s="241" t="s">
        <v>659</v>
      </c>
      <c r="AO622" s="241" t="s">
        <v>659</v>
      </c>
      <c r="AP622" s="241" t="s">
        <v>659</v>
      </c>
      <c r="AQ622" s="241" t="s">
        <v>932</v>
      </c>
      <c r="AR622" s="241">
        <v>0</v>
      </c>
    </row>
    <row r="623" spans="1:44" ht="15" x14ac:dyDescent="0.25">
      <c r="A623" s="258">
        <v>117101</v>
      </c>
      <c r="B623" t="s">
        <v>59</v>
      </c>
      <c r="C623" s="245" t="s">
        <v>659</v>
      </c>
      <c r="D623" s="245" t="s">
        <v>659</v>
      </c>
      <c r="E623" s="245" t="s">
        <v>659</v>
      </c>
      <c r="F623" s="245" t="s">
        <v>659</v>
      </c>
      <c r="G623" s="245" t="s">
        <v>659</v>
      </c>
      <c r="H623" s="245" t="s">
        <v>659</v>
      </c>
      <c r="I623" s="245" t="s">
        <v>659</v>
      </c>
      <c r="J623" s="245" t="s">
        <v>659</v>
      </c>
      <c r="K623" s="245" t="s">
        <v>659</v>
      </c>
      <c r="L623" s="245" t="s">
        <v>659</v>
      </c>
      <c r="M623" s="245" t="s">
        <v>659</v>
      </c>
      <c r="N623" s="245" t="s">
        <v>659</v>
      </c>
      <c r="O623" s="245" t="s">
        <v>659</v>
      </c>
      <c r="P623" s="245" t="s">
        <v>659</v>
      </c>
      <c r="Q623" s="245" t="s">
        <v>659</v>
      </c>
      <c r="R623" s="245" t="s">
        <v>659</v>
      </c>
      <c r="S623" s="245" t="s">
        <v>659</v>
      </c>
      <c r="T623" s="245" t="s">
        <v>659</v>
      </c>
      <c r="U623" s="245" t="s">
        <v>659</v>
      </c>
      <c r="V623" s="245" t="s">
        <v>659</v>
      </c>
      <c r="W623" s="245" t="s">
        <v>659</v>
      </c>
      <c r="X623" s="245" t="s">
        <v>659</v>
      </c>
      <c r="Y623" s="245" t="s">
        <v>659</v>
      </c>
      <c r="Z623" s="245" t="s">
        <v>659</v>
      </c>
      <c r="AA623" s="245" t="s">
        <v>659</v>
      </c>
      <c r="AB623" s="245" t="s">
        <v>659</v>
      </c>
      <c r="AC623" s="245" t="s">
        <v>659</v>
      </c>
      <c r="AD623" s="245" t="s">
        <v>659</v>
      </c>
      <c r="AE623" s="245" t="s">
        <v>659</v>
      </c>
      <c r="AF623" s="245" t="s">
        <v>659</v>
      </c>
      <c r="AG623" s="245" t="s">
        <v>659</v>
      </c>
      <c r="AH623" s="245" t="s">
        <v>659</v>
      </c>
      <c r="AI623" s="245" t="s">
        <v>659</v>
      </c>
      <c r="AJ623" s="245" t="s">
        <v>659</v>
      </c>
      <c r="AK623" s="245" t="s">
        <v>659</v>
      </c>
      <c r="AL623" s="245" t="s">
        <v>659</v>
      </c>
      <c r="AM623" s="245" t="s">
        <v>659</v>
      </c>
      <c r="AN623" s="245" t="s">
        <v>659</v>
      </c>
      <c r="AO623" s="245" t="s">
        <v>659</v>
      </c>
      <c r="AP623" s="245" t="s">
        <v>659</v>
      </c>
      <c r="AQ623" s="241">
        <v>0</v>
      </c>
      <c r="AR623" s="241">
        <v>0</v>
      </c>
    </row>
    <row r="624" spans="1:44" x14ac:dyDescent="0.2">
      <c r="A624" s="241">
        <v>117125</v>
      </c>
      <c r="B624" t="s">
        <v>59</v>
      </c>
      <c r="C624" s="241" t="s">
        <v>659</v>
      </c>
      <c r="D624" s="241" t="s">
        <v>659</v>
      </c>
      <c r="E624" s="241" t="s">
        <v>659</v>
      </c>
      <c r="F624" s="241" t="s">
        <v>659</v>
      </c>
      <c r="G624" s="241" t="s">
        <v>659</v>
      </c>
      <c r="H624" s="241" t="s">
        <v>659</v>
      </c>
      <c r="I624" s="241" t="s">
        <v>659</v>
      </c>
      <c r="J624" s="241" t="s">
        <v>659</v>
      </c>
      <c r="K624" s="241" t="s">
        <v>659</v>
      </c>
      <c r="L624" s="241" t="s">
        <v>659</v>
      </c>
      <c r="M624" s="241" t="s">
        <v>659</v>
      </c>
      <c r="N624" s="241" t="s">
        <v>659</v>
      </c>
      <c r="O624" s="241" t="s">
        <v>659</v>
      </c>
      <c r="P624" s="241" t="s">
        <v>659</v>
      </c>
      <c r="Q624" s="241" t="s">
        <v>659</v>
      </c>
      <c r="R624" s="241" t="s">
        <v>659</v>
      </c>
      <c r="S624" s="241" t="s">
        <v>659</v>
      </c>
      <c r="T624" s="241" t="s">
        <v>659</v>
      </c>
      <c r="U624" s="241" t="s">
        <v>659</v>
      </c>
      <c r="V624" s="241" t="s">
        <v>659</v>
      </c>
      <c r="W624" s="241" t="s">
        <v>659</v>
      </c>
      <c r="X624" s="241" t="s">
        <v>659</v>
      </c>
      <c r="Y624" s="241" t="s">
        <v>659</v>
      </c>
      <c r="Z624" s="241" t="s">
        <v>659</v>
      </c>
      <c r="AA624" s="241" t="s">
        <v>659</v>
      </c>
      <c r="AB624" s="241" t="s">
        <v>659</v>
      </c>
      <c r="AC624" s="241" t="s">
        <v>659</v>
      </c>
      <c r="AD624" s="241" t="s">
        <v>659</v>
      </c>
      <c r="AE624" s="241" t="s">
        <v>659</v>
      </c>
      <c r="AF624" s="241" t="s">
        <v>659</v>
      </c>
      <c r="AG624" s="241" t="s">
        <v>659</v>
      </c>
      <c r="AH624" s="241" t="s">
        <v>659</v>
      </c>
      <c r="AI624" s="241" t="s">
        <v>659</v>
      </c>
      <c r="AJ624" s="241" t="s">
        <v>659</v>
      </c>
      <c r="AK624" s="241" t="s">
        <v>659</v>
      </c>
      <c r="AL624" s="241" t="s">
        <v>659</v>
      </c>
      <c r="AM624" s="241" t="s">
        <v>659</v>
      </c>
      <c r="AN624" s="241" t="s">
        <v>659</v>
      </c>
      <c r="AO624" s="241" t="s">
        <v>659</v>
      </c>
      <c r="AP624" s="241" t="s">
        <v>659</v>
      </c>
      <c r="AQ624" s="241" t="s">
        <v>932</v>
      </c>
      <c r="AR624" s="241">
        <v>0</v>
      </c>
    </row>
    <row r="625" spans="1:44" x14ac:dyDescent="0.2">
      <c r="A625">
        <v>117140</v>
      </c>
      <c r="B625" t="s">
        <v>59</v>
      </c>
      <c r="C625" t="s">
        <v>198</v>
      </c>
      <c r="D625" t="s">
        <v>198</v>
      </c>
      <c r="E625" t="s">
        <v>198</v>
      </c>
      <c r="F625" t="s">
        <v>196</v>
      </c>
      <c r="G625" t="s">
        <v>197</v>
      </c>
      <c r="H625" t="s">
        <v>198</v>
      </c>
      <c r="I625" t="s">
        <v>198</v>
      </c>
      <c r="J625" t="s">
        <v>196</v>
      </c>
      <c r="K625" t="s">
        <v>198</v>
      </c>
      <c r="L625" t="s">
        <v>196</v>
      </c>
      <c r="M625" t="s">
        <v>198</v>
      </c>
      <c r="N625" t="s">
        <v>196</v>
      </c>
      <c r="O625" t="s">
        <v>198</v>
      </c>
      <c r="P625" t="s">
        <v>196</v>
      </c>
      <c r="Q625" t="s">
        <v>196</v>
      </c>
      <c r="R625" t="s">
        <v>196</v>
      </c>
      <c r="S625" t="s">
        <v>196</v>
      </c>
      <c r="T625" t="s">
        <v>196</v>
      </c>
      <c r="U625" t="s">
        <v>196</v>
      </c>
      <c r="V625" t="s">
        <v>196</v>
      </c>
      <c r="W625" t="s">
        <v>198</v>
      </c>
      <c r="X625" t="s">
        <v>196</v>
      </c>
      <c r="Y625" t="s">
        <v>198</v>
      </c>
      <c r="Z625" t="s">
        <v>196</v>
      </c>
      <c r="AA625" t="s">
        <v>196</v>
      </c>
      <c r="AB625" t="s">
        <v>198</v>
      </c>
      <c r="AC625" t="s">
        <v>198</v>
      </c>
      <c r="AD625" t="s">
        <v>196</v>
      </c>
      <c r="AE625" t="s">
        <v>196</v>
      </c>
      <c r="AF625" t="s">
        <v>198</v>
      </c>
      <c r="AG625" t="s">
        <v>198</v>
      </c>
      <c r="AH625" t="s">
        <v>197</v>
      </c>
      <c r="AI625" t="s">
        <v>198</v>
      </c>
      <c r="AJ625" t="s">
        <v>196</v>
      </c>
      <c r="AK625" t="s">
        <v>197</v>
      </c>
      <c r="AL625" t="s">
        <v>198</v>
      </c>
      <c r="AM625" t="s">
        <v>197</v>
      </c>
      <c r="AN625" t="s">
        <v>196</v>
      </c>
      <c r="AO625" t="s">
        <v>197</v>
      </c>
      <c r="AP625" t="s">
        <v>197</v>
      </c>
      <c r="AQ625" s="241">
        <v>0</v>
      </c>
      <c r="AR625" s="241">
        <v>0</v>
      </c>
    </row>
    <row r="626" spans="1:44" ht="18" x14ac:dyDescent="0.2">
      <c r="A626" s="264">
        <v>117151</v>
      </c>
      <c r="B626" t="s">
        <v>59</v>
      </c>
      <c r="C626" t="s">
        <v>659</v>
      </c>
      <c r="D626" t="s">
        <v>659</v>
      </c>
      <c r="E626" t="s">
        <v>659</v>
      </c>
      <c r="F626" t="s">
        <v>659</v>
      </c>
      <c r="G626" t="s">
        <v>659</v>
      </c>
      <c r="H626" t="s">
        <v>659</v>
      </c>
      <c r="I626" t="s">
        <v>659</v>
      </c>
      <c r="J626" t="s">
        <v>659</v>
      </c>
      <c r="K626" t="s">
        <v>659</v>
      </c>
      <c r="L626" t="s">
        <v>659</v>
      </c>
      <c r="M626" t="s">
        <v>659</v>
      </c>
      <c r="N626" t="s">
        <v>659</v>
      </c>
      <c r="O626" t="s">
        <v>659</v>
      </c>
      <c r="P626" t="s">
        <v>659</v>
      </c>
      <c r="Q626" t="s">
        <v>659</v>
      </c>
      <c r="R626" t="s">
        <v>659</v>
      </c>
      <c r="S626" t="s">
        <v>659</v>
      </c>
      <c r="T626" t="s">
        <v>659</v>
      </c>
      <c r="U626" t="s">
        <v>659</v>
      </c>
      <c r="V626" t="s">
        <v>659</v>
      </c>
      <c r="W626" t="s">
        <v>659</v>
      </c>
      <c r="X626" t="s">
        <v>659</v>
      </c>
      <c r="Y626" t="s">
        <v>659</v>
      </c>
      <c r="Z626" t="s">
        <v>659</v>
      </c>
      <c r="AA626" t="s">
        <v>659</v>
      </c>
      <c r="AB626" t="s">
        <v>659</v>
      </c>
      <c r="AC626" t="s">
        <v>659</v>
      </c>
      <c r="AD626" t="s">
        <v>659</v>
      </c>
      <c r="AE626" t="s">
        <v>659</v>
      </c>
      <c r="AF626" t="s">
        <v>659</v>
      </c>
      <c r="AG626" t="s">
        <v>659</v>
      </c>
      <c r="AH626" t="s">
        <v>659</v>
      </c>
      <c r="AI626" t="s">
        <v>659</v>
      </c>
      <c r="AJ626" t="s">
        <v>659</v>
      </c>
      <c r="AK626" t="s">
        <v>659</v>
      </c>
      <c r="AL626" t="s">
        <v>659</v>
      </c>
      <c r="AM626" t="s">
        <v>659</v>
      </c>
      <c r="AN626" t="s">
        <v>659</v>
      </c>
      <c r="AO626" t="s">
        <v>659</v>
      </c>
      <c r="AP626" t="s">
        <v>659</v>
      </c>
      <c r="AQ626" s="241">
        <v>0</v>
      </c>
      <c r="AR626" s="241">
        <v>0</v>
      </c>
    </row>
    <row r="627" spans="1:44" x14ac:dyDescent="0.2">
      <c r="A627" s="241">
        <v>117168</v>
      </c>
      <c r="B627" t="s">
        <v>59</v>
      </c>
      <c r="C627" s="241" t="s">
        <v>659</v>
      </c>
      <c r="D627" s="241" t="s">
        <v>659</v>
      </c>
      <c r="E627" s="241" t="s">
        <v>659</v>
      </c>
      <c r="F627" s="241" t="s">
        <v>659</v>
      </c>
      <c r="G627" s="241" t="s">
        <v>659</v>
      </c>
      <c r="H627" s="241" t="s">
        <v>659</v>
      </c>
      <c r="I627" s="241" t="s">
        <v>659</v>
      </c>
      <c r="J627" s="241" t="s">
        <v>659</v>
      </c>
      <c r="K627" s="241" t="s">
        <v>659</v>
      </c>
      <c r="L627" s="241" t="s">
        <v>659</v>
      </c>
      <c r="M627" s="241" t="s">
        <v>659</v>
      </c>
      <c r="N627" s="241" t="s">
        <v>659</v>
      </c>
      <c r="O627" s="241" t="s">
        <v>659</v>
      </c>
      <c r="P627" s="241" t="s">
        <v>659</v>
      </c>
      <c r="Q627" s="241" t="s">
        <v>659</v>
      </c>
      <c r="R627" s="241" t="s">
        <v>659</v>
      </c>
      <c r="S627" s="241" t="s">
        <v>659</v>
      </c>
      <c r="T627" s="241" t="s">
        <v>659</v>
      </c>
      <c r="U627" s="241" t="s">
        <v>659</v>
      </c>
      <c r="V627" s="241" t="s">
        <v>659</v>
      </c>
      <c r="W627" s="241" t="s">
        <v>659</v>
      </c>
      <c r="X627" s="241" t="s">
        <v>659</v>
      </c>
      <c r="Y627" s="241" t="s">
        <v>659</v>
      </c>
      <c r="Z627" s="241" t="s">
        <v>659</v>
      </c>
      <c r="AA627" s="241" t="s">
        <v>659</v>
      </c>
      <c r="AB627" s="241" t="s">
        <v>659</v>
      </c>
      <c r="AC627" s="241" t="s">
        <v>659</v>
      </c>
      <c r="AD627" s="241" t="s">
        <v>659</v>
      </c>
      <c r="AE627" s="241" t="s">
        <v>659</v>
      </c>
      <c r="AF627" s="241" t="s">
        <v>659</v>
      </c>
      <c r="AG627" s="241" t="s">
        <v>659</v>
      </c>
      <c r="AH627" s="241" t="s">
        <v>659</v>
      </c>
      <c r="AI627" s="241" t="s">
        <v>659</v>
      </c>
      <c r="AJ627" s="241" t="s">
        <v>659</v>
      </c>
      <c r="AK627" s="241" t="s">
        <v>659</v>
      </c>
      <c r="AL627" s="241" t="s">
        <v>659</v>
      </c>
      <c r="AM627" s="241" t="s">
        <v>659</v>
      </c>
      <c r="AN627" s="241" t="s">
        <v>659</v>
      </c>
      <c r="AO627" s="241" t="s">
        <v>659</v>
      </c>
      <c r="AP627" s="241" t="s">
        <v>659</v>
      </c>
      <c r="AQ627" s="241" t="s">
        <v>931</v>
      </c>
      <c r="AR627" s="241">
        <v>0</v>
      </c>
    </row>
    <row r="628" spans="1:44" x14ac:dyDescent="0.2">
      <c r="A628">
        <v>117187</v>
      </c>
      <c r="B628" t="s">
        <v>1144</v>
      </c>
      <c r="C628" t="s">
        <v>196</v>
      </c>
      <c r="D628" t="s">
        <v>198</v>
      </c>
      <c r="E628" t="s">
        <v>196</v>
      </c>
      <c r="F628" t="s">
        <v>198</v>
      </c>
      <c r="G628" t="s">
        <v>196</v>
      </c>
      <c r="H628" t="s">
        <v>198</v>
      </c>
      <c r="I628" t="s">
        <v>198</v>
      </c>
      <c r="J628" t="s">
        <v>198</v>
      </c>
      <c r="K628" t="s">
        <v>198</v>
      </c>
      <c r="L628" t="s">
        <v>198</v>
      </c>
      <c r="M628" t="s">
        <v>198</v>
      </c>
      <c r="N628" t="s">
        <v>198</v>
      </c>
      <c r="O628" t="s">
        <v>198</v>
      </c>
      <c r="P628" t="s">
        <v>198</v>
      </c>
      <c r="Q628" t="s">
        <v>196</v>
      </c>
      <c r="R628" t="s">
        <v>198</v>
      </c>
      <c r="S628" t="s">
        <v>196</v>
      </c>
      <c r="T628" t="s">
        <v>198</v>
      </c>
      <c r="U628" t="s">
        <v>198</v>
      </c>
      <c r="V628" t="s">
        <v>198</v>
      </c>
      <c r="W628" t="s">
        <v>198</v>
      </c>
      <c r="X628" t="s">
        <v>198</v>
      </c>
      <c r="Y628" t="s">
        <v>196</v>
      </c>
      <c r="Z628" t="s">
        <v>198</v>
      </c>
      <c r="AA628" t="s">
        <v>198</v>
      </c>
      <c r="AB628" t="s">
        <v>196</v>
      </c>
      <c r="AC628" t="s">
        <v>196</v>
      </c>
      <c r="AD628" t="s">
        <v>196</v>
      </c>
      <c r="AE628" t="s">
        <v>198</v>
      </c>
      <c r="AF628" t="s">
        <v>196</v>
      </c>
      <c r="AG628" t="s">
        <v>198</v>
      </c>
      <c r="AH628" t="s">
        <v>198</v>
      </c>
      <c r="AI628" t="s">
        <v>196</v>
      </c>
      <c r="AJ628" t="s">
        <v>198</v>
      </c>
      <c r="AK628" t="s">
        <v>198</v>
      </c>
      <c r="AL628" t="s">
        <v>198</v>
      </c>
      <c r="AM628" t="s">
        <v>197</v>
      </c>
      <c r="AN628" t="s">
        <v>197</v>
      </c>
      <c r="AO628" t="s">
        <v>198</v>
      </c>
      <c r="AP628" t="s">
        <v>197</v>
      </c>
      <c r="AQ628" s="241">
        <v>0</v>
      </c>
      <c r="AR628" s="241">
        <v>0</v>
      </c>
    </row>
    <row r="629" spans="1:44" ht="18" x14ac:dyDescent="0.2">
      <c r="A629" s="264">
        <v>117192</v>
      </c>
      <c r="B629" t="s">
        <v>59</v>
      </c>
      <c r="C629" t="s">
        <v>659</v>
      </c>
      <c r="D629" t="s">
        <v>659</v>
      </c>
      <c r="E629" t="s">
        <v>659</v>
      </c>
      <c r="F629" t="s">
        <v>659</v>
      </c>
      <c r="G629" t="s">
        <v>659</v>
      </c>
      <c r="H629" t="s">
        <v>659</v>
      </c>
      <c r="I629" t="s">
        <v>659</v>
      </c>
      <c r="J629" t="s">
        <v>659</v>
      </c>
      <c r="K629" t="s">
        <v>659</v>
      </c>
      <c r="L629" t="s">
        <v>659</v>
      </c>
      <c r="M629" t="s">
        <v>659</v>
      </c>
      <c r="N629" t="s">
        <v>659</v>
      </c>
      <c r="O629" t="s">
        <v>659</v>
      </c>
      <c r="P629" t="s">
        <v>659</v>
      </c>
      <c r="Q629" t="s">
        <v>659</v>
      </c>
      <c r="R629" t="s">
        <v>659</v>
      </c>
      <c r="S629" t="s">
        <v>659</v>
      </c>
      <c r="T629" t="s">
        <v>659</v>
      </c>
      <c r="U629" t="s">
        <v>659</v>
      </c>
      <c r="V629" t="s">
        <v>659</v>
      </c>
      <c r="W629" t="s">
        <v>659</v>
      </c>
      <c r="X629" t="s">
        <v>659</v>
      </c>
      <c r="Y629" t="s">
        <v>659</v>
      </c>
      <c r="Z629" t="s">
        <v>659</v>
      </c>
      <c r="AA629" t="s">
        <v>659</v>
      </c>
      <c r="AB629" t="s">
        <v>659</v>
      </c>
      <c r="AC629" t="s">
        <v>659</v>
      </c>
      <c r="AD629" t="s">
        <v>659</v>
      </c>
      <c r="AE629" t="s">
        <v>659</v>
      </c>
      <c r="AF629" t="s">
        <v>659</v>
      </c>
      <c r="AG629" t="s">
        <v>659</v>
      </c>
      <c r="AH629" t="s">
        <v>659</v>
      </c>
      <c r="AI629" t="s">
        <v>659</v>
      </c>
      <c r="AJ629" t="s">
        <v>659</v>
      </c>
      <c r="AK629" t="s">
        <v>659</v>
      </c>
      <c r="AL629" t="s">
        <v>659</v>
      </c>
      <c r="AM629" t="s">
        <v>659</v>
      </c>
      <c r="AN629" t="s">
        <v>659</v>
      </c>
      <c r="AO629" t="s">
        <v>659</v>
      </c>
      <c r="AP629" t="s">
        <v>659</v>
      </c>
      <c r="AQ629" s="241">
        <v>0</v>
      </c>
      <c r="AR629" s="241">
        <v>0</v>
      </c>
    </row>
    <row r="630" spans="1:44" ht="18" x14ac:dyDescent="0.2">
      <c r="A630" s="264">
        <v>117201</v>
      </c>
      <c r="B630" t="s">
        <v>59</v>
      </c>
      <c r="C630" t="s">
        <v>659</v>
      </c>
      <c r="D630" t="s">
        <v>659</v>
      </c>
      <c r="E630" t="s">
        <v>659</v>
      </c>
      <c r="F630" t="s">
        <v>659</v>
      </c>
      <c r="G630" t="s">
        <v>659</v>
      </c>
      <c r="H630" t="s">
        <v>659</v>
      </c>
      <c r="I630" t="s">
        <v>659</v>
      </c>
      <c r="J630" t="s">
        <v>659</v>
      </c>
      <c r="K630" t="s">
        <v>659</v>
      </c>
      <c r="L630" t="s">
        <v>659</v>
      </c>
      <c r="M630" t="s">
        <v>659</v>
      </c>
      <c r="N630" t="s">
        <v>659</v>
      </c>
      <c r="O630" t="s">
        <v>659</v>
      </c>
      <c r="P630" t="s">
        <v>659</v>
      </c>
      <c r="Q630" t="s">
        <v>659</v>
      </c>
      <c r="R630" t="s">
        <v>659</v>
      </c>
      <c r="S630" t="s">
        <v>659</v>
      </c>
      <c r="T630" t="s">
        <v>659</v>
      </c>
      <c r="U630" t="s">
        <v>659</v>
      </c>
      <c r="V630" t="s">
        <v>659</v>
      </c>
      <c r="W630" t="s">
        <v>659</v>
      </c>
      <c r="X630" t="s">
        <v>659</v>
      </c>
      <c r="Y630" t="s">
        <v>659</v>
      </c>
      <c r="Z630" t="s">
        <v>659</v>
      </c>
      <c r="AA630" t="s">
        <v>659</v>
      </c>
      <c r="AB630" t="s">
        <v>659</v>
      </c>
      <c r="AC630" t="s">
        <v>659</v>
      </c>
      <c r="AD630" t="s">
        <v>659</v>
      </c>
      <c r="AE630" t="s">
        <v>659</v>
      </c>
      <c r="AF630" t="s">
        <v>659</v>
      </c>
      <c r="AG630" t="s">
        <v>659</v>
      </c>
      <c r="AH630" t="s">
        <v>659</v>
      </c>
      <c r="AI630" t="s">
        <v>659</v>
      </c>
      <c r="AJ630" t="s">
        <v>659</v>
      </c>
      <c r="AK630" t="s">
        <v>659</v>
      </c>
      <c r="AL630" t="s">
        <v>659</v>
      </c>
      <c r="AM630" t="s">
        <v>659</v>
      </c>
      <c r="AN630" t="s">
        <v>659</v>
      </c>
      <c r="AO630" t="s">
        <v>659</v>
      </c>
      <c r="AP630" t="s">
        <v>659</v>
      </c>
      <c r="AQ630" s="241">
        <v>0</v>
      </c>
      <c r="AR630" s="241">
        <v>0</v>
      </c>
    </row>
    <row r="631" spans="1:44" ht="15" x14ac:dyDescent="0.25">
      <c r="A631" s="258">
        <v>117215</v>
      </c>
      <c r="B631" t="s">
        <v>59</v>
      </c>
      <c r="C631" s="245" t="s">
        <v>659</v>
      </c>
      <c r="D631" s="245" t="s">
        <v>659</v>
      </c>
      <c r="E631" s="245" t="s">
        <v>659</v>
      </c>
      <c r="F631" s="245" t="s">
        <v>659</v>
      </c>
      <c r="G631" s="245" t="s">
        <v>659</v>
      </c>
      <c r="H631" s="245" t="s">
        <v>659</v>
      </c>
      <c r="I631" s="245" t="s">
        <v>659</v>
      </c>
      <c r="J631" s="245" t="s">
        <v>659</v>
      </c>
      <c r="K631" s="245" t="s">
        <v>659</v>
      </c>
      <c r="L631" s="245" t="s">
        <v>659</v>
      </c>
      <c r="M631" s="245" t="s">
        <v>659</v>
      </c>
      <c r="N631" s="245" t="s">
        <v>659</v>
      </c>
      <c r="O631" s="245" t="s">
        <v>659</v>
      </c>
      <c r="P631" s="245" t="s">
        <v>659</v>
      </c>
      <c r="Q631" s="245" t="s">
        <v>659</v>
      </c>
      <c r="R631" s="245" t="s">
        <v>659</v>
      </c>
      <c r="S631" s="245" t="s">
        <v>659</v>
      </c>
      <c r="T631" s="245" t="s">
        <v>659</v>
      </c>
      <c r="U631" s="245" t="s">
        <v>659</v>
      </c>
      <c r="V631" s="245" t="s">
        <v>659</v>
      </c>
      <c r="W631" s="245" t="s">
        <v>659</v>
      </c>
      <c r="X631" s="245" t="s">
        <v>659</v>
      </c>
      <c r="Y631" s="245" t="s">
        <v>659</v>
      </c>
      <c r="Z631" s="245" t="s">
        <v>659</v>
      </c>
      <c r="AA631" s="245" t="s">
        <v>659</v>
      </c>
      <c r="AB631" s="245" t="s">
        <v>659</v>
      </c>
      <c r="AC631" s="245" t="s">
        <v>659</v>
      </c>
      <c r="AD631" s="245" t="s">
        <v>659</v>
      </c>
      <c r="AE631" s="245" t="s">
        <v>659</v>
      </c>
      <c r="AF631" s="245" t="s">
        <v>659</v>
      </c>
      <c r="AG631" s="245" t="s">
        <v>659</v>
      </c>
      <c r="AH631" s="245" t="s">
        <v>659</v>
      </c>
      <c r="AI631" s="245" t="s">
        <v>659</v>
      </c>
      <c r="AJ631" s="245" t="s">
        <v>659</v>
      </c>
      <c r="AK631" s="245" t="s">
        <v>659</v>
      </c>
      <c r="AL631" s="245" t="s">
        <v>659</v>
      </c>
      <c r="AM631" s="245" t="s">
        <v>659</v>
      </c>
      <c r="AN631" s="245" t="s">
        <v>659</v>
      </c>
      <c r="AO631" s="245" t="s">
        <v>659</v>
      </c>
      <c r="AP631" s="245" t="s">
        <v>659</v>
      </c>
      <c r="AQ631" s="241" t="s">
        <v>944</v>
      </c>
      <c r="AR631" s="241">
        <v>0</v>
      </c>
    </row>
    <row r="632" spans="1:44" ht="18" x14ac:dyDescent="0.2">
      <c r="A632" s="264">
        <v>117221</v>
      </c>
      <c r="B632" t="s">
        <v>59</v>
      </c>
      <c r="C632" t="s">
        <v>659</v>
      </c>
      <c r="D632" t="s">
        <v>659</v>
      </c>
      <c r="E632" t="s">
        <v>659</v>
      </c>
      <c r="F632" t="s">
        <v>659</v>
      </c>
      <c r="G632" t="s">
        <v>659</v>
      </c>
      <c r="H632" t="s">
        <v>659</v>
      </c>
      <c r="I632" t="s">
        <v>659</v>
      </c>
      <c r="J632" t="s">
        <v>659</v>
      </c>
      <c r="K632" t="s">
        <v>659</v>
      </c>
      <c r="L632" t="s">
        <v>659</v>
      </c>
      <c r="M632" t="s">
        <v>659</v>
      </c>
      <c r="N632" t="s">
        <v>659</v>
      </c>
      <c r="O632" t="s">
        <v>659</v>
      </c>
      <c r="P632" t="s">
        <v>659</v>
      </c>
      <c r="Q632" t="s">
        <v>659</v>
      </c>
      <c r="R632" t="s">
        <v>659</v>
      </c>
      <c r="S632" t="s">
        <v>659</v>
      </c>
      <c r="T632" t="s">
        <v>659</v>
      </c>
      <c r="U632" t="s">
        <v>659</v>
      </c>
      <c r="V632" t="s">
        <v>659</v>
      </c>
      <c r="W632" t="s">
        <v>659</v>
      </c>
      <c r="X632" t="s">
        <v>659</v>
      </c>
      <c r="Y632" t="s">
        <v>659</v>
      </c>
      <c r="Z632" t="s">
        <v>659</v>
      </c>
      <c r="AA632" t="s">
        <v>659</v>
      </c>
      <c r="AB632" t="s">
        <v>659</v>
      </c>
      <c r="AC632" t="s">
        <v>659</v>
      </c>
      <c r="AD632" t="s">
        <v>659</v>
      </c>
      <c r="AE632" t="s">
        <v>659</v>
      </c>
      <c r="AF632" t="s">
        <v>659</v>
      </c>
      <c r="AG632" t="s">
        <v>659</v>
      </c>
      <c r="AH632" t="s">
        <v>659</v>
      </c>
      <c r="AI632" t="s">
        <v>659</v>
      </c>
      <c r="AJ632" t="s">
        <v>659</v>
      </c>
      <c r="AK632" t="s">
        <v>659</v>
      </c>
      <c r="AL632" t="s">
        <v>659</v>
      </c>
      <c r="AM632" t="s">
        <v>659</v>
      </c>
      <c r="AN632" t="s">
        <v>659</v>
      </c>
      <c r="AO632" t="s">
        <v>659</v>
      </c>
      <c r="AP632" t="s">
        <v>659</v>
      </c>
      <c r="AQ632" s="241">
        <v>0</v>
      </c>
      <c r="AR632" s="241">
        <v>0</v>
      </c>
    </row>
    <row r="633" spans="1:44" ht="18" x14ac:dyDescent="0.2">
      <c r="A633" s="264">
        <v>117259</v>
      </c>
      <c r="B633" t="s">
        <v>59</v>
      </c>
      <c r="C633" t="s">
        <v>659</v>
      </c>
      <c r="D633" t="s">
        <v>659</v>
      </c>
      <c r="E633" t="s">
        <v>659</v>
      </c>
      <c r="F633" t="s">
        <v>659</v>
      </c>
      <c r="G633" t="s">
        <v>659</v>
      </c>
      <c r="H633" t="s">
        <v>659</v>
      </c>
      <c r="I633" t="s">
        <v>659</v>
      </c>
      <c r="J633" t="s">
        <v>659</v>
      </c>
      <c r="K633" t="s">
        <v>659</v>
      </c>
      <c r="L633" t="s">
        <v>659</v>
      </c>
      <c r="M633" t="s">
        <v>659</v>
      </c>
      <c r="N633" t="s">
        <v>659</v>
      </c>
      <c r="O633" t="s">
        <v>659</v>
      </c>
      <c r="P633" t="s">
        <v>659</v>
      </c>
      <c r="Q633" t="s">
        <v>659</v>
      </c>
      <c r="R633" t="s">
        <v>659</v>
      </c>
      <c r="S633" t="s">
        <v>659</v>
      </c>
      <c r="T633" t="s">
        <v>659</v>
      </c>
      <c r="U633" t="s">
        <v>659</v>
      </c>
      <c r="V633" t="s">
        <v>659</v>
      </c>
      <c r="W633" t="s">
        <v>659</v>
      </c>
      <c r="X633" t="s">
        <v>659</v>
      </c>
      <c r="Y633" t="s">
        <v>659</v>
      </c>
      <c r="Z633" t="s">
        <v>659</v>
      </c>
      <c r="AA633" t="s">
        <v>659</v>
      </c>
      <c r="AB633" t="s">
        <v>659</v>
      </c>
      <c r="AC633" t="s">
        <v>659</v>
      </c>
      <c r="AD633" t="s">
        <v>659</v>
      </c>
      <c r="AE633" t="s">
        <v>659</v>
      </c>
      <c r="AF633" t="s">
        <v>659</v>
      </c>
      <c r="AG633" t="s">
        <v>659</v>
      </c>
      <c r="AH633" t="s">
        <v>659</v>
      </c>
      <c r="AI633" t="s">
        <v>659</v>
      </c>
      <c r="AJ633" t="s">
        <v>659</v>
      </c>
      <c r="AK633" t="s">
        <v>659</v>
      </c>
      <c r="AL633" t="s">
        <v>659</v>
      </c>
      <c r="AM633" t="s">
        <v>659</v>
      </c>
      <c r="AN633" t="s">
        <v>659</v>
      </c>
      <c r="AO633" t="s">
        <v>659</v>
      </c>
      <c r="AP633" t="s">
        <v>659</v>
      </c>
      <c r="AQ633" s="241">
        <v>0</v>
      </c>
      <c r="AR633" s="241">
        <v>0</v>
      </c>
    </row>
    <row r="634" spans="1:44" x14ac:dyDescent="0.2">
      <c r="A634">
        <v>117267</v>
      </c>
      <c r="B634" t="s">
        <v>59</v>
      </c>
      <c r="C634" t="s">
        <v>659</v>
      </c>
      <c r="D634" t="s">
        <v>659</v>
      </c>
      <c r="E634" t="s">
        <v>659</v>
      </c>
      <c r="F634" t="s">
        <v>659</v>
      </c>
      <c r="G634" t="s">
        <v>659</v>
      </c>
      <c r="H634" t="s">
        <v>659</v>
      </c>
      <c r="I634" t="s">
        <v>659</v>
      </c>
      <c r="J634" t="s">
        <v>659</v>
      </c>
      <c r="K634" t="s">
        <v>659</v>
      </c>
      <c r="L634" t="s">
        <v>659</v>
      </c>
      <c r="M634" t="s">
        <v>659</v>
      </c>
      <c r="N634" t="s">
        <v>659</v>
      </c>
      <c r="O634" t="s">
        <v>659</v>
      </c>
      <c r="P634" t="s">
        <v>659</v>
      </c>
      <c r="Q634" t="s">
        <v>659</v>
      </c>
      <c r="R634" t="s">
        <v>659</v>
      </c>
      <c r="S634" t="s">
        <v>659</v>
      </c>
      <c r="T634" t="s">
        <v>659</v>
      </c>
      <c r="U634" t="s">
        <v>659</v>
      </c>
      <c r="V634" t="s">
        <v>659</v>
      </c>
      <c r="W634" t="s">
        <v>659</v>
      </c>
      <c r="X634" t="s">
        <v>659</v>
      </c>
      <c r="Y634" t="s">
        <v>659</v>
      </c>
      <c r="Z634" t="s">
        <v>659</v>
      </c>
      <c r="AA634" t="s">
        <v>659</v>
      </c>
      <c r="AB634" t="s">
        <v>659</v>
      </c>
      <c r="AC634" t="s">
        <v>659</v>
      </c>
      <c r="AD634" t="s">
        <v>659</v>
      </c>
      <c r="AE634" t="s">
        <v>659</v>
      </c>
      <c r="AF634" t="s">
        <v>659</v>
      </c>
      <c r="AG634" t="s">
        <v>659</v>
      </c>
      <c r="AH634" t="s">
        <v>659</v>
      </c>
      <c r="AI634" t="s">
        <v>659</v>
      </c>
      <c r="AJ634" t="s">
        <v>659</v>
      </c>
      <c r="AK634" t="s">
        <v>659</v>
      </c>
      <c r="AL634" t="s">
        <v>659</v>
      </c>
      <c r="AM634" t="s">
        <v>659</v>
      </c>
      <c r="AN634" t="s">
        <v>659</v>
      </c>
      <c r="AO634" t="s">
        <v>659</v>
      </c>
      <c r="AP634" t="s">
        <v>659</v>
      </c>
      <c r="AQ634" s="241" t="s">
        <v>932</v>
      </c>
      <c r="AR634" s="241">
        <v>0</v>
      </c>
    </row>
    <row r="635" spans="1:44" x14ac:dyDescent="0.2">
      <c r="A635">
        <v>117308</v>
      </c>
      <c r="B635" t="s">
        <v>59</v>
      </c>
      <c r="C635" t="s">
        <v>659</v>
      </c>
      <c r="D635" t="s">
        <v>659</v>
      </c>
      <c r="E635" t="s">
        <v>659</v>
      </c>
      <c r="F635" t="s">
        <v>659</v>
      </c>
      <c r="G635" t="s">
        <v>659</v>
      </c>
      <c r="H635" t="s">
        <v>659</v>
      </c>
      <c r="I635" t="s">
        <v>659</v>
      </c>
      <c r="J635" t="s">
        <v>659</v>
      </c>
      <c r="K635" t="s">
        <v>659</v>
      </c>
      <c r="L635" t="s">
        <v>659</v>
      </c>
      <c r="M635" t="s">
        <v>659</v>
      </c>
      <c r="N635" t="s">
        <v>659</v>
      </c>
      <c r="O635" t="s">
        <v>659</v>
      </c>
      <c r="P635" t="s">
        <v>659</v>
      </c>
      <c r="Q635" t="s">
        <v>659</v>
      </c>
      <c r="R635" t="s">
        <v>659</v>
      </c>
      <c r="S635" t="s">
        <v>659</v>
      </c>
      <c r="T635" t="s">
        <v>659</v>
      </c>
      <c r="U635" t="s">
        <v>659</v>
      </c>
      <c r="V635" t="s">
        <v>659</v>
      </c>
      <c r="W635" t="s">
        <v>659</v>
      </c>
      <c r="X635" t="s">
        <v>659</v>
      </c>
      <c r="Y635" t="s">
        <v>659</v>
      </c>
      <c r="Z635" t="s">
        <v>659</v>
      </c>
      <c r="AA635" t="s">
        <v>659</v>
      </c>
      <c r="AB635" t="s">
        <v>659</v>
      </c>
      <c r="AC635" t="s">
        <v>659</v>
      </c>
      <c r="AD635" t="s">
        <v>659</v>
      </c>
      <c r="AE635" t="s">
        <v>659</v>
      </c>
      <c r="AF635" t="s">
        <v>659</v>
      </c>
      <c r="AG635" t="s">
        <v>659</v>
      </c>
      <c r="AH635" t="s">
        <v>659</v>
      </c>
      <c r="AI635" t="s">
        <v>659</v>
      </c>
      <c r="AJ635" t="s">
        <v>659</v>
      </c>
      <c r="AK635" t="s">
        <v>659</v>
      </c>
      <c r="AL635" t="s">
        <v>659</v>
      </c>
      <c r="AM635" t="s">
        <v>659</v>
      </c>
      <c r="AN635" t="s">
        <v>659</v>
      </c>
      <c r="AO635" t="s">
        <v>659</v>
      </c>
      <c r="AP635" t="s">
        <v>659</v>
      </c>
      <c r="AQ635" s="241" t="s">
        <v>932</v>
      </c>
      <c r="AR635" s="241">
        <v>0</v>
      </c>
    </row>
    <row r="636" spans="1:44" x14ac:dyDescent="0.2">
      <c r="A636">
        <v>117318</v>
      </c>
      <c r="B636" t="s">
        <v>59</v>
      </c>
      <c r="C636" t="s">
        <v>198</v>
      </c>
      <c r="D636" t="s">
        <v>196</v>
      </c>
      <c r="E636" t="s">
        <v>198</v>
      </c>
      <c r="F636" t="s">
        <v>196</v>
      </c>
      <c r="G636" t="s">
        <v>196</v>
      </c>
      <c r="H636" t="s">
        <v>198</v>
      </c>
      <c r="I636" t="s">
        <v>196</v>
      </c>
      <c r="J636" t="s">
        <v>196</v>
      </c>
      <c r="K636" t="s">
        <v>198</v>
      </c>
      <c r="L636" t="s">
        <v>196</v>
      </c>
      <c r="M636" t="s">
        <v>198</v>
      </c>
      <c r="N636" t="s">
        <v>198</v>
      </c>
      <c r="O636" t="s">
        <v>196</v>
      </c>
      <c r="P636" t="s">
        <v>196</v>
      </c>
      <c r="Q636" t="s">
        <v>198</v>
      </c>
      <c r="R636" t="s">
        <v>198</v>
      </c>
      <c r="S636" t="s">
        <v>198</v>
      </c>
      <c r="T636" t="s">
        <v>196</v>
      </c>
      <c r="U636" t="s">
        <v>196</v>
      </c>
      <c r="V636" t="s">
        <v>198</v>
      </c>
      <c r="W636" t="s">
        <v>198</v>
      </c>
      <c r="X636" t="s">
        <v>198</v>
      </c>
      <c r="Y636" t="s">
        <v>198</v>
      </c>
      <c r="Z636" t="s">
        <v>196</v>
      </c>
      <c r="AA636" t="s">
        <v>198</v>
      </c>
      <c r="AB636" t="s">
        <v>198</v>
      </c>
      <c r="AC636" t="s">
        <v>198</v>
      </c>
      <c r="AD636" t="s">
        <v>196</v>
      </c>
      <c r="AE636" t="s">
        <v>196</v>
      </c>
      <c r="AF636" t="s">
        <v>198</v>
      </c>
      <c r="AG636" t="s">
        <v>196</v>
      </c>
      <c r="AH636" t="s">
        <v>197</v>
      </c>
      <c r="AI636" t="s">
        <v>198</v>
      </c>
      <c r="AJ636" t="s">
        <v>198</v>
      </c>
      <c r="AK636" t="s">
        <v>198</v>
      </c>
      <c r="AL636" t="s">
        <v>197</v>
      </c>
      <c r="AM636" t="s">
        <v>197</v>
      </c>
      <c r="AN636" t="s">
        <v>197</v>
      </c>
      <c r="AO636" t="s">
        <v>197</v>
      </c>
      <c r="AP636" t="s">
        <v>197</v>
      </c>
      <c r="AQ636" s="241">
        <v>0</v>
      </c>
      <c r="AR636" s="241">
        <v>0</v>
      </c>
    </row>
    <row r="637" spans="1:44" x14ac:dyDescent="0.2">
      <c r="A637">
        <v>117327</v>
      </c>
      <c r="B637" t="s">
        <v>59</v>
      </c>
      <c r="C637" t="s">
        <v>659</v>
      </c>
      <c r="D637" t="s">
        <v>659</v>
      </c>
      <c r="E637" t="s">
        <v>659</v>
      </c>
      <c r="F637" t="s">
        <v>659</v>
      </c>
      <c r="G637" t="s">
        <v>659</v>
      </c>
      <c r="H637" t="s">
        <v>659</v>
      </c>
      <c r="I637" t="s">
        <v>659</v>
      </c>
      <c r="J637" t="s">
        <v>659</v>
      </c>
      <c r="K637" t="s">
        <v>659</v>
      </c>
      <c r="L637" t="s">
        <v>659</v>
      </c>
      <c r="M637" t="s">
        <v>659</v>
      </c>
      <c r="N637" t="s">
        <v>659</v>
      </c>
      <c r="O637" t="s">
        <v>659</v>
      </c>
      <c r="P637" t="s">
        <v>659</v>
      </c>
      <c r="Q637" t="s">
        <v>659</v>
      </c>
      <c r="R637" t="s">
        <v>659</v>
      </c>
      <c r="S637" t="s">
        <v>659</v>
      </c>
      <c r="T637" t="s">
        <v>659</v>
      </c>
      <c r="U637" t="s">
        <v>659</v>
      </c>
      <c r="V637" t="s">
        <v>659</v>
      </c>
      <c r="W637" t="s">
        <v>659</v>
      </c>
      <c r="X637" t="s">
        <v>659</v>
      </c>
      <c r="Y637" t="s">
        <v>659</v>
      </c>
      <c r="Z637" t="s">
        <v>659</v>
      </c>
      <c r="AA637" t="s">
        <v>659</v>
      </c>
      <c r="AB637" t="s">
        <v>659</v>
      </c>
      <c r="AC637" t="s">
        <v>659</v>
      </c>
      <c r="AD637" t="s">
        <v>659</v>
      </c>
      <c r="AE637" t="s">
        <v>659</v>
      </c>
      <c r="AF637" t="s">
        <v>659</v>
      </c>
      <c r="AG637" t="s">
        <v>659</v>
      </c>
      <c r="AH637" t="s">
        <v>659</v>
      </c>
      <c r="AI637" t="s">
        <v>659</v>
      </c>
      <c r="AJ637" t="s">
        <v>659</v>
      </c>
      <c r="AK637" t="s">
        <v>659</v>
      </c>
      <c r="AL637" t="s">
        <v>659</v>
      </c>
      <c r="AM637" t="s">
        <v>659</v>
      </c>
      <c r="AN637" t="s">
        <v>659</v>
      </c>
      <c r="AO637" t="s">
        <v>659</v>
      </c>
      <c r="AP637" t="s">
        <v>659</v>
      </c>
      <c r="AQ637" s="241" t="s">
        <v>1145</v>
      </c>
      <c r="AR637" s="241">
        <v>0</v>
      </c>
    </row>
    <row r="638" spans="1:44" ht="18" x14ac:dyDescent="0.2">
      <c r="A638" s="264">
        <v>117357</v>
      </c>
      <c r="B638" t="s">
        <v>59</v>
      </c>
      <c r="C638" t="s">
        <v>659</v>
      </c>
      <c r="D638" t="s">
        <v>659</v>
      </c>
      <c r="E638" t="s">
        <v>659</v>
      </c>
      <c r="F638" t="s">
        <v>659</v>
      </c>
      <c r="G638" t="s">
        <v>659</v>
      </c>
      <c r="H638" t="s">
        <v>659</v>
      </c>
      <c r="I638" t="s">
        <v>659</v>
      </c>
      <c r="J638" t="s">
        <v>659</v>
      </c>
      <c r="K638" t="s">
        <v>659</v>
      </c>
      <c r="L638" t="s">
        <v>659</v>
      </c>
      <c r="M638" t="s">
        <v>659</v>
      </c>
      <c r="N638" t="s">
        <v>659</v>
      </c>
      <c r="O638" t="s">
        <v>659</v>
      </c>
      <c r="P638" t="s">
        <v>659</v>
      </c>
      <c r="Q638" t="s">
        <v>659</v>
      </c>
      <c r="R638" t="s">
        <v>659</v>
      </c>
      <c r="S638" t="s">
        <v>659</v>
      </c>
      <c r="T638" t="s">
        <v>659</v>
      </c>
      <c r="U638" t="s">
        <v>659</v>
      </c>
      <c r="V638" t="s">
        <v>659</v>
      </c>
      <c r="W638" t="s">
        <v>659</v>
      </c>
      <c r="X638" t="s">
        <v>659</v>
      </c>
      <c r="Y638" t="s">
        <v>659</v>
      </c>
      <c r="Z638" t="s">
        <v>659</v>
      </c>
      <c r="AA638" t="s">
        <v>659</v>
      </c>
      <c r="AB638" t="s">
        <v>659</v>
      </c>
      <c r="AC638" t="s">
        <v>659</v>
      </c>
      <c r="AD638" t="s">
        <v>659</v>
      </c>
      <c r="AE638" t="s">
        <v>659</v>
      </c>
      <c r="AF638" t="s">
        <v>659</v>
      </c>
      <c r="AG638" t="s">
        <v>659</v>
      </c>
      <c r="AH638" t="s">
        <v>659</v>
      </c>
      <c r="AI638" t="s">
        <v>659</v>
      </c>
      <c r="AJ638" t="s">
        <v>659</v>
      </c>
      <c r="AK638" t="s">
        <v>659</v>
      </c>
      <c r="AL638" t="s">
        <v>659</v>
      </c>
      <c r="AM638" t="s">
        <v>659</v>
      </c>
      <c r="AN638" t="s">
        <v>659</v>
      </c>
      <c r="AO638" t="s">
        <v>659</v>
      </c>
      <c r="AP638" t="s">
        <v>659</v>
      </c>
      <c r="AQ638" s="241">
        <v>0</v>
      </c>
      <c r="AR638" s="241">
        <v>0</v>
      </c>
    </row>
    <row r="639" spans="1:44" ht="18" x14ac:dyDescent="0.2">
      <c r="A639" s="264">
        <v>117368</v>
      </c>
      <c r="B639" t="s">
        <v>59</v>
      </c>
      <c r="C639" t="s">
        <v>659</v>
      </c>
      <c r="D639" t="s">
        <v>659</v>
      </c>
      <c r="E639" t="s">
        <v>659</v>
      </c>
      <c r="F639" t="s">
        <v>659</v>
      </c>
      <c r="G639" t="s">
        <v>659</v>
      </c>
      <c r="H639" t="s">
        <v>659</v>
      </c>
      <c r="I639" t="s">
        <v>659</v>
      </c>
      <c r="J639" t="s">
        <v>659</v>
      </c>
      <c r="K639" t="s">
        <v>659</v>
      </c>
      <c r="L639" t="s">
        <v>659</v>
      </c>
      <c r="M639" t="s">
        <v>659</v>
      </c>
      <c r="N639" t="s">
        <v>659</v>
      </c>
      <c r="O639" t="s">
        <v>659</v>
      </c>
      <c r="P639" t="s">
        <v>659</v>
      </c>
      <c r="Q639" t="s">
        <v>659</v>
      </c>
      <c r="R639" t="s">
        <v>659</v>
      </c>
      <c r="S639" t="s">
        <v>659</v>
      </c>
      <c r="T639" t="s">
        <v>659</v>
      </c>
      <c r="U639" t="s">
        <v>659</v>
      </c>
      <c r="V639" t="s">
        <v>659</v>
      </c>
      <c r="W639" t="s">
        <v>659</v>
      </c>
      <c r="X639" t="s">
        <v>659</v>
      </c>
      <c r="Y639" t="s">
        <v>659</v>
      </c>
      <c r="Z639" t="s">
        <v>659</v>
      </c>
      <c r="AA639" t="s">
        <v>659</v>
      </c>
      <c r="AB639" t="s">
        <v>659</v>
      </c>
      <c r="AC639" t="s">
        <v>659</v>
      </c>
      <c r="AD639" t="s">
        <v>659</v>
      </c>
      <c r="AE639" t="s">
        <v>659</v>
      </c>
      <c r="AF639" t="s">
        <v>659</v>
      </c>
      <c r="AG639" t="s">
        <v>659</v>
      </c>
      <c r="AH639" t="s">
        <v>659</v>
      </c>
      <c r="AI639" t="s">
        <v>659</v>
      </c>
      <c r="AJ639" t="s">
        <v>659</v>
      </c>
      <c r="AK639" t="s">
        <v>659</v>
      </c>
      <c r="AL639" t="s">
        <v>659</v>
      </c>
      <c r="AM639" t="s">
        <v>659</v>
      </c>
      <c r="AN639" t="s">
        <v>659</v>
      </c>
      <c r="AO639" t="s">
        <v>659</v>
      </c>
      <c r="AP639" t="s">
        <v>659</v>
      </c>
      <c r="AQ639" s="241">
        <v>0</v>
      </c>
      <c r="AR639" s="241">
        <v>0</v>
      </c>
    </row>
    <row r="640" spans="1:44" x14ac:dyDescent="0.2">
      <c r="A640">
        <v>117397</v>
      </c>
      <c r="B640" t="s">
        <v>1141</v>
      </c>
      <c r="C640" t="s">
        <v>198</v>
      </c>
      <c r="D640" t="s">
        <v>196</v>
      </c>
      <c r="E640" t="s">
        <v>196</v>
      </c>
      <c r="F640" t="s">
        <v>198</v>
      </c>
      <c r="G640" t="s">
        <v>196</v>
      </c>
      <c r="H640" t="s">
        <v>198</v>
      </c>
      <c r="I640" t="s">
        <v>198</v>
      </c>
      <c r="J640" t="s">
        <v>198</v>
      </c>
      <c r="K640" t="s">
        <v>198</v>
      </c>
      <c r="L640" t="s">
        <v>198</v>
      </c>
      <c r="M640" t="s">
        <v>198</v>
      </c>
      <c r="N640" t="s">
        <v>196</v>
      </c>
      <c r="O640" t="s">
        <v>197</v>
      </c>
      <c r="P640" t="s">
        <v>196</v>
      </c>
      <c r="Q640" t="s">
        <v>196</v>
      </c>
      <c r="R640" t="s">
        <v>198</v>
      </c>
      <c r="S640" t="s">
        <v>196</v>
      </c>
      <c r="T640" t="s">
        <v>196</v>
      </c>
      <c r="U640" t="s">
        <v>196</v>
      </c>
      <c r="V640" t="s">
        <v>198</v>
      </c>
      <c r="W640" t="s">
        <v>198</v>
      </c>
      <c r="X640" t="s">
        <v>198</v>
      </c>
      <c r="Y640" t="s">
        <v>198</v>
      </c>
      <c r="Z640" t="s">
        <v>198</v>
      </c>
      <c r="AA640" t="s">
        <v>198</v>
      </c>
      <c r="AB640" t="s">
        <v>198</v>
      </c>
      <c r="AC640" t="s">
        <v>198</v>
      </c>
      <c r="AD640" t="s">
        <v>198</v>
      </c>
      <c r="AE640" t="s">
        <v>198</v>
      </c>
      <c r="AF640" t="s">
        <v>198</v>
      </c>
      <c r="AG640" t="s">
        <v>198</v>
      </c>
      <c r="AH640" t="s">
        <v>197</v>
      </c>
      <c r="AI640" t="s">
        <v>197</v>
      </c>
      <c r="AJ640" t="s">
        <v>197</v>
      </c>
      <c r="AK640" t="s">
        <v>197</v>
      </c>
      <c r="AL640" t="s">
        <v>198</v>
      </c>
      <c r="AM640" t="s">
        <v>196</v>
      </c>
      <c r="AN640" t="s">
        <v>196</v>
      </c>
      <c r="AO640" t="s">
        <v>198</v>
      </c>
      <c r="AP640" t="s">
        <v>196</v>
      </c>
      <c r="AQ640" s="241">
        <v>0</v>
      </c>
      <c r="AR640" s="241">
        <v>0</v>
      </c>
    </row>
    <row r="641" spans="1:44" ht="18" x14ac:dyDescent="0.2">
      <c r="A641" s="264">
        <v>117411</v>
      </c>
      <c r="B641" t="s">
        <v>59</v>
      </c>
      <c r="C641" t="s">
        <v>659</v>
      </c>
      <c r="D641" t="s">
        <v>659</v>
      </c>
      <c r="E641" t="s">
        <v>659</v>
      </c>
      <c r="F641" t="s">
        <v>659</v>
      </c>
      <c r="G641" t="s">
        <v>659</v>
      </c>
      <c r="H641" t="s">
        <v>659</v>
      </c>
      <c r="I641" t="s">
        <v>659</v>
      </c>
      <c r="J641" t="s">
        <v>659</v>
      </c>
      <c r="K641" t="s">
        <v>659</v>
      </c>
      <c r="L641" t="s">
        <v>659</v>
      </c>
      <c r="M641" t="s">
        <v>659</v>
      </c>
      <c r="N641" t="s">
        <v>659</v>
      </c>
      <c r="O641" t="s">
        <v>659</v>
      </c>
      <c r="P641" t="s">
        <v>659</v>
      </c>
      <c r="Q641" t="s">
        <v>659</v>
      </c>
      <c r="R641" t="s">
        <v>659</v>
      </c>
      <c r="S641" t="s">
        <v>659</v>
      </c>
      <c r="T641" t="s">
        <v>659</v>
      </c>
      <c r="U641" t="s">
        <v>659</v>
      </c>
      <c r="V641" t="s">
        <v>659</v>
      </c>
      <c r="W641" t="s">
        <v>659</v>
      </c>
      <c r="X641" t="s">
        <v>659</v>
      </c>
      <c r="Y641" t="s">
        <v>659</v>
      </c>
      <c r="Z641" t="s">
        <v>659</v>
      </c>
      <c r="AA641" t="s">
        <v>659</v>
      </c>
      <c r="AB641" t="s">
        <v>659</v>
      </c>
      <c r="AC641" t="s">
        <v>659</v>
      </c>
      <c r="AD641" t="s">
        <v>659</v>
      </c>
      <c r="AE641" t="s">
        <v>659</v>
      </c>
      <c r="AF641" t="s">
        <v>659</v>
      </c>
      <c r="AG641" t="s">
        <v>659</v>
      </c>
      <c r="AH641" t="s">
        <v>659</v>
      </c>
      <c r="AI641" t="s">
        <v>659</v>
      </c>
      <c r="AJ641" t="s">
        <v>659</v>
      </c>
      <c r="AK641" t="s">
        <v>659</v>
      </c>
      <c r="AL641" t="s">
        <v>659</v>
      </c>
      <c r="AM641" t="s">
        <v>659</v>
      </c>
      <c r="AN641" t="s">
        <v>659</v>
      </c>
      <c r="AO641" t="s">
        <v>659</v>
      </c>
      <c r="AP641" t="s">
        <v>659</v>
      </c>
      <c r="AQ641" s="241">
        <v>0</v>
      </c>
      <c r="AR641" s="241">
        <v>0</v>
      </c>
    </row>
    <row r="642" spans="1:44" x14ac:dyDescent="0.2">
      <c r="A642" s="241">
        <v>117428</v>
      </c>
      <c r="B642" t="s">
        <v>59</v>
      </c>
      <c r="C642" s="241" t="s">
        <v>659</v>
      </c>
      <c r="D642" s="241" t="s">
        <v>659</v>
      </c>
      <c r="E642" s="241" t="s">
        <v>659</v>
      </c>
      <c r="F642" s="241" t="s">
        <v>659</v>
      </c>
      <c r="G642" s="241" t="s">
        <v>659</v>
      </c>
      <c r="H642" s="241" t="s">
        <v>659</v>
      </c>
      <c r="I642" s="241" t="s">
        <v>659</v>
      </c>
      <c r="J642" s="241" t="s">
        <v>659</v>
      </c>
      <c r="K642" s="241" t="s">
        <v>659</v>
      </c>
      <c r="L642" s="241" t="s">
        <v>659</v>
      </c>
      <c r="M642" s="241" t="s">
        <v>659</v>
      </c>
      <c r="N642" s="241" t="s">
        <v>659</v>
      </c>
      <c r="O642" s="241" t="s">
        <v>659</v>
      </c>
      <c r="P642" s="241" t="s">
        <v>659</v>
      </c>
      <c r="Q642" s="241" t="s">
        <v>659</v>
      </c>
      <c r="R642" s="241" t="s">
        <v>659</v>
      </c>
      <c r="S642" s="241" t="s">
        <v>659</v>
      </c>
      <c r="T642" s="241" t="s">
        <v>659</v>
      </c>
      <c r="U642" s="241" t="s">
        <v>659</v>
      </c>
      <c r="V642" s="241" t="s">
        <v>659</v>
      </c>
      <c r="W642" s="241" t="s">
        <v>659</v>
      </c>
      <c r="X642" s="241" t="s">
        <v>659</v>
      </c>
      <c r="Y642" s="241" t="s">
        <v>659</v>
      </c>
      <c r="Z642" s="241" t="s">
        <v>659</v>
      </c>
      <c r="AA642" s="241" t="s">
        <v>659</v>
      </c>
      <c r="AB642" s="241" t="s">
        <v>659</v>
      </c>
      <c r="AC642" s="241" t="s">
        <v>659</v>
      </c>
      <c r="AD642" s="241" t="s">
        <v>659</v>
      </c>
      <c r="AE642" s="241" t="s">
        <v>659</v>
      </c>
      <c r="AF642" s="241" t="s">
        <v>659</v>
      </c>
      <c r="AG642" s="241" t="s">
        <v>659</v>
      </c>
      <c r="AH642" s="241" t="s">
        <v>659</v>
      </c>
      <c r="AI642" s="241" t="s">
        <v>659</v>
      </c>
      <c r="AJ642" s="241" t="s">
        <v>659</v>
      </c>
      <c r="AK642" s="241" t="s">
        <v>659</v>
      </c>
      <c r="AL642" s="241" t="s">
        <v>659</v>
      </c>
      <c r="AM642" s="241" t="s">
        <v>659</v>
      </c>
      <c r="AN642" s="241" t="s">
        <v>659</v>
      </c>
      <c r="AO642" s="241" t="s">
        <v>659</v>
      </c>
      <c r="AP642" s="241" t="s">
        <v>659</v>
      </c>
      <c r="AQ642" s="241" t="s">
        <v>931</v>
      </c>
      <c r="AR642" s="241">
        <v>0</v>
      </c>
    </row>
    <row r="643" spans="1:44" ht="21.75" x14ac:dyDescent="0.5">
      <c r="A643" s="259">
        <v>117441</v>
      </c>
      <c r="B643" t="s">
        <v>59</v>
      </c>
      <c r="C643" s="241" t="s">
        <v>659</v>
      </c>
      <c r="D643" s="241" t="s">
        <v>659</v>
      </c>
      <c r="E643" s="241" t="s">
        <v>659</v>
      </c>
      <c r="F643" s="241" t="s">
        <v>659</v>
      </c>
      <c r="G643" s="241" t="s">
        <v>659</v>
      </c>
      <c r="H643" s="241" t="s">
        <v>659</v>
      </c>
      <c r="I643" s="241" t="s">
        <v>659</v>
      </c>
      <c r="J643" s="241" t="s">
        <v>659</v>
      </c>
      <c r="K643" s="241" t="s">
        <v>659</v>
      </c>
      <c r="L643" s="241" t="s">
        <v>659</v>
      </c>
      <c r="M643" s="241" t="s">
        <v>659</v>
      </c>
      <c r="N643" s="241" t="s">
        <v>659</v>
      </c>
      <c r="O643" s="241" t="s">
        <v>659</v>
      </c>
      <c r="P643" s="241" t="s">
        <v>659</v>
      </c>
      <c r="Q643" s="241" t="s">
        <v>659</v>
      </c>
      <c r="R643" s="241" t="s">
        <v>659</v>
      </c>
      <c r="S643" s="241" t="s">
        <v>659</v>
      </c>
      <c r="T643" s="241" t="s">
        <v>659</v>
      </c>
      <c r="U643" s="241" t="s">
        <v>659</v>
      </c>
      <c r="V643" s="241" t="s">
        <v>659</v>
      </c>
      <c r="W643" s="241" t="s">
        <v>659</v>
      </c>
      <c r="X643" s="241" t="s">
        <v>659</v>
      </c>
      <c r="Y643" s="241" t="s">
        <v>659</v>
      </c>
      <c r="Z643" s="241" t="s">
        <v>659</v>
      </c>
      <c r="AA643" s="241" t="s">
        <v>659</v>
      </c>
      <c r="AB643" s="241" t="s">
        <v>659</v>
      </c>
      <c r="AC643" s="241" t="s">
        <v>659</v>
      </c>
      <c r="AD643" s="241" t="s">
        <v>659</v>
      </c>
      <c r="AE643" s="241" t="s">
        <v>659</v>
      </c>
      <c r="AF643" s="241" t="s">
        <v>659</v>
      </c>
      <c r="AG643" s="241" t="s">
        <v>659</v>
      </c>
      <c r="AH643" s="241" t="s">
        <v>659</v>
      </c>
      <c r="AI643" s="241" t="s">
        <v>659</v>
      </c>
      <c r="AJ643" s="241" t="s">
        <v>659</v>
      </c>
      <c r="AK643" s="241" t="s">
        <v>659</v>
      </c>
      <c r="AL643" s="241" t="s">
        <v>659</v>
      </c>
      <c r="AM643" s="241" t="s">
        <v>659</v>
      </c>
      <c r="AN643" s="241" t="s">
        <v>659</v>
      </c>
      <c r="AO643" s="241" t="s">
        <v>659</v>
      </c>
      <c r="AP643" s="241" t="s">
        <v>659</v>
      </c>
      <c r="AQ643" s="241" t="s">
        <v>932</v>
      </c>
      <c r="AR643" s="241">
        <v>0</v>
      </c>
    </row>
    <row r="644" spans="1:44" ht="18" x14ac:dyDescent="0.2">
      <c r="A644" s="264">
        <v>117471</v>
      </c>
      <c r="B644" t="s">
        <v>59</v>
      </c>
      <c r="C644" t="s">
        <v>659</v>
      </c>
      <c r="D644" t="s">
        <v>659</v>
      </c>
      <c r="E644" t="s">
        <v>659</v>
      </c>
      <c r="F644" t="s">
        <v>659</v>
      </c>
      <c r="G644" t="s">
        <v>659</v>
      </c>
      <c r="H644" t="s">
        <v>659</v>
      </c>
      <c r="I644" t="s">
        <v>659</v>
      </c>
      <c r="J644" t="s">
        <v>659</v>
      </c>
      <c r="K644" t="s">
        <v>659</v>
      </c>
      <c r="L644" t="s">
        <v>659</v>
      </c>
      <c r="M644" t="s">
        <v>659</v>
      </c>
      <c r="N644" t="s">
        <v>659</v>
      </c>
      <c r="O644" t="s">
        <v>659</v>
      </c>
      <c r="P644" t="s">
        <v>659</v>
      </c>
      <c r="Q644" t="s">
        <v>659</v>
      </c>
      <c r="R644" t="s">
        <v>659</v>
      </c>
      <c r="S644" t="s">
        <v>659</v>
      </c>
      <c r="T644" t="s">
        <v>659</v>
      </c>
      <c r="U644" t="s">
        <v>659</v>
      </c>
      <c r="V644" t="s">
        <v>659</v>
      </c>
      <c r="W644" t="s">
        <v>659</v>
      </c>
      <c r="X644" t="s">
        <v>659</v>
      </c>
      <c r="Y644" t="s">
        <v>659</v>
      </c>
      <c r="Z644" t="s">
        <v>659</v>
      </c>
      <c r="AA644" t="s">
        <v>659</v>
      </c>
      <c r="AB644" t="s">
        <v>659</v>
      </c>
      <c r="AC644" t="s">
        <v>659</v>
      </c>
      <c r="AD644" t="s">
        <v>659</v>
      </c>
      <c r="AE644" t="s">
        <v>659</v>
      </c>
      <c r="AF644" t="s">
        <v>659</v>
      </c>
      <c r="AG644" t="s">
        <v>659</v>
      </c>
      <c r="AH644" t="s">
        <v>659</v>
      </c>
      <c r="AI644" t="s">
        <v>659</v>
      </c>
      <c r="AJ644" t="s">
        <v>659</v>
      </c>
      <c r="AK644" t="s">
        <v>659</v>
      </c>
      <c r="AL644" t="s">
        <v>659</v>
      </c>
      <c r="AM644" t="s">
        <v>659</v>
      </c>
      <c r="AN644" t="s">
        <v>659</v>
      </c>
      <c r="AO644" t="s">
        <v>659</v>
      </c>
      <c r="AP644" t="s">
        <v>659</v>
      </c>
      <c r="AQ644" s="241">
        <v>0</v>
      </c>
      <c r="AR644" s="241">
        <v>0</v>
      </c>
    </row>
    <row r="645" spans="1:44" ht="18" x14ac:dyDescent="0.2">
      <c r="A645" s="264">
        <v>117489</v>
      </c>
      <c r="B645" t="s">
        <v>59</v>
      </c>
      <c r="C645" t="s">
        <v>659</v>
      </c>
      <c r="D645" t="s">
        <v>659</v>
      </c>
      <c r="E645" t="s">
        <v>659</v>
      </c>
      <c r="F645" t="s">
        <v>659</v>
      </c>
      <c r="G645" t="s">
        <v>659</v>
      </c>
      <c r="H645" t="s">
        <v>659</v>
      </c>
      <c r="I645" t="s">
        <v>659</v>
      </c>
      <c r="J645" t="s">
        <v>659</v>
      </c>
      <c r="K645" t="s">
        <v>659</v>
      </c>
      <c r="L645" t="s">
        <v>659</v>
      </c>
      <c r="M645" t="s">
        <v>659</v>
      </c>
      <c r="N645" t="s">
        <v>659</v>
      </c>
      <c r="O645" t="s">
        <v>659</v>
      </c>
      <c r="P645" t="s">
        <v>659</v>
      </c>
      <c r="Q645" t="s">
        <v>659</v>
      </c>
      <c r="R645" t="s">
        <v>659</v>
      </c>
      <c r="S645" t="s">
        <v>659</v>
      </c>
      <c r="T645" t="s">
        <v>659</v>
      </c>
      <c r="U645" t="s">
        <v>659</v>
      </c>
      <c r="V645" t="s">
        <v>659</v>
      </c>
      <c r="W645" t="s">
        <v>659</v>
      </c>
      <c r="X645" t="s">
        <v>659</v>
      </c>
      <c r="Y645" t="s">
        <v>659</v>
      </c>
      <c r="Z645" t="s">
        <v>659</v>
      </c>
      <c r="AA645" t="s">
        <v>659</v>
      </c>
      <c r="AB645" t="s">
        <v>659</v>
      </c>
      <c r="AC645" t="s">
        <v>659</v>
      </c>
      <c r="AD645" t="s">
        <v>659</v>
      </c>
      <c r="AE645" t="s">
        <v>659</v>
      </c>
      <c r="AF645" t="s">
        <v>659</v>
      </c>
      <c r="AG645" t="s">
        <v>659</v>
      </c>
      <c r="AH645" t="s">
        <v>659</v>
      </c>
      <c r="AI645" t="s">
        <v>659</v>
      </c>
      <c r="AJ645" t="s">
        <v>659</v>
      </c>
      <c r="AK645" t="s">
        <v>659</v>
      </c>
      <c r="AL645" t="s">
        <v>659</v>
      </c>
      <c r="AM645" t="s">
        <v>659</v>
      </c>
      <c r="AN645" t="s">
        <v>659</v>
      </c>
      <c r="AO645" t="s">
        <v>659</v>
      </c>
      <c r="AP645" t="s">
        <v>659</v>
      </c>
      <c r="AQ645" s="241">
        <v>0</v>
      </c>
      <c r="AR645" s="241">
        <v>0</v>
      </c>
    </row>
    <row r="646" spans="1:44" ht="18" x14ac:dyDescent="0.2">
      <c r="A646" s="264">
        <v>117497</v>
      </c>
      <c r="B646" t="s">
        <v>59</v>
      </c>
      <c r="C646" t="s">
        <v>659</v>
      </c>
      <c r="D646" t="s">
        <v>659</v>
      </c>
      <c r="E646" t="s">
        <v>659</v>
      </c>
      <c r="F646" t="s">
        <v>659</v>
      </c>
      <c r="G646" t="s">
        <v>659</v>
      </c>
      <c r="H646" t="s">
        <v>659</v>
      </c>
      <c r="I646" t="s">
        <v>659</v>
      </c>
      <c r="J646" t="s">
        <v>659</v>
      </c>
      <c r="K646" t="s">
        <v>659</v>
      </c>
      <c r="L646" t="s">
        <v>659</v>
      </c>
      <c r="M646" t="s">
        <v>659</v>
      </c>
      <c r="N646" t="s">
        <v>659</v>
      </c>
      <c r="O646" t="s">
        <v>659</v>
      </c>
      <c r="P646" t="s">
        <v>659</v>
      </c>
      <c r="Q646" t="s">
        <v>659</v>
      </c>
      <c r="R646" t="s">
        <v>659</v>
      </c>
      <c r="S646" t="s">
        <v>659</v>
      </c>
      <c r="T646" t="s">
        <v>659</v>
      </c>
      <c r="U646" t="s">
        <v>659</v>
      </c>
      <c r="V646" t="s">
        <v>659</v>
      </c>
      <c r="W646" t="s">
        <v>659</v>
      </c>
      <c r="X646" t="s">
        <v>659</v>
      </c>
      <c r="Y646" t="s">
        <v>659</v>
      </c>
      <c r="Z646" t="s">
        <v>659</v>
      </c>
      <c r="AA646" t="s">
        <v>659</v>
      </c>
      <c r="AB646" t="s">
        <v>659</v>
      </c>
      <c r="AC646" t="s">
        <v>659</v>
      </c>
      <c r="AD646" t="s">
        <v>659</v>
      </c>
      <c r="AE646" t="s">
        <v>659</v>
      </c>
      <c r="AF646" t="s">
        <v>659</v>
      </c>
      <c r="AG646" t="s">
        <v>659</v>
      </c>
      <c r="AH646" t="s">
        <v>659</v>
      </c>
      <c r="AI646" t="s">
        <v>659</v>
      </c>
      <c r="AJ646" t="s">
        <v>659</v>
      </c>
      <c r="AK646" t="s">
        <v>659</v>
      </c>
      <c r="AL646" t="s">
        <v>659</v>
      </c>
      <c r="AM646" t="s">
        <v>659</v>
      </c>
      <c r="AN646" t="s">
        <v>659</v>
      </c>
      <c r="AO646" t="s">
        <v>659</v>
      </c>
      <c r="AP646" t="s">
        <v>659</v>
      </c>
      <c r="AQ646" s="241">
        <v>0</v>
      </c>
      <c r="AR646" s="241">
        <v>0</v>
      </c>
    </row>
    <row r="647" spans="1:44" ht="21.75" x14ac:dyDescent="0.5">
      <c r="A647" s="259">
        <v>117502</v>
      </c>
      <c r="B647" t="s">
        <v>59</v>
      </c>
      <c r="C647" s="241" t="s">
        <v>659</v>
      </c>
      <c r="D647" s="241" t="s">
        <v>659</v>
      </c>
      <c r="E647" s="241" t="s">
        <v>659</v>
      </c>
      <c r="F647" s="241" t="s">
        <v>659</v>
      </c>
      <c r="G647" s="241" t="s">
        <v>659</v>
      </c>
      <c r="H647" s="241" t="s">
        <v>659</v>
      </c>
      <c r="I647" s="241" t="s">
        <v>659</v>
      </c>
      <c r="J647" s="241" t="s">
        <v>659</v>
      </c>
      <c r="K647" s="241" t="s">
        <v>659</v>
      </c>
      <c r="L647" s="241" t="s">
        <v>659</v>
      </c>
      <c r="M647" s="241" t="s">
        <v>659</v>
      </c>
      <c r="N647" s="241" t="s">
        <v>659</v>
      </c>
      <c r="O647" s="241" t="s">
        <v>659</v>
      </c>
      <c r="P647" s="241" t="s">
        <v>659</v>
      </c>
      <c r="Q647" s="241" t="s">
        <v>659</v>
      </c>
      <c r="R647" s="241" t="s">
        <v>659</v>
      </c>
      <c r="S647" s="241" t="s">
        <v>659</v>
      </c>
      <c r="T647" s="241" t="s">
        <v>659</v>
      </c>
      <c r="U647" s="241" t="s">
        <v>659</v>
      </c>
      <c r="V647" s="241" t="s">
        <v>659</v>
      </c>
      <c r="W647" s="241" t="s">
        <v>659</v>
      </c>
      <c r="X647" s="241" t="s">
        <v>659</v>
      </c>
      <c r="Y647" s="241" t="s">
        <v>659</v>
      </c>
      <c r="Z647" s="241" t="s">
        <v>659</v>
      </c>
      <c r="AA647" s="241" t="s">
        <v>659</v>
      </c>
      <c r="AB647" s="241" t="s">
        <v>659</v>
      </c>
      <c r="AC647" s="241" t="s">
        <v>659</v>
      </c>
      <c r="AD647" s="241" t="s">
        <v>659</v>
      </c>
      <c r="AE647" s="241" t="s">
        <v>659</v>
      </c>
      <c r="AF647" s="241" t="s">
        <v>659</v>
      </c>
      <c r="AG647" s="241" t="s">
        <v>659</v>
      </c>
      <c r="AH647" s="241" t="s">
        <v>659</v>
      </c>
      <c r="AI647" s="241" t="s">
        <v>659</v>
      </c>
      <c r="AJ647" s="241" t="s">
        <v>659</v>
      </c>
      <c r="AK647" s="241" t="s">
        <v>659</v>
      </c>
      <c r="AL647" s="241" t="s">
        <v>659</v>
      </c>
      <c r="AM647" s="241" t="s">
        <v>659</v>
      </c>
      <c r="AN647" s="241" t="s">
        <v>659</v>
      </c>
      <c r="AO647" s="241" t="s">
        <v>659</v>
      </c>
      <c r="AP647" s="241" t="s">
        <v>659</v>
      </c>
      <c r="AQ647" s="241" t="s">
        <v>932</v>
      </c>
      <c r="AR647" s="241">
        <v>0</v>
      </c>
    </row>
    <row r="648" spans="1:44" ht="18" x14ac:dyDescent="0.2">
      <c r="A648" s="264">
        <v>117545</v>
      </c>
      <c r="B648" t="s">
        <v>59</v>
      </c>
      <c r="C648" t="s">
        <v>659</v>
      </c>
      <c r="D648" t="s">
        <v>659</v>
      </c>
      <c r="E648" t="s">
        <v>659</v>
      </c>
      <c r="F648" t="s">
        <v>659</v>
      </c>
      <c r="G648" t="s">
        <v>659</v>
      </c>
      <c r="H648" t="s">
        <v>659</v>
      </c>
      <c r="I648" t="s">
        <v>659</v>
      </c>
      <c r="J648" t="s">
        <v>659</v>
      </c>
      <c r="K648" t="s">
        <v>659</v>
      </c>
      <c r="L648" t="s">
        <v>659</v>
      </c>
      <c r="M648" t="s">
        <v>659</v>
      </c>
      <c r="N648" t="s">
        <v>659</v>
      </c>
      <c r="O648" t="s">
        <v>659</v>
      </c>
      <c r="P648" t="s">
        <v>659</v>
      </c>
      <c r="Q648" t="s">
        <v>659</v>
      </c>
      <c r="R648" t="s">
        <v>659</v>
      </c>
      <c r="S648" t="s">
        <v>659</v>
      </c>
      <c r="T648" t="s">
        <v>659</v>
      </c>
      <c r="U648" t="s">
        <v>659</v>
      </c>
      <c r="V648" t="s">
        <v>659</v>
      </c>
      <c r="W648" t="s">
        <v>659</v>
      </c>
      <c r="X648" t="s">
        <v>659</v>
      </c>
      <c r="Y648" t="s">
        <v>659</v>
      </c>
      <c r="Z648" t="s">
        <v>659</v>
      </c>
      <c r="AA648" t="s">
        <v>659</v>
      </c>
      <c r="AB648" t="s">
        <v>659</v>
      </c>
      <c r="AC648" t="s">
        <v>659</v>
      </c>
      <c r="AD648" t="s">
        <v>659</v>
      </c>
      <c r="AE648" t="s">
        <v>659</v>
      </c>
      <c r="AF648" t="s">
        <v>659</v>
      </c>
      <c r="AG648" t="s">
        <v>659</v>
      </c>
      <c r="AH648" t="s">
        <v>659</v>
      </c>
      <c r="AI648" t="s">
        <v>659</v>
      </c>
      <c r="AJ648" t="s">
        <v>659</v>
      </c>
      <c r="AK648" t="s">
        <v>659</v>
      </c>
      <c r="AL648" t="s">
        <v>659</v>
      </c>
      <c r="AM648" t="s">
        <v>659</v>
      </c>
      <c r="AN648" t="s">
        <v>659</v>
      </c>
      <c r="AO648" t="s">
        <v>659</v>
      </c>
      <c r="AP648" t="s">
        <v>659</v>
      </c>
      <c r="AQ648" s="241">
        <v>0</v>
      </c>
      <c r="AR648" s="241">
        <v>0</v>
      </c>
    </row>
    <row r="649" spans="1:44" x14ac:dyDescent="0.2">
      <c r="A649">
        <v>117573</v>
      </c>
      <c r="B649" t="s">
        <v>59</v>
      </c>
      <c r="C649" t="s">
        <v>197</v>
      </c>
      <c r="D649" t="s">
        <v>198</v>
      </c>
      <c r="E649" t="s">
        <v>198</v>
      </c>
      <c r="F649" t="s">
        <v>198</v>
      </c>
      <c r="G649" t="s">
        <v>198</v>
      </c>
      <c r="H649" t="s">
        <v>198</v>
      </c>
      <c r="I649" t="s">
        <v>197</v>
      </c>
      <c r="J649" t="s">
        <v>198</v>
      </c>
      <c r="K649" t="s">
        <v>198</v>
      </c>
      <c r="L649" t="s">
        <v>198</v>
      </c>
      <c r="M649" t="s">
        <v>196</v>
      </c>
      <c r="N649" t="s">
        <v>198</v>
      </c>
      <c r="O649" t="s">
        <v>198</v>
      </c>
      <c r="P649" t="s">
        <v>198</v>
      </c>
      <c r="Q649" t="s">
        <v>198</v>
      </c>
      <c r="R649" t="s">
        <v>198</v>
      </c>
      <c r="S649" t="s">
        <v>198</v>
      </c>
      <c r="T649" t="s">
        <v>198</v>
      </c>
      <c r="U649" t="s">
        <v>198</v>
      </c>
      <c r="V649" t="s">
        <v>198</v>
      </c>
      <c r="W649" t="s">
        <v>196</v>
      </c>
      <c r="X649" t="s">
        <v>198</v>
      </c>
      <c r="Y649" t="s">
        <v>196</v>
      </c>
      <c r="Z649" t="s">
        <v>198</v>
      </c>
      <c r="AA649" t="s">
        <v>196</v>
      </c>
      <c r="AB649" t="s">
        <v>196</v>
      </c>
      <c r="AC649" t="s">
        <v>197</v>
      </c>
      <c r="AD649" t="s">
        <v>197</v>
      </c>
      <c r="AE649" t="s">
        <v>196</v>
      </c>
      <c r="AF649" t="s">
        <v>196</v>
      </c>
      <c r="AG649" t="s">
        <v>197</v>
      </c>
      <c r="AH649" t="s">
        <v>197</v>
      </c>
      <c r="AI649" t="s">
        <v>197</v>
      </c>
      <c r="AJ649" t="s">
        <v>197</v>
      </c>
      <c r="AK649" t="s">
        <v>197</v>
      </c>
      <c r="AL649" t="s">
        <v>197</v>
      </c>
      <c r="AM649" t="s">
        <v>197</v>
      </c>
      <c r="AN649" t="s">
        <v>197</v>
      </c>
      <c r="AO649" t="s">
        <v>197</v>
      </c>
      <c r="AP649" t="s">
        <v>197</v>
      </c>
      <c r="AQ649" s="241">
        <v>0</v>
      </c>
      <c r="AR649" s="241">
        <v>0</v>
      </c>
    </row>
    <row r="650" spans="1:44" ht="18" x14ac:dyDescent="0.2">
      <c r="A650" s="264">
        <v>117636</v>
      </c>
      <c r="B650" t="s">
        <v>59</v>
      </c>
      <c r="C650" t="s">
        <v>659</v>
      </c>
      <c r="D650" t="s">
        <v>659</v>
      </c>
      <c r="E650" t="s">
        <v>659</v>
      </c>
      <c r="F650" t="s">
        <v>659</v>
      </c>
      <c r="G650" t="s">
        <v>659</v>
      </c>
      <c r="H650" t="s">
        <v>659</v>
      </c>
      <c r="I650" t="s">
        <v>659</v>
      </c>
      <c r="J650" t="s">
        <v>659</v>
      </c>
      <c r="K650" t="s">
        <v>659</v>
      </c>
      <c r="L650" t="s">
        <v>659</v>
      </c>
      <c r="M650" t="s">
        <v>659</v>
      </c>
      <c r="N650" t="s">
        <v>659</v>
      </c>
      <c r="O650" t="s">
        <v>659</v>
      </c>
      <c r="P650" t="s">
        <v>659</v>
      </c>
      <c r="Q650" t="s">
        <v>659</v>
      </c>
      <c r="R650" t="s">
        <v>659</v>
      </c>
      <c r="S650" t="s">
        <v>659</v>
      </c>
      <c r="T650" t="s">
        <v>659</v>
      </c>
      <c r="U650" t="s">
        <v>659</v>
      </c>
      <c r="V650" t="s">
        <v>659</v>
      </c>
      <c r="W650" t="s">
        <v>659</v>
      </c>
      <c r="X650" t="s">
        <v>659</v>
      </c>
      <c r="Y650" t="s">
        <v>659</v>
      </c>
      <c r="Z650" t="s">
        <v>659</v>
      </c>
      <c r="AA650" t="s">
        <v>659</v>
      </c>
      <c r="AB650" t="s">
        <v>659</v>
      </c>
      <c r="AC650" t="s">
        <v>659</v>
      </c>
      <c r="AD650" t="s">
        <v>659</v>
      </c>
      <c r="AE650" t="s">
        <v>659</v>
      </c>
      <c r="AF650" t="s">
        <v>659</v>
      </c>
      <c r="AG650" t="s">
        <v>659</v>
      </c>
      <c r="AH650" t="s">
        <v>659</v>
      </c>
      <c r="AI650" t="s">
        <v>659</v>
      </c>
      <c r="AJ650" t="s">
        <v>659</v>
      </c>
      <c r="AK650" t="s">
        <v>659</v>
      </c>
      <c r="AL650" t="s">
        <v>659</v>
      </c>
      <c r="AM650" t="s">
        <v>659</v>
      </c>
      <c r="AN650" t="s">
        <v>659</v>
      </c>
      <c r="AO650" t="s">
        <v>659</v>
      </c>
      <c r="AP650" t="s">
        <v>659</v>
      </c>
      <c r="AQ650" s="241">
        <v>0</v>
      </c>
      <c r="AR650" s="241">
        <v>0</v>
      </c>
    </row>
    <row r="651" spans="1:44" x14ac:dyDescent="0.2">
      <c r="A651" s="241">
        <v>117637</v>
      </c>
      <c r="B651" t="s">
        <v>1144</v>
      </c>
      <c r="C651" s="241" t="s">
        <v>196</v>
      </c>
      <c r="D651" s="241" t="s">
        <v>196</v>
      </c>
      <c r="E651" s="241" t="s">
        <v>196</v>
      </c>
      <c r="F651" s="241" t="s">
        <v>196</v>
      </c>
      <c r="G651" s="241" t="s">
        <v>196</v>
      </c>
      <c r="H651" s="241" t="s">
        <v>196</v>
      </c>
      <c r="I651" s="241" t="s">
        <v>196</v>
      </c>
      <c r="J651" s="241" t="s">
        <v>196</v>
      </c>
      <c r="K651" s="241" t="s">
        <v>196</v>
      </c>
      <c r="L651" s="241" t="s">
        <v>196</v>
      </c>
      <c r="M651" s="241" t="s">
        <v>198</v>
      </c>
      <c r="N651" s="241" t="s">
        <v>196</v>
      </c>
      <c r="O651" s="241" t="s">
        <v>196</v>
      </c>
      <c r="P651" s="241" t="s">
        <v>196</v>
      </c>
      <c r="Q651" s="241" t="s">
        <v>196</v>
      </c>
      <c r="R651" s="241" t="s">
        <v>196</v>
      </c>
      <c r="S651" s="241" t="s">
        <v>198</v>
      </c>
      <c r="T651" s="241" t="s">
        <v>198</v>
      </c>
      <c r="U651" s="241" t="s">
        <v>196</v>
      </c>
      <c r="V651" s="241" t="s">
        <v>196</v>
      </c>
      <c r="W651" s="241" t="s">
        <v>196</v>
      </c>
      <c r="X651" s="241" t="s">
        <v>198</v>
      </c>
      <c r="Y651" s="241" t="s">
        <v>198</v>
      </c>
      <c r="Z651" s="241" t="s">
        <v>198</v>
      </c>
      <c r="AA651" s="241" t="s">
        <v>196</v>
      </c>
      <c r="AB651" s="241" t="s">
        <v>198</v>
      </c>
      <c r="AC651" s="241" t="s">
        <v>198</v>
      </c>
      <c r="AD651" s="241" t="s">
        <v>196</v>
      </c>
      <c r="AE651" s="241" t="s">
        <v>198</v>
      </c>
      <c r="AF651" s="241" t="s">
        <v>196</v>
      </c>
      <c r="AG651" s="241" t="s">
        <v>198</v>
      </c>
      <c r="AH651" s="241" t="s">
        <v>196</v>
      </c>
      <c r="AI651" s="241" t="s">
        <v>196</v>
      </c>
      <c r="AJ651" s="241" t="s">
        <v>198</v>
      </c>
      <c r="AK651" s="241" t="s">
        <v>198</v>
      </c>
      <c r="AL651" s="241" t="s">
        <v>198</v>
      </c>
      <c r="AM651" s="241" t="s">
        <v>197</v>
      </c>
      <c r="AN651" s="241" t="s">
        <v>198</v>
      </c>
      <c r="AO651" s="241" t="s">
        <v>197</v>
      </c>
      <c r="AP651" s="241" t="s">
        <v>197</v>
      </c>
      <c r="AQ651" s="241">
        <v>0</v>
      </c>
      <c r="AR651" s="241">
        <v>0</v>
      </c>
    </row>
    <row r="652" spans="1:44" ht="18" x14ac:dyDescent="0.2">
      <c r="A652" s="264">
        <v>117638</v>
      </c>
      <c r="B652" t="s">
        <v>59</v>
      </c>
      <c r="C652" t="s">
        <v>659</v>
      </c>
      <c r="D652" t="s">
        <v>659</v>
      </c>
      <c r="E652" t="s">
        <v>659</v>
      </c>
      <c r="F652" t="s">
        <v>659</v>
      </c>
      <c r="G652" t="s">
        <v>659</v>
      </c>
      <c r="H652" t="s">
        <v>659</v>
      </c>
      <c r="I652" t="s">
        <v>659</v>
      </c>
      <c r="J652" t="s">
        <v>659</v>
      </c>
      <c r="K652" t="s">
        <v>659</v>
      </c>
      <c r="L652" t="s">
        <v>659</v>
      </c>
      <c r="M652" t="s">
        <v>659</v>
      </c>
      <c r="N652" t="s">
        <v>659</v>
      </c>
      <c r="O652" t="s">
        <v>659</v>
      </c>
      <c r="P652" t="s">
        <v>659</v>
      </c>
      <c r="Q652" t="s">
        <v>659</v>
      </c>
      <c r="R652" t="s">
        <v>659</v>
      </c>
      <c r="S652" t="s">
        <v>659</v>
      </c>
      <c r="T652" t="s">
        <v>659</v>
      </c>
      <c r="U652" t="s">
        <v>659</v>
      </c>
      <c r="V652" t="s">
        <v>659</v>
      </c>
      <c r="W652" t="s">
        <v>659</v>
      </c>
      <c r="X652" t="s">
        <v>659</v>
      </c>
      <c r="Y652" t="s">
        <v>659</v>
      </c>
      <c r="Z652" t="s">
        <v>659</v>
      </c>
      <c r="AA652" t="s">
        <v>659</v>
      </c>
      <c r="AB652" t="s">
        <v>659</v>
      </c>
      <c r="AC652" t="s">
        <v>659</v>
      </c>
      <c r="AD652" t="s">
        <v>659</v>
      </c>
      <c r="AE652" t="s">
        <v>659</v>
      </c>
      <c r="AF652" t="s">
        <v>659</v>
      </c>
      <c r="AG652" t="s">
        <v>659</v>
      </c>
      <c r="AH652" t="s">
        <v>659</v>
      </c>
      <c r="AI652" t="s">
        <v>659</v>
      </c>
      <c r="AJ652" t="s">
        <v>659</v>
      </c>
      <c r="AK652" t="s">
        <v>659</v>
      </c>
      <c r="AL652" t="s">
        <v>659</v>
      </c>
      <c r="AM652" t="s">
        <v>659</v>
      </c>
      <c r="AN652" t="s">
        <v>659</v>
      </c>
      <c r="AO652" t="s">
        <v>659</v>
      </c>
      <c r="AP652" t="s">
        <v>659</v>
      </c>
      <c r="AQ652" s="241">
        <v>0</v>
      </c>
      <c r="AR652" s="241">
        <v>0</v>
      </c>
    </row>
    <row r="653" spans="1:44" ht="21.75" x14ac:dyDescent="0.5">
      <c r="A653" s="259">
        <v>117649</v>
      </c>
      <c r="B653" t="s">
        <v>59</v>
      </c>
      <c r="C653" s="241" t="s">
        <v>659</v>
      </c>
      <c r="D653" s="241" t="s">
        <v>659</v>
      </c>
      <c r="E653" s="241" t="s">
        <v>659</v>
      </c>
      <c r="F653" s="241" t="s">
        <v>659</v>
      </c>
      <c r="G653" s="241" t="s">
        <v>659</v>
      </c>
      <c r="H653" s="241" t="s">
        <v>659</v>
      </c>
      <c r="I653" s="241" t="s">
        <v>659</v>
      </c>
      <c r="J653" s="241" t="s">
        <v>659</v>
      </c>
      <c r="K653" s="241" t="s">
        <v>659</v>
      </c>
      <c r="L653" s="241" t="s">
        <v>659</v>
      </c>
      <c r="M653" s="241" t="s">
        <v>659</v>
      </c>
      <c r="N653" s="241" t="s">
        <v>659</v>
      </c>
      <c r="O653" s="241" t="s">
        <v>659</v>
      </c>
      <c r="P653" s="241" t="s">
        <v>659</v>
      </c>
      <c r="Q653" s="241" t="s">
        <v>659</v>
      </c>
      <c r="R653" s="241" t="s">
        <v>659</v>
      </c>
      <c r="S653" s="241" t="s">
        <v>659</v>
      </c>
      <c r="T653" s="241" t="s">
        <v>659</v>
      </c>
      <c r="U653" s="241" t="s">
        <v>659</v>
      </c>
      <c r="V653" s="241" t="s">
        <v>659</v>
      </c>
      <c r="W653" s="241" t="s">
        <v>659</v>
      </c>
      <c r="X653" s="241" t="s">
        <v>659</v>
      </c>
      <c r="Y653" s="241" t="s">
        <v>659</v>
      </c>
      <c r="Z653" s="241" t="s">
        <v>659</v>
      </c>
      <c r="AA653" s="241" t="s">
        <v>659</v>
      </c>
      <c r="AB653" s="241" t="s">
        <v>659</v>
      </c>
      <c r="AC653" s="241" t="s">
        <v>659</v>
      </c>
      <c r="AD653" s="241" t="s">
        <v>659</v>
      </c>
      <c r="AE653" s="241" t="s">
        <v>659</v>
      </c>
      <c r="AF653" s="241" t="s">
        <v>659</v>
      </c>
      <c r="AG653" s="241" t="s">
        <v>659</v>
      </c>
      <c r="AH653" s="241" t="s">
        <v>659</v>
      </c>
      <c r="AI653" s="241" t="s">
        <v>659</v>
      </c>
      <c r="AJ653" s="241" t="s">
        <v>659</v>
      </c>
      <c r="AK653" s="241" t="s">
        <v>659</v>
      </c>
      <c r="AL653" s="241" t="s">
        <v>659</v>
      </c>
      <c r="AM653" s="241" t="s">
        <v>659</v>
      </c>
      <c r="AN653" s="241" t="s">
        <v>659</v>
      </c>
      <c r="AO653" s="241" t="s">
        <v>659</v>
      </c>
      <c r="AP653" s="241" t="s">
        <v>659</v>
      </c>
      <c r="AQ653" s="241" t="s">
        <v>931</v>
      </c>
      <c r="AR653" s="241">
        <v>0</v>
      </c>
    </row>
    <row r="654" spans="1:44" x14ac:dyDescent="0.2">
      <c r="A654" s="241">
        <v>117663</v>
      </c>
      <c r="B654" t="s">
        <v>59</v>
      </c>
      <c r="C654" s="241" t="s">
        <v>659</v>
      </c>
      <c r="D654" s="241" t="s">
        <v>659</v>
      </c>
      <c r="E654" s="241" t="s">
        <v>659</v>
      </c>
      <c r="F654" s="241" t="s">
        <v>659</v>
      </c>
      <c r="G654" s="241" t="s">
        <v>659</v>
      </c>
      <c r="H654" s="241" t="s">
        <v>659</v>
      </c>
      <c r="I654" s="241" t="s">
        <v>659</v>
      </c>
      <c r="J654" s="241" t="s">
        <v>659</v>
      </c>
      <c r="K654" s="241" t="s">
        <v>659</v>
      </c>
      <c r="L654" s="241" t="s">
        <v>659</v>
      </c>
      <c r="M654" s="241" t="s">
        <v>659</v>
      </c>
      <c r="N654" s="241" t="s">
        <v>659</v>
      </c>
      <c r="O654" s="241" t="s">
        <v>659</v>
      </c>
      <c r="P654" s="241" t="s">
        <v>659</v>
      </c>
      <c r="Q654" s="241" t="s">
        <v>659</v>
      </c>
      <c r="R654" s="241" t="s">
        <v>659</v>
      </c>
      <c r="S654" s="241" t="s">
        <v>659</v>
      </c>
      <c r="T654" s="241" t="s">
        <v>659</v>
      </c>
      <c r="U654" s="241" t="s">
        <v>659</v>
      </c>
      <c r="V654" s="241" t="s">
        <v>659</v>
      </c>
      <c r="W654" s="241" t="s">
        <v>659</v>
      </c>
      <c r="X654" s="241" t="s">
        <v>659</v>
      </c>
      <c r="Y654" s="241" t="s">
        <v>659</v>
      </c>
      <c r="Z654" s="241" t="s">
        <v>659</v>
      </c>
      <c r="AA654" s="241" t="s">
        <v>659</v>
      </c>
      <c r="AB654" s="241" t="s">
        <v>659</v>
      </c>
      <c r="AC654" s="241" t="s">
        <v>659</v>
      </c>
      <c r="AD654" s="241" t="s">
        <v>659</v>
      </c>
      <c r="AE654" s="241" t="s">
        <v>659</v>
      </c>
      <c r="AF654" s="241" t="s">
        <v>659</v>
      </c>
      <c r="AG654" s="241" t="s">
        <v>659</v>
      </c>
      <c r="AH654" s="241" t="s">
        <v>659</v>
      </c>
      <c r="AI654" s="241" t="s">
        <v>659</v>
      </c>
      <c r="AJ654" s="241" t="s">
        <v>659</v>
      </c>
      <c r="AK654" s="241" t="s">
        <v>659</v>
      </c>
      <c r="AL654" s="241" t="s">
        <v>659</v>
      </c>
      <c r="AM654" s="241" t="s">
        <v>659</v>
      </c>
      <c r="AN654" s="241" t="s">
        <v>659</v>
      </c>
      <c r="AO654" s="241" t="s">
        <v>659</v>
      </c>
      <c r="AP654" s="241" t="s">
        <v>659</v>
      </c>
      <c r="AQ654" s="241" t="s">
        <v>1145</v>
      </c>
      <c r="AR654" s="241">
        <v>0</v>
      </c>
    </row>
    <row r="655" spans="1:44" x14ac:dyDescent="0.2">
      <c r="A655">
        <v>117665</v>
      </c>
      <c r="B655" t="s">
        <v>1141</v>
      </c>
      <c r="C655" t="s">
        <v>198</v>
      </c>
      <c r="D655" t="s">
        <v>196</v>
      </c>
      <c r="E655" t="s">
        <v>198</v>
      </c>
      <c r="F655" t="s">
        <v>198</v>
      </c>
      <c r="G655" t="s">
        <v>198</v>
      </c>
      <c r="H655" t="s">
        <v>196</v>
      </c>
      <c r="I655" t="s">
        <v>198</v>
      </c>
      <c r="J655" t="s">
        <v>198</v>
      </c>
      <c r="K655" t="s">
        <v>198</v>
      </c>
      <c r="L655" t="s">
        <v>196</v>
      </c>
      <c r="M655" t="s">
        <v>196</v>
      </c>
      <c r="N655" t="s">
        <v>196</v>
      </c>
      <c r="O655" t="s">
        <v>196</v>
      </c>
      <c r="P655" t="s">
        <v>198</v>
      </c>
      <c r="Q655" t="s">
        <v>198</v>
      </c>
      <c r="R655" t="s">
        <v>196</v>
      </c>
      <c r="S655" t="s">
        <v>196</v>
      </c>
      <c r="T655" t="s">
        <v>198</v>
      </c>
      <c r="U655" t="s">
        <v>198</v>
      </c>
      <c r="V655" t="s">
        <v>198</v>
      </c>
      <c r="W655" t="s">
        <v>196</v>
      </c>
      <c r="X655" t="s">
        <v>196</v>
      </c>
      <c r="Y655" t="s">
        <v>196</v>
      </c>
      <c r="Z655" t="s">
        <v>196</v>
      </c>
      <c r="AA655" t="s">
        <v>196</v>
      </c>
      <c r="AB655" t="s">
        <v>196</v>
      </c>
      <c r="AC655" t="s">
        <v>196</v>
      </c>
      <c r="AD655" t="s">
        <v>196</v>
      </c>
      <c r="AE655" t="s">
        <v>196</v>
      </c>
      <c r="AF655" t="s">
        <v>196</v>
      </c>
      <c r="AG655" t="s">
        <v>198</v>
      </c>
      <c r="AH655" t="s">
        <v>197</v>
      </c>
      <c r="AI655" t="s">
        <v>198</v>
      </c>
      <c r="AJ655" t="s">
        <v>197</v>
      </c>
      <c r="AK655" t="s">
        <v>198</v>
      </c>
      <c r="AL655" t="s">
        <v>198</v>
      </c>
      <c r="AM655" t="s">
        <v>198</v>
      </c>
      <c r="AN655" t="s">
        <v>198</v>
      </c>
      <c r="AO655" t="s">
        <v>198</v>
      </c>
      <c r="AP655" t="s">
        <v>198</v>
      </c>
      <c r="AQ655" s="241">
        <v>0</v>
      </c>
      <c r="AR655" s="241">
        <v>0</v>
      </c>
    </row>
    <row r="656" spans="1:44" ht="18" x14ac:dyDescent="0.2">
      <c r="A656" s="264">
        <v>117691</v>
      </c>
      <c r="B656" t="s">
        <v>59</v>
      </c>
      <c r="C656" t="s">
        <v>659</v>
      </c>
      <c r="D656" t="s">
        <v>659</v>
      </c>
      <c r="E656" t="s">
        <v>659</v>
      </c>
      <c r="F656" t="s">
        <v>659</v>
      </c>
      <c r="G656" t="s">
        <v>659</v>
      </c>
      <c r="H656" t="s">
        <v>659</v>
      </c>
      <c r="I656" t="s">
        <v>659</v>
      </c>
      <c r="J656" t="s">
        <v>659</v>
      </c>
      <c r="K656" t="s">
        <v>659</v>
      </c>
      <c r="L656" t="s">
        <v>659</v>
      </c>
      <c r="M656" t="s">
        <v>659</v>
      </c>
      <c r="N656" t="s">
        <v>659</v>
      </c>
      <c r="O656" t="s">
        <v>659</v>
      </c>
      <c r="P656" t="s">
        <v>659</v>
      </c>
      <c r="Q656" t="s">
        <v>659</v>
      </c>
      <c r="R656" t="s">
        <v>659</v>
      </c>
      <c r="S656" t="s">
        <v>659</v>
      </c>
      <c r="T656" t="s">
        <v>659</v>
      </c>
      <c r="U656" t="s">
        <v>659</v>
      </c>
      <c r="V656" t="s">
        <v>659</v>
      </c>
      <c r="W656" t="s">
        <v>659</v>
      </c>
      <c r="X656" t="s">
        <v>659</v>
      </c>
      <c r="Y656" t="s">
        <v>659</v>
      </c>
      <c r="Z656" t="s">
        <v>659</v>
      </c>
      <c r="AA656" t="s">
        <v>659</v>
      </c>
      <c r="AB656" t="s">
        <v>659</v>
      </c>
      <c r="AC656" t="s">
        <v>659</v>
      </c>
      <c r="AD656" t="s">
        <v>659</v>
      </c>
      <c r="AE656" t="s">
        <v>659</v>
      </c>
      <c r="AF656" t="s">
        <v>659</v>
      </c>
      <c r="AG656" t="s">
        <v>659</v>
      </c>
      <c r="AH656" t="s">
        <v>659</v>
      </c>
      <c r="AI656" t="s">
        <v>659</v>
      </c>
      <c r="AJ656" t="s">
        <v>659</v>
      </c>
      <c r="AK656" t="s">
        <v>659</v>
      </c>
      <c r="AL656" t="s">
        <v>659</v>
      </c>
      <c r="AM656" t="s">
        <v>659</v>
      </c>
      <c r="AN656" t="s">
        <v>659</v>
      </c>
      <c r="AO656" t="s">
        <v>659</v>
      </c>
      <c r="AP656" t="s">
        <v>659</v>
      </c>
      <c r="AQ656" s="241">
        <v>0</v>
      </c>
      <c r="AR656" s="241">
        <v>0</v>
      </c>
    </row>
    <row r="657" spans="1:44" ht="21.75" x14ac:dyDescent="0.5">
      <c r="A657" s="259">
        <v>117692</v>
      </c>
      <c r="B657" t="s">
        <v>59</v>
      </c>
      <c r="C657" s="241" t="s">
        <v>659</v>
      </c>
      <c r="D657" s="241" t="s">
        <v>659</v>
      </c>
      <c r="E657" s="241" t="s">
        <v>659</v>
      </c>
      <c r="F657" s="241" t="s">
        <v>659</v>
      </c>
      <c r="G657" s="241" t="s">
        <v>659</v>
      </c>
      <c r="H657" s="241" t="s">
        <v>659</v>
      </c>
      <c r="I657" s="241" t="s">
        <v>659</v>
      </c>
      <c r="J657" s="241" t="s">
        <v>659</v>
      </c>
      <c r="K657" s="241" t="s">
        <v>659</v>
      </c>
      <c r="L657" s="241" t="s">
        <v>659</v>
      </c>
      <c r="M657" s="241" t="s">
        <v>659</v>
      </c>
      <c r="N657" s="241" t="s">
        <v>659</v>
      </c>
      <c r="O657" s="241" t="s">
        <v>659</v>
      </c>
      <c r="P657" s="241" t="s">
        <v>659</v>
      </c>
      <c r="Q657" s="241" t="s">
        <v>659</v>
      </c>
      <c r="R657" s="241" t="s">
        <v>659</v>
      </c>
      <c r="S657" s="241" t="s">
        <v>659</v>
      </c>
      <c r="T657" s="241" t="s">
        <v>659</v>
      </c>
      <c r="U657" s="241" t="s">
        <v>659</v>
      </c>
      <c r="V657" s="241" t="s">
        <v>659</v>
      </c>
      <c r="W657" s="241" t="s">
        <v>659</v>
      </c>
      <c r="X657" s="241" t="s">
        <v>659</v>
      </c>
      <c r="Y657" s="241" t="s">
        <v>659</v>
      </c>
      <c r="Z657" s="241" t="s">
        <v>659</v>
      </c>
      <c r="AA657" s="241" t="s">
        <v>659</v>
      </c>
      <c r="AB657" s="241" t="s">
        <v>659</v>
      </c>
      <c r="AC657" s="241" t="s">
        <v>659</v>
      </c>
      <c r="AD657" s="241" t="s">
        <v>659</v>
      </c>
      <c r="AE657" s="241" t="s">
        <v>659</v>
      </c>
      <c r="AF657" s="241" t="s">
        <v>659</v>
      </c>
      <c r="AG657" s="241" t="s">
        <v>659</v>
      </c>
      <c r="AH657" s="241" t="s">
        <v>659</v>
      </c>
      <c r="AI657" s="241" t="s">
        <v>659</v>
      </c>
      <c r="AJ657" s="241" t="s">
        <v>659</v>
      </c>
      <c r="AK657" s="241" t="s">
        <v>659</v>
      </c>
      <c r="AL657" s="241" t="s">
        <v>659</v>
      </c>
      <c r="AM657" s="241" t="s">
        <v>659</v>
      </c>
      <c r="AN657" s="241" t="s">
        <v>659</v>
      </c>
      <c r="AO657" s="241" t="s">
        <v>659</v>
      </c>
      <c r="AP657" s="241" t="s">
        <v>659</v>
      </c>
      <c r="AQ657" s="241" t="s">
        <v>932</v>
      </c>
      <c r="AR657" s="241">
        <v>0</v>
      </c>
    </row>
    <row r="658" spans="1:44" x14ac:dyDescent="0.2">
      <c r="A658" s="241">
        <v>117694</v>
      </c>
      <c r="B658" t="s">
        <v>59</v>
      </c>
      <c r="C658" s="241" t="s">
        <v>198</v>
      </c>
      <c r="D658" s="241" t="s">
        <v>198</v>
      </c>
      <c r="E658" s="241" t="s">
        <v>198</v>
      </c>
      <c r="F658" s="241" t="s">
        <v>198</v>
      </c>
      <c r="G658" s="241" t="s">
        <v>198</v>
      </c>
      <c r="H658" s="241" t="s">
        <v>198</v>
      </c>
      <c r="I658" s="241" t="s">
        <v>196</v>
      </c>
      <c r="J658" s="241" t="s">
        <v>196</v>
      </c>
      <c r="K658" s="241" t="s">
        <v>198</v>
      </c>
      <c r="L658" s="241" t="s">
        <v>198</v>
      </c>
      <c r="M658" s="241" t="s">
        <v>196</v>
      </c>
      <c r="N658" s="241" t="s">
        <v>196</v>
      </c>
      <c r="O658" s="241" t="s">
        <v>196</v>
      </c>
      <c r="P658" s="241" t="s">
        <v>196</v>
      </c>
      <c r="Q658" s="241" t="s">
        <v>196</v>
      </c>
      <c r="R658" s="241" t="s">
        <v>196</v>
      </c>
      <c r="S658" s="241" t="s">
        <v>196</v>
      </c>
      <c r="T658" s="241" t="s">
        <v>196</v>
      </c>
      <c r="U658" s="241" t="s">
        <v>196</v>
      </c>
      <c r="V658" s="241" t="s">
        <v>198</v>
      </c>
      <c r="W658" s="241" t="s">
        <v>196</v>
      </c>
      <c r="X658" s="241" t="s">
        <v>196</v>
      </c>
      <c r="Y658" s="241" t="s">
        <v>196</v>
      </c>
      <c r="Z658" s="241" t="s">
        <v>196</v>
      </c>
      <c r="AA658" s="241" t="s">
        <v>196</v>
      </c>
      <c r="AB658" s="241" t="s">
        <v>196</v>
      </c>
      <c r="AC658" s="241" t="s">
        <v>198</v>
      </c>
      <c r="AD658" s="241" t="s">
        <v>196</v>
      </c>
      <c r="AE658" s="241" t="s">
        <v>196</v>
      </c>
      <c r="AF658" s="241" t="s">
        <v>196</v>
      </c>
      <c r="AG658" s="241" t="s">
        <v>196</v>
      </c>
      <c r="AH658" s="241" t="s">
        <v>197</v>
      </c>
      <c r="AI658" s="241" t="s">
        <v>197</v>
      </c>
      <c r="AJ658" s="241" t="s">
        <v>198</v>
      </c>
      <c r="AK658" s="241" t="s">
        <v>197</v>
      </c>
      <c r="AL658" s="241" t="s">
        <v>196</v>
      </c>
      <c r="AM658" s="241" t="s">
        <v>197</v>
      </c>
      <c r="AN658" s="241" t="s">
        <v>197</v>
      </c>
      <c r="AO658" s="241" t="s">
        <v>197</v>
      </c>
      <c r="AP658" s="241" t="s">
        <v>197</v>
      </c>
      <c r="AQ658" s="241">
        <v>0</v>
      </c>
      <c r="AR658" s="241">
        <v>0</v>
      </c>
    </row>
    <row r="659" spans="1:44" x14ac:dyDescent="0.2">
      <c r="A659">
        <v>117698</v>
      </c>
      <c r="B659" t="s">
        <v>59</v>
      </c>
      <c r="C659" t="s">
        <v>659</v>
      </c>
      <c r="D659" t="s">
        <v>659</v>
      </c>
      <c r="E659" t="s">
        <v>659</v>
      </c>
      <c r="F659" t="s">
        <v>659</v>
      </c>
      <c r="G659" t="s">
        <v>659</v>
      </c>
      <c r="H659" t="s">
        <v>659</v>
      </c>
      <c r="I659" t="s">
        <v>659</v>
      </c>
      <c r="J659" t="s">
        <v>659</v>
      </c>
      <c r="K659" t="s">
        <v>659</v>
      </c>
      <c r="L659" t="s">
        <v>659</v>
      </c>
      <c r="M659" t="s">
        <v>659</v>
      </c>
      <c r="N659" t="s">
        <v>659</v>
      </c>
      <c r="O659" t="s">
        <v>659</v>
      </c>
      <c r="P659" t="s">
        <v>659</v>
      </c>
      <c r="Q659" t="s">
        <v>659</v>
      </c>
      <c r="R659" t="s">
        <v>659</v>
      </c>
      <c r="S659" t="s">
        <v>659</v>
      </c>
      <c r="T659" t="s">
        <v>659</v>
      </c>
      <c r="U659" t="s">
        <v>659</v>
      </c>
      <c r="V659" t="s">
        <v>659</v>
      </c>
      <c r="W659" t="s">
        <v>659</v>
      </c>
      <c r="X659" t="s">
        <v>659</v>
      </c>
      <c r="Y659" t="s">
        <v>659</v>
      </c>
      <c r="Z659" t="s">
        <v>659</v>
      </c>
      <c r="AA659" t="s">
        <v>659</v>
      </c>
      <c r="AB659" t="s">
        <v>659</v>
      </c>
      <c r="AC659" t="s">
        <v>659</v>
      </c>
      <c r="AD659" t="s">
        <v>659</v>
      </c>
      <c r="AE659" t="s">
        <v>659</v>
      </c>
      <c r="AF659" t="s">
        <v>659</v>
      </c>
      <c r="AG659" t="s">
        <v>659</v>
      </c>
      <c r="AH659" t="s">
        <v>659</v>
      </c>
      <c r="AI659" t="s">
        <v>659</v>
      </c>
      <c r="AJ659" t="s">
        <v>659</v>
      </c>
      <c r="AK659" t="s">
        <v>659</v>
      </c>
      <c r="AL659" t="s">
        <v>659</v>
      </c>
      <c r="AM659" t="s">
        <v>659</v>
      </c>
      <c r="AN659" t="s">
        <v>659</v>
      </c>
      <c r="AO659" t="s">
        <v>659</v>
      </c>
      <c r="AP659" t="s">
        <v>659</v>
      </c>
      <c r="AQ659" s="241" t="s">
        <v>933</v>
      </c>
      <c r="AR659" s="241">
        <v>0</v>
      </c>
    </row>
    <row r="660" spans="1:44" ht="15" x14ac:dyDescent="0.25">
      <c r="A660" s="258">
        <v>117728</v>
      </c>
      <c r="B660" t="s">
        <v>59</v>
      </c>
      <c r="C660" s="245" t="s">
        <v>659</v>
      </c>
      <c r="D660" s="245" t="s">
        <v>659</v>
      </c>
      <c r="E660" s="245" t="s">
        <v>659</v>
      </c>
      <c r="F660" s="245" t="s">
        <v>659</v>
      </c>
      <c r="G660" s="245" t="s">
        <v>659</v>
      </c>
      <c r="H660" s="245" t="s">
        <v>659</v>
      </c>
      <c r="I660" s="245" t="s">
        <v>659</v>
      </c>
      <c r="J660" s="245" t="s">
        <v>659</v>
      </c>
      <c r="K660" s="245" t="s">
        <v>659</v>
      </c>
      <c r="L660" s="245" t="s">
        <v>659</v>
      </c>
      <c r="M660" s="245" t="s">
        <v>659</v>
      </c>
      <c r="N660" s="245" t="s">
        <v>659</v>
      </c>
      <c r="O660" s="245" t="s">
        <v>659</v>
      </c>
      <c r="P660" s="245" t="s">
        <v>659</v>
      </c>
      <c r="Q660" s="245" t="s">
        <v>659</v>
      </c>
      <c r="R660" s="245" t="s">
        <v>659</v>
      </c>
      <c r="S660" s="245" t="s">
        <v>659</v>
      </c>
      <c r="T660" s="245" t="s">
        <v>659</v>
      </c>
      <c r="U660" s="245" t="s">
        <v>659</v>
      </c>
      <c r="V660" s="245" t="s">
        <v>659</v>
      </c>
      <c r="W660" s="245" t="s">
        <v>659</v>
      </c>
      <c r="X660" s="245" t="s">
        <v>659</v>
      </c>
      <c r="Y660" s="245" t="s">
        <v>659</v>
      </c>
      <c r="Z660" s="245" t="s">
        <v>659</v>
      </c>
      <c r="AA660" s="245" t="s">
        <v>659</v>
      </c>
      <c r="AB660" s="245" t="s">
        <v>659</v>
      </c>
      <c r="AC660" s="245" t="s">
        <v>659</v>
      </c>
      <c r="AD660" s="245" t="s">
        <v>659</v>
      </c>
      <c r="AE660" s="245" t="s">
        <v>659</v>
      </c>
      <c r="AF660" s="245" t="s">
        <v>659</v>
      </c>
      <c r="AG660" s="245" t="s">
        <v>659</v>
      </c>
      <c r="AH660" s="245" t="s">
        <v>659</v>
      </c>
      <c r="AI660" s="245" t="s">
        <v>659</v>
      </c>
      <c r="AJ660" s="245" t="s">
        <v>659</v>
      </c>
      <c r="AK660" s="245" t="s">
        <v>659</v>
      </c>
      <c r="AL660" s="245" t="s">
        <v>659</v>
      </c>
      <c r="AM660" s="245" t="s">
        <v>659</v>
      </c>
      <c r="AN660" s="245" t="s">
        <v>659</v>
      </c>
      <c r="AO660" s="245" t="s">
        <v>659</v>
      </c>
      <c r="AP660" s="245" t="s">
        <v>659</v>
      </c>
      <c r="AQ660" s="241" t="s">
        <v>944</v>
      </c>
      <c r="AR660" s="241">
        <v>0</v>
      </c>
    </row>
    <row r="661" spans="1:44" ht="15" x14ac:dyDescent="0.25">
      <c r="A661" s="258">
        <v>117740</v>
      </c>
      <c r="B661" t="s">
        <v>59</v>
      </c>
      <c r="C661" s="245" t="s">
        <v>197</v>
      </c>
      <c r="D661" s="245" t="s">
        <v>197</v>
      </c>
      <c r="E661" s="245" t="s">
        <v>197</v>
      </c>
      <c r="F661" s="245" t="s">
        <v>197</v>
      </c>
      <c r="G661" s="245" t="s">
        <v>197</v>
      </c>
      <c r="H661" s="245" t="s">
        <v>197</v>
      </c>
      <c r="I661" s="245" t="s">
        <v>197</v>
      </c>
      <c r="J661" s="245" t="s">
        <v>197</v>
      </c>
      <c r="K661" s="245" t="s">
        <v>197</v>
      </c>
      <c r="L661" s="245" t="s">
        <v>197</v>
      </c>
      <c r="M661" s="245" t="s">
        <v>197</v>
      </c>
      <c r="N661" s="245" t="s">
        <v>197</v>
      </c>
      <c r="O661" s="245" t="s">
        <v>197</v>
      </c>
      <c r="P661" s="245" t="s">
        <v>197</v>
      </c>
      <c r="Q661" s="245" t="s">
        <v>197</v>
      </c>
      <c r="R661" s="245" t="s">
        <v>197</v>
      </c>
      <c r="S661" s="245" t="s">
        <v>197</v>
      </c>
      <c r="T661" s="245" t="s">
        <v>197</v>
      </c>
      <c r="U661" s="245" t="s">
        <v>197</v>
      </c>
      <c r="V661" s="245" t="s">
        <v>197</v>
      </c>
      <c r="W661" s="245" t="s">
        <v>197</v>
      </c>
      <c r="X661" s="245" t="s">
        <v>197</v>
      </c>
      <c r="Y661" s="245" t="s">
        <v>197</v>
      </c>
      <c r="Z661" s="245" t="s">
        <v>197</v>
      </c>
      <c r="AA661" s="245" t="s">
        <v>197</v>
      </c>
      <c r="AB661" s="245" t="s">
        <v>197</v>
      </c>
      <c r="AC661" s="245" t="s">
        <v>197</v>
      </c>
      <c r="AD661" s="245" t="s">
        <v>197</v>
      </c>
      <c r="AE661" s="245" t="s">
        <v>197</v>
      </c>
      <c r="AF661" s="245" t="s">
        <v>197</v>
      </c>
      <c r="AG661" s="245" t="s">
        <v>197</v>
      </c>
      <c r="AH661" s="245" t="s">
        <v>197</v>
      </c>
      <c r="AI661" s="245" t="s">
        <v>197</v>
      </c>
      <c r="AJ661" s="245" t="s">
        <v>197</v>
      </c>
      <c r="AK661" s="245" t="s">
        <v>197</v>
      </c>
      <c r="AL661" s="245" t="s">
        <v>197</v>
      </c>
      <c r="AM661" s="245" t="s">
        <v>197</v>
      </c>
      <c r="AN661" s="245" t="s">
        <v>197</v>
      </c>
      <c r="AO661" s="245" t="s">
        <v>197</v>
      </c>
      <c r="AP661" s="245" t="s">
        <v>197</v>
      </c>
      <c r="AQ661" s="241">
        <v>0</v>
      </c>
      <c r="AR661" s="241">
        <v>0</v>
      </c>
    </row>
    <row r="662" spans="1:44" x14ac:dyDescent="0.2">
      <c r="A662">
        <v>117745</v>
      </c>
      <c r="B662" t="s">
        <v>1144</v>
      </c>
      <c r="C662" t="s">
        <v>196</v>
      </c>
      <c r="D662" t="s">
        <v>197</v>
      </c>
      <c r="E662" t="s">
        <v>196</v>
      </c>
      <c r="F662" t="s">
        <v>197</v>
      </c>
      <c r="G662" t="s">
        <v>196</v>
      </c>
      <c r="H662" t="s">
        <v>196</v>
      </c>
      <c r="I662" t="s">
        <v>198</v>
      </c>
      <c r="J662" t="s">
        <v>198</v>
      </c>
      <c r="K662" t="s">
        <v>198</v>
      </c>
      <c r="L662" t="s">
        <v>196</v>
      </c>
      <c r="M662" t="s">
        <v>196</v>
      </c>
      <c r="N662" t="s">
        <v>196</v>
      </c>
      <c r="O662" t="s">
        <v>198</v>
      </c>
      <c r="P662" t="s">
        <v>196</v>
      </c>
      <c r="Q662" t="s">
        <v>196</v>
      </c>
      <c r="R662" t="s">
        <v>196</v>
      </c>
      <c r="S662" t="s">
        <v>196</v>
      </c>
      <c r="T662" t="s">
        <v>196</v>
      </c>
      <c r="U662" t="s">
        <v>196</v>
      </c>
      <c r="V662" t="s">
        <v>196</v>
      </c>
      <c r="W662" t="s">
        <v>198</v>
      </c>
      <c r="X662" t="s">
        <v>197</v>
      </c>
      <c r="Y662" t="s">
        <v>196</v>
      </c>
      <c r="Z662" t="s">
        <v>197</v>
      </c>
      <c r="AA662" t="s">
        <v>196</v>
      </c>
      <c r="AB662" t="s">
        <v>198</v>
      </c>
      <c r="AC662" t="s">
        <v>197</v>
      </c>
      <c r="AD662" t="s">
        <v>197</v>
      </c>
      <c r="AE662" t="s">
        <v>197</v>
      </c>
      <c r="AF662" t="s">
        <v>196</v>
      </c>
      <c r="AG662" t="s">
        <v>198</v>
      </c>
      <c r="AH662" t="s">
        <v>196</v>
      </c>
      <c r="AI662" t="s">
        <v>198</v>
      </c>
      <c r="AJ662" t="s">
        <v>198</v>
      </c>
      <c r="AK662" t="s">
        <v>198</v>
      </c>
      <c r="AL662" t="s">
        <v>196</v>
      </c>
      <c r="AM662" t="s">
        <v>197</v>
      </c>
      <c r="AN662" t="s">
        <v>197</v>
      </c>
      <c r="AO662" t="s">
        <v>196</v>
      </c>
      <c r="AP662" t="s">
        <v>197</v>
      </c>
      <c r="AQ662" s="241">
        <v>0</v>
      </c>
      <c r="AR662" s="241">
        <v>0</v>
      </c>
    </row>
    <row r="663" spans="1:44" ht="18" x14ac:dyDescent="0.2">
      <c r="A663" s="264">
        <v>117749</v>
      </c>
      <c r="B663" t="s">
        <v>59</v>
      </c>
      <c r="C663" t="s">
        <v>659</v>
      </c>
      <c r="D663" t="s">
        <v>659</v>
      </c>
      <c r="E663" t="s">
        <v>659</v>
      </c>
      <c r="F663" t="s">
        <v>659</v>
      </c>
      <c r="G663" t="s">
        <v>659</v>
      </c>
      <c r="H663" t="s">
        <v>659</v>
      </c>
      <c r="I663" t="s">
        <v>659</v>
      </c>
      <c r="J663" t="s">
        <v>659</v>
      </c>
      <c r="K663" t="s">
        <v>659</v>
      </c>
      <c r="L663" t="s">
        <v>659</v>
      </c>
      <c r="M663" t="s">
        <v>659</v>
      </c>
      <c r="N663" t="s">
        <v>659</v>
      </c>
      <c r="O663" t="s">
        <v>659</v>
      </c>
      <c r="P663" t="s">
        <v>659</v>
      </c>
      <c r="Q663" t="s">
        <v>659</v>
      </c>
      <c r="R663" t="s">
        <v>659</v>
      </c>
      <c r="S663" t="s">
        <v>659</v>
      </c>
      <c r="T663" t="s">
        <v>659</v>
      </c>
      <c r="U663" t="s">
        <v>659</v>
      </c>
      <c r="V663" t="s">
        <v>659</v>
      </c>
      <c r="W663" t="s">
        <v>659</v>
      </c>
      <c r="X663" t="s">
        <v>659</v>
      </c>
      <c r="Y663" t="s">
        <v>659</v>
      </c>
      <c r="Z663" t="s">
        <v>659</v>
      </c>
      <c r="AA663" t="s">
        <v>659</v>
      </c>
      <c r="AB663" t="s">
        <v>659</v>
      </c>
      <c r="AC663" t="s">
        <v>659</v>
      </c>
      <c r="AD663" t="s">
        <v>659</v>
      </c>
      <c r="AE663" t="s">
        <v>659</v>
      </c>
      <c r="AF663" t="s">
        <v>659</v>
      </c>
      <c r="AG663" t="s">
        <v>659</v>
      </c>
      <c r="AH663" t="s">
        <v>659</v>
      </c>
      <c r="AI663" t="s">
        <v>659</v>
      </c>
      <c r="AJ663" t="s">
        <v>659</v>
      </c>
      <c r="AK663" t="s">
        <v>659</v>
      </c>
      <c r="AL663" t="s">
        <v>659</v>
      </c>
      <c r="AM663" t="s">
        <v>659</v>
      </c>
      <c r="AN663" t="s">
        <v>659</v>
      </c>
      <c r="AO663" t="s">
        <v>659</v>
      </c>
      <c r="AP663" t="s">
        <v>659</v>
      </c>
      <c r="AQ663" s="241">
        <v>0</v>
      </c>
      <c r="AR663" s="241">
        <v>0</v>
      </c>
    </row>
    <row r="664" spans="1:44" ht="18" x14ac:dyDescent="0.2">
      <c r="A664" s="264">
        <v>117770</v>
      </c>
      <c r="B664" t="s">
        <v>59</v>
      </c>
      <c r="C664" t="s">
        <v>659</v>
      </c>
      <c r="D664" t="s">
        <v>659</v>
      </c>
      <c r="E664" t="s">
        <v>659</v>
      </c>
      <c r="F664" t="s">
        <v>659</v>
      </c>
      <c r="G664" t="s">
        <v>659</v>
      </c>
      <c r="H664" t="s">
        <v>659</v>
      </c>
      <c r="I664" t="s">
        <v>659</v>
      </c>
      <c r="J664" t="s">
        <v>659</v>
      </c>
      <c r="K664" t="s">
        <v>659</v>
      </c>
      <c r="L664" t="s">
        <v>659</v>
      </c>
      <c r="M664" t="s">
        <v>659</v>
      </c>
      <c r="N664" t="s">
        <v>659</v>
      </c>
      <c r="O664" t="s">
        <v>659</v>
      </c>
      <c r="P664" t="s">
        <v>659</v>
      </c>
      <c r="Q664" t="s">
        <v>659</v>
      </c>
      <c r="R664" t="s">
        <v>659</v>
      </c>
      <c r="S664" t="s">
        <v>659</v>
      </c>
      <c r="T664" t="s">
        <v>659</v>
      </c>
      <c r="U664" t="s">
        <v>659</v>
      </c>
      <c r="V664" t="s">
        <v>659</v>
      </c>
      <c r="W664" t="s">
        <v>659</v>
      </c>
      <c r="X664" t="s">
        <v>659</v>
      </c>
      <c r="Y664" t="s">
        <v>659</v>
      </c>
      <c r="Z664" t="s">
        <v>659</v>
      </c>
      <c r="AA664" t="s">
        <v>659</v>
      </c>
      <c r="AB664" t="s">
        <v>659</v>
      </c>
      <c r="AC664" t="s">
        <v>659</v>
      </c>
      <c r="AD664" t="s">
        <v>659</v>
      </c>
      <c r="AE664" t="s">
        <v>659</v>
      </c>
      <c r="AF664" t="s">
        <v>659</v>
      </c>
      <c r="AG664" t="s">
        <v>659</v>
      </c>
      <c r="AH664" t="s">
        <v>659</v>
      </c>
      <c r="AI664" t="s">
        <v>659</v>
      </c>
      <c r="AJ664" t="s">
        <v>659</v>
      </c>
      <c r="AK664" t="s">
        <v>659</v>
      </c>
      <c r="AL664" t="s">
        <v>659</v>
      </c>
      <c r="AM664" t="s">
        <v>659</v>
      </c>
      <c r="AN664" t="s">
        <v>659</v>
      </c>
      <c r="AO664" t="s">
        <v>659</v>
      </c>
      <c r="AP664" t="s">
        <v>659</v>
      </c>
      <c r="AQ664" s="241">
        <v>0</v>
      </c>
      <c r="AR664" s="241">
        <v>0</v>
      </c>
    </row>
    <row r="665" spans="1:44" ht="15" x14ac:dyDescent="0.25">
      <c r="A665" s="258">
        <v>117784</v>
      </c>
      <c r="B665" t="s">
        <v>59</v>
      </c>
      <c r="C665" s="245" t="s">
        <v>197</v>
      </c>
      <c r="D665" s="245" t="s">
        <v>197</v>
      </c>
      <c r="E665" s="245" t="s">
        <v>197</v>
      </c>
      <c r="F665" s="245" t="s">
        <v>197</v>
      </c>
      <c r="G665" s="245" t="s">
        <v>197</v>
      </c>
      <c r="H665" s="245" t="s">
        <v>197</v>
      </c>
      <c r="I665" s="245" t="s">
        <v>197</v>
      </c>
      <c r="J665" s="245" t="s">
        <v>197</v>
      </c>
      <c r="K665" s="245" t="s">
        <v>197</v>
      </c>
      <c r="L665" s="245" t="s">
        <v>197</v>
      </c>
      <c r="M665" s="245" t="s">
        <v>197</v>
      </c>
      <c r="N665" s="245" t="s">
        <v>197</v>
      </c>
      <c r="O665" s="245" t="s">
        <v>197</v>
      </c>
      <c r="P665" s="245" t="s">
        <v>197</v>
      </c>
      <c r="Q665" s="245" t="s">
        <v>197</v>
      </c>
      <c r="R665" s="245" t="s">
        <v>197</v>
      </c>
      <c r="S665" s="245" t="s">
        <v>197</v>
      </c>
      <c r="T665" s="245" t="s">
        <v>197</v>
      </c>
      <c r="U665" s="245" t="s">
        <v>197</v>
      </c>
      <c r="V665" s="245" t="s">
        <v>197</v>
      </c>
      <c r="W665" s="245" t="s">
        <v>197</v>
      </c>
      <c r="X665" s="245" t="s">
        <v>197</v>
      </c>
      <c r="Y665" s="245" t="s">
        <v>197</v>
      </c>
      <c r="Z665" s="245" t="s">
        <v>197</v>
      </c>
      <c r="AA665" s="245" t="s">
        <v>197</v>
      </c>
      <c r="AB665" s="245" t="s">
        <v>197</v>
      </c>
      <c r="AC665" s="245" t="s">
        <v>197</v>
      </c>
      <c r="AD665" s="245" t="s">
        <v>197</v>
      </c>
      <c r="AE665" s="245" t="s">
        <v>197</v>
      </c>
      <c r="AF665" s="245" t="s">
        <v>197</v>
      </c>
      <c r="AG665" s="245" t="s">
        <v>197</v>
      </c>
      <c r="AH665" s="245" t="s">
        <v>197</v>
      </c>
      <c r="AI665" s="245" t="s">
        <v>197</v>
      </c>
      <c r="AJ665" s="245" t="s">
        <v>197</v>
      </c>
      <c r="AK665" s="245" t="s">
        <v>197</v>
      </c>
      <c r="AL665" s="245" t="s">
        <v>197</v>
      </c>
      <c r="AM665" s="245" t="s">
        <v>197</v>
      </c>
      <c r="AN665" s="245" t="s">
        <v>197</v>
      </c>
      <c r="AO665" s="245" t="s">
        <v>197</v>
      </c>
      <c r="AP665" s="245" t="s">
        <v>197</v>
      </c>
      <c r="AQ665" s="241">
        <v>0</v>
      </c>
      <c r="AR665" s="241">
        <v>0</v>
      </c>
    </row>
    <row r="666" spans="1:44" x14ac:dyDescent="0.2">
      <c r="A666" s="241">
        <v>117788</v>
      </c>
      <c r="B666" t="s">
        <v>59</v>
      </c>
      <c r="C666" s="241" t="s">
        <v>659</v>
      </c>
      <c r="D666" s="241" t="s">
        <v>659</v>
      </c>
      <c r="E666" s="241" t="s">
        <v>659</v>
      </c>
      <c r="F666" s="241" t="s">
        <v>659</v>
      </c>
      <c r="G666" s="241" t="s">
        <v>659</v>
      </c>
      <c r="H666" s="241" t="s">
        <v>659</v>
      </c>
      <c r="I666" s="241" t="s">
        <v>659</v>
      </c>
      <c r="J666" s="241" t="s">
        <v>659</v>
      </c>
      <c r="K666" s="241" t="s">
        <v>659</v>
      </c>
      <c r="L666" s="241" t="s">
        <v>659</v>
      </c>
      <c r="M666" s="241" t="s">
        <v>659</v>
      </c>
      <c r="N666" s="241" t="s">
        <v>659</v>
      </c>
      <c r="O666" s="241" t="s">
        <v>659</v>
      </c>
      <c r="P666" s="241" t="s">
        <v>659</v>
      </c>
      <c r="Q666" s="241" t="s">
        <v>659</v>
      </c>
      <c r="R666" s="241" t="s">
        <v>659</v>
      </c>
      <c r="S666" s="241" t="s">
        <v>659</v>
      </c>
      <c r="T666" s="241" t="s">
        <v>659</v>
      </c>
      <c r="U666" s="241" t="s">
        <v>659</v>
      </c>
      <c r="V666" s="241" t="s">
        <v>659</v>
      </c>
      <c r="W666" s="241" t="s">
        <v>659</v>
      </c>
      <c r="X666" s="241" t="s">
        <v>659</v>
      </c>
      <c r="Y666" s="241" t="s">
        <v>659</v>
      </c>
      <c r="Z666" s="241" t="s">
        <v>659</v>
      </c>
      <c r="AA666" s="241" t="s">
        <v>659</v>
      </c>
      <c r="AB666" s="241" t="s">
        <v>659</v>
      </c>
      <c r="AC666" s="241" t="s">
        <v>659</v>
      </c>
      <c r="AD666" s="241" t="s">
        <v>659</v>
      </c>
      <c r="AE666" s="241" t="s">
        <v>659</v>
      </c>
      <c r="AF666" s="241" t="s">
        <v>659</v>
      </c>
      <c r="AG666" s="241" t="s">
        <v>659</v>
      </c>
      <c r="AH666" s="241" t="s">
        <v>659</v>
      </c>
      <c r="AI666" s="241" t="s">
        <v>659</v>
      </c>
      <c r="AJ666" s="241" t="s">
        <v>659</v>
      </c>
      <c r="AK666" s="241" t="s">
        <v>659</v>
      </c>
      <c r="AL666" s="241" t="s">
        <v>659</v>
      </c>
      <c r="AM666" s="241" t="s">
        <v>659</v>
      </c>
      <c r="AN666" s="241" t="s">
        <v>659</v>
      </c>
      <c r="AO666" s="241" t="s">
        <v>659</v>
      </c>
      <c r="AP666" s="241" t="s">
        <v>659</v>
      </c>
      <c r="AQ666" s="241" t="s">
        <v>932</v>
      </c>
      <c r="AR666" s="241">
        <v>0</v>
      </c>
    </row>
    <row r="667" spans="1:44" ht="18" x14ac:dyDescent="0.2">
      <c r="A667" s="264">
        <v>117791</v>
      </c>
      <c r="B667" t="s">
        <v>59</v>
      </c>
      <c r="C667" t="s">
        <v>659</v>
      </c>
      <c r="D667" t="s">
        <v>659</v>
      </c>
      <c r="E667" t="s">
        <v>659</v>
      </c>
      <c r="F667" t="s">
        <v>659</v>
      </c>
      <c r="G667" t="s">
        <v>659</v>
      </c>
      <c r="H667" t="s">
        <v>659</v>
      </c>
      <c r="I667" t="s">
        <v>659</v>
      </c>
      <c r="J667" t="s">
        <v>659</v>
      </c>
      <c r="K667" t="s">
        <v>659</v>
      </c>
      <c r="L667" t="s">
        <v>659</v>
      </c>
      <c r="M667" t="s">
        <v>659</v>
      </c>
      <c r="N667" t="s">
        <v>659</v>
      </c>
      <c r="O667" t="s">
        <v>659</v>
      </c>
      <c r="P667" t="s">
        <v>659</v>
      </c>
      <c r="Q667" t="s">
        <v>659</v>
      </c>
      <c r="R667" t="s">
        <v>659</v>
      </c>
      <c r="S667" t="s">
        <v>659</v>
      </c>
      <c r="T667" t="s">
        <v>659</v>
      </c>
      <c r="U667" t="s">
        <v>659</v>
      </c>
      <c r="V667" t="s">
        <v>659</v>
      </c>
      <c r="W667" t="s">
        <v>659</v>
      </c>
      <c r="X667" t="s">
        <v>659</v>
      </c>
      <c r="Y667" t="s">
        <v>659</v>
      </c>
      <c r="Z667" t="s">
        <v>659</v>
      </c>
      <c r="AA667" t="s">
        <v>659</v>
      </c>
      <c r="AB667" t="s">
        <v>659</v>
      </c>
      <c r="AC667" t="s">
        <v>659</v>
      </c>
      <c r="AD667" t="s">
        <v>659</v>
      </c>
      <c r="AE667" t="s">
        <v>659</v>
      </c>
      <c r="AF667" t="s">
        <v>659</v>
      </c>
      <c r="AG667" t="s">
        <v>659</v>
      </c>
      <c r="AH667" t="s">
        <v>659</v>
      </c>
      <c r="AI667" t="s">
        <v>659</v>
      </c>
      <c r="AJ667" t="s">
        <v>659</v>
      </c>
      <c r="AK667" t="s">
        <v>659</v>
      </c>
      <c r="AL667" t="s">
        <v>659</v>
      </c>
      <c r="AM667" t="s">
        <v>659</v>
      </c>
      <c r="AN667" t="s">
        <v>659</v>
      </c>
      <c r="AO667" t="s">
        <v>659</v>
      </c>
      <c r="AP667" t="s">
        <v>659</v>
      </c>
      <c r="AQ667" s="241">
        <v>0</v>
      </c>
      <c r="AR667" s="241">
        <v>0</v>
      </c>
    </row>
    <row r="668" spans="1:44" ht="18" x14ac:dyDescent="0.2">
      <c r="A668" s="264">
        <v>117792</v>
      </c>
      <c r="B668" t="s">
        <v>59</v>
      </c>
      <c r="C668" t="s">
        <v>659</v>
      </c>
      <c r="D668" t="s">
        <v>659</v>
      </c>
      <c r="E668" t="s">
        <v>659</v>
      </c>
      <c r="F668" t="s">
        <v>659</v>
      </c>
      <c r="G668" t="s">
        <v>659</v>
      </c>
      <c r="H668" t="s">
        <v>659</v>
      </c>
      <c r="I668" t="s">
        <v>659</v>
      </c>
      <c r="J668" t="s">
        <v>659</v>
      </c>
      <c r="K668" t="s">
        <v>659</v>
      </c>
      <c r="L668" t="s">
        <v>659</v>
      </c>
      <c r="M668" t="s">
        <v>659</v>
      </c>
      <c r="N668" t="s">
        <v>659</v>
      </c>
      <c r="O668" t="s">
        <v>659</v>
      </c>
      <c r="P668" t="s">
        <v>659</v>
      </c>
      <c r="Q668" t="s">
        <v>659</v>
      </c>
      <c r="R668" t="s">
        <v>659</v>
      </c>
      <c r="S668" t="s">
        <v>659</v>
      </c>
      <c r="T668" t="s">
        <v>659</v>
      </c>
      <c r="U668" t="s">
        <v>659</v>
      </c>
      <c r="V668" t="s">
        <v>659</v>
      </c>
      <c r="W668" t="s">
        <v>659</v>
      </c>
      <c r="X668" t="s">
        <v>659</v>
      </c>
      <c r="Y668" t="s">
        <v>659</v>
      </c>
      <c r="Z668" t="s">
        <v>659</v>
      </c>
      <c r="AA668" t="s">
        <v>659</v>
      </c>
      <c r="AB668" t="s">
        <v>659</v>
      </c>
      <c r="AC668" t="s">
        <v>659</v>
      </c>
      <c r="AD668" t="s">
        <v>659</v>
      </c>
      <c r="AE668" t="s">
        <v>659</v>
      </c>
      <c r="AF668" t="s">
        <v>659</v>
      </c>
      <c r="AG668" t="s">
        <v>659</v>
      </c>
      <c r="AH668" t="s">
        <v>659</v>
      </c>
      <c r="AI668" t="s">
        <v>659</v>
      </c>
      <c r="AJ668" t="s">
        <v>659</v>
      </c>
      <c r="AK668" t="s">
        <v>659</v>
      </c>
      <c r="AL668" t="s">
        <v>659</v>
      </c>
      <c r="AM668" t="s">
        <v>659</v>
      </c>
      <c r="AN668" t="s">
        <v>659</v>
      </c>
      <c r="AO668" t="s">
        <v>659</v>
      </c>
      <c r="AP668" t="s">
        <v>659</v>
      </c>
      <c r="AQ668" s="241">
        <v>0</v>
      </c>
      <c r="AR668" s="241">
        <v>0</v>
      </c>
    </row>
    <row r="669" spans="1:44" x14ac:dyDescent="0.2">
      <c r="A669" s="241">
        <v>117801</v>
      </c>
      <c r="B669" t="s">
        <v>59</v>
      </c>
      <c r="C669" s="241" t="s">
        <v>659</v>
      </c>
      <c r="D669" s="241" t="s">
        <v>659</v>
      </c>
      <c r="E669" s="241" t="s">
        <v>659</v>
      </c>
      <c r="F669" s="241" t="s">
        <v>659</v>
      </c>
      <c r="G669" s="241" t="s">
        <v>659</v>
      </c>
      <c r="H669" s="241" t="s">
        <v>659</v>
      </c>
      <c r="I669" s="241" t="s">
        <v>659</v>
      </c>
      <c r="J669" s="241" t="s">
        <v>659</v>
      </c>
      <c r="K669" s="241" t="s">
        <v>659</v>
      </c>
      <c r="L669" s="241" t="s">
        <v>659</v>
      </c>
      <c r="M669" s="241" t="s">
        <v>659</v>
      </c>
      <c r="N669" s="241" t="s">
        <v>659</v>
      </c>
      <c r="O669" s="241" t="s">
        <v>659</v>
      </c>
      <c r="P669" s="241" t="s">
        <v>659</v>
      </c>
      <c r="Q669" s="241" t="s">
        <v>659</v>
      </c>
      <c r="R669" s="241" t="s">
        <v>659</v>
      </c>
      <c r="S669" s="241" t="s">
        <v>659</v>
      </c>
      <c r="T669" s="241" t="s">
        <v>659</v>
      </c>
      <c r="U669" s="241" t="s">
        <v>659</v>
      </c>
      <c r="V669" s="241" t="s">
        <v>659</v>
      </c>
      <c r="W669" s="241" t="s">
        <v>659</v>
      </c>
      <c r="X669" s="241" t="s">
        <v>659</v>
      </c>
      <c r="Y669" s="241" t="s">
        <v>659</v>
      </c>
      <c r="Z669" s="241" t="s">
        <v>659</v>
      </c>
      <c r="AA669" s="241" t="s">
        <v>659</v>
      </c>
      <c r="AB669" s="241" t="s">
        <v>659</v>
      </c>
      <c r="AC669" s="241" t="s">
        <v>659</v>
      </c>
      <c r="AD669" s="241" t="s">
        <v>659</v>
      </c>
      <c r="AE669" s="241" t="s">
        <v>659</v>
      </c>
      <c r="AF669" s="241" t="s">
        <v>659</v>
      </c>
      <c r="AG669" s="241" t="s">
        <v>659</v>
      </c>
      <c r="AH669" s="241" t="s">
        <v>659</v>
      </c>
      <c r="AI669" s="241" t="s">
        <v>659</v>
      </c>
      <c r="AJ669" s="241" t="s">
        <v>659</v>
      </c>
      <c r="AK669" s="241" t="s">
        <v>659</v>
      </c>
      <c r="AL669" s="241" t="s">
        <v>659</v>
      </c>
      <c r="AM669" s="241" t="s">
        <v>659</v>
      </c>
      <c r="AN669" s="241" t="s">
        <v>659</v>
      </c>
      <c r="AO669" s="241" t="s">
        <v>659</v>
      </c>
      <c r="AP669" s="241" t="s">
        <v>659</v>
      </c>
      <c r="AQ669" s="241" t="s">
        <v>931</v>
      </c>
      <c r="AR669" s="241">
        <v>0</v>
      </c>
    </row>
    <row r="670" spans="1:44" x14ac:dyDescent="0.2">
      <c r="A670">
        <v>117811</v>
      </c>
      <c r="B670" t="s">
        <v>1141</v>
      </c>
      <c r="C670" t="s">
        <v>659</v>
      </c>
      <c r="D670" t="s">
        <v>659</v>
      </c>
      <c r="E670" t="s">
        <v>659</v>
      </c>
      <c r="F670" t="s">
        <v>659</v>
      </c>
      <c r="G670" t="s">
        <v>659</v>
      </c>
      <c r="H670" t="s">
        <v>659</v>
      </c>
      <c r="I670" t="s">
        <v>659</v>
      </c>
      <c r="J670" t="s">
        <v>659</v>
      </c>
      <c r="K670" t="s">
        <v>659</v>
      </c>
      <c r="L670" t="s">
        <v>659</v>
      </c>
      <c r="M670" t="s">
        <v>659</v>
      </c>
      <c r="N670" t="s">
        <v>659</v>
      </c>
      <c r="O670" t="s">
        <v>659</v>
      </c>
      <c r="P670" t="s">
        <v>659</v>
      </c>
      <c r="Q670" t="s">
        <v>659</v>
      </c>
      <c r="R670" t="s">
        <v>659</v>
      </c>
      <c r="S670" t="s">
        <v>659</v>
      </c>
      <c r="T670" t="s">
        <v>659</v>
      </c>
      <c r="U670" t="s">
        <v>659</v>
      </c>
      <c r="V670" t="s">
        <v>659</v>
      </c>
      <c r="W670" t="s">
        <v>659</v>
      </c>
      <c r="X670" t="s">
        <v>659</v>
      </c>
      <c r="Y670" t="s">
        <v>659</v>
      </c>
      <c r="Z670" t="s">
        <v>659</v>
      </c>
      <c r="AA670" t="s">
        <v>659</v>
      </c>
      <c r="AB670" t="s">
        <v>659</v>
      </c>
      <c r="AC670" t="s">
        <v>659</v>
      </c>
      <c r="AD670" t="s">
        <v>659</v>
      </c>
      <c r="AE670" t="s">
        <v>659</v>
      </c>
      <c r="AF670" t="s">
        <v>659</v>
      </c>
      <c r="AG670" t="s">
        <v>659</v>
      </c>
      <c r="AH670" t="s">
        <v>659</v>
      </c>
      <c r="AI670" t="s">
        <v>659</v>
      </c>
      <c r="AJ670" t="s">
        <v>659</v>
      </c>
      <c r="AK670" t="s">
        <v>659</v>
      </c>
      <c r="AL670" t="s">
        <v>659</v>
      </c>
      <c r="AM670" t="s">
        <v>659</v>
      </c>
      <c r="AN670" t="s">
        <v>659</v>
      </c>
      <c r="AO670" t="s">
        <v>659</v>
      </c>
      <c r="AP670" t="s">
        <v>659</v>
      </c>
      <c r="AQ670" s="241" t="s">
        <v>932</v>
      </c>
      <c r="AR670" s="241">
        <v>0</v>
      </c>
    </row>
    <row r="671" spans="1:44" x14ac:dyDescent="0.2">
      <c r="A671" s="265">
        <v>117814</v>
      </c>
      <c r="B671" t="s">
        <v>59</v>
      </c>
      <c r="C671" s="263" t="s">
        <v>197</v>
      </c>
      <c r="D671" s="263" t="s">
        <v>197</v>
      </c>
      <c r="E671" s="263" t="s">
        <v>197</v>
      </c>
      <c r="F671" s="263" t="s">
        <v>197</v>
      </c>
      <c r="G671" s="263" t="s">
        <v>197</v>
      </c>
      <c r="H671" s="263" t="s">
        <v>197</v>
      </c>
      <c r="I671" s="263" t="s">
        <v>197</v>
      </c>
      <c r="J671" s="263" t="s">
        <v>197</v>
      </c>
      <c r="K671" s="263" t="s">
        <v>197</v>
      </c>
      <c r="L671" s="263" t="s">
        <v>197</v>
      </c>
      <c r="M671" s="263" t="s">
        <v>197</v>
      </c>
      <c r="N671" s="263" t="s">
        <v>197</v>
      </c>
      <c r="O671" s="263" t="s">
        <v>197</v>
      </c>
      <c r="P671" s="263" t="s">
        <v>197</v>
      </c>
      <c r="Q671" s="263" t="s">
        <v>197</v>
      </c>
      <c r="R671" s="263" t="s">
        <v>197</v>
      </c>
      <c r="S671" s="263" t="s">
        <v>197</v>
      </c>
      <c r="T671" s="263" t="s">
        <v>197</v>
      </c>
      <c r="U671" s="263" t="s">
        <v>197</v>
      </c>
      <c r="V671" s="263" t="s">
        <v>197</v>
      </c>
      <c r="W671" s="263" t="s">
        <v>197</v>
      </c>
      <c r="X671" s="263" t="s">
        <v>197</v>
      </c>
      <c r="Y671" s="263" t="s">
        <v>197</v>
      </c>
      <c r="Z671" s="263" t="s">
        <v>197</v>
      </c>
      <c r="AA671" s="263" t="s">
        <v>197</v>
      </c>
      <c r="AB671" s="263" t="s">
        <v>197</v>
      </c>
      <c r="AC671" s="263" t="s">
        <v>197</v>
      </c>
      <c r="AD671" s="263" t="s">
        <v>197</v>
      </c>
      <c r="AE671" s="263" t="s">
        <v>197</v>
      </c>
      <c r="AF671" s="263" t="s">
        <v>197</v>
      </c>
      <c r="AG671" s="263" t="s">
        <v>197</v>
      </c>
      <c r="AH671" s="263" t="s">
        <v>197</v>
      </c>
      <c r="AI671" s="263" t="s">
        <v>197</v>
      </c>
      <c r="AJ671" s="263" t="s">
        <v>197</v>
      </c>
      <c r="AK671" s="263" t="s">
        <v>197</v>
      </c>
      <c r="AL671" s="263" t="s">
        <v>197</v>
      </c>
      <c r="AM671" s="263" t="s">
        <v>197</v>
      </c>
      <c r="AN671" s="263" t="s">
        <v>197</v>
      </c>
      <c r="AO671" s="263" t="s">
        <v>197</v>
      </c>
      <c r="AP671" s="263" t="s">
        <v>197</v>
      </c>
      <c r="AQ671" s="241">
        <v>0</v>
      </c>
      <c r="AR671" s="241" t="s">
        <v>1137</v>
      </c>
    </row>
    <row r="672" spans="1:44" x14ac:dyDescent="0.2">
      <c r="A672">
        <v>117831</v>
      </c>
      <c r="B672" t="s">
        <v>59</v>
      </c>
      <c r="C672" t="s">
        <v>198</v>
      </c>
      <c r="D672" t="s">
        <v>196</v>
      </c>
      <c r="E672" t="s">
        <v>196</v>
      </c>
      <c r="F672" t="s">
        <v>198</v>
      </c>
      <c r="G672" t="s">
        <v>198</v>
      </c>
      <c r="H672" t="s">
        <v>198</v>
      </c>
      <c r="I672" t="s">
        <v>198</v>
      </c>
      <c r="J672" t="s">
        <v>196</v>
      </c>
      <c r="K672" t="s">
        <v>198</v>
      </c>
      <c r="L672" t="s">
        <v>196</v>
      </c>
      <c r="M672" t="s">
        <v>198</v>
      </c>
      <c r="N672" t="s">
        <v>196</v>
      </c>
      <c r="O672" t="s">
        <v>196</v>
      </c>
      <c r="P672" t="s">
        <v>196</v>
      </c>
      <c r="Q672" t="s">
        <v>198</v>
      </c>
      <c r="R672" t="s">
        <v>198</v>
      </c>
      <c r="S672" t="s">
        <v>196</v>
      </c>
      <c r="T672" t="s">
        <v>196</v>
      </c>
      <c r="U672" t="s">
        <v>196</v>
      </c>
      <c r="V672" t="s">
        <v>198</v>
      </c>
      <c r="W672" t="s">
        <v>198</v>
      </c>
      <c r="X672" t="s">
        <v>198</v>
      </c>
      <c r="Y672" t="s">
        <v>198</v>
      </c>
      <c r="Z672" t="s">
        <v>196</v>
      </c>
      <c r="AA672" t="s">
        <v>198</v>
      </c>
      <c r="AB672" t="s">
        <v>198</v>
      </c>
      <c r="AC672" t="s">
        <v>198</v>
      </c>
      <c r="AD672" t="s">
        <v>198</v>
      </c>
      <c r="AE672" t="s">
        <v>196</v>
      </c>
      <c r="AF672" t="s">
        <v>196</v>
      </c>
      <c r="AG672" t="s">
        <v>198</v>
      </c>
      <c r="AH672" t="s">
        <v>196</v>
      </c>
      <c r="AI672" t="s">
        <v>196</v>
      </c>
      <c r="AJ672" t="s">
        <v>196</v>
      </c>
      <c r="AK672" t="s">
        <v>196</v>
      </c>
      <c r="AL672" t="s">
        <v>198</v>
      </c>
      <c r="AM672" t="s">
        <v>198</v>
      </c>
      <c r="AN672" t="s">
        <v>196</v>
      </c>
      <c r="AO672" t="s">
        <v>198</v>
      </c>
      <c r="AP672" t="s">
        <v>196</v>
      </c>
      <c r="AQ672" s="241">
        <v>0</v>
      </c>
      <c r="AR672" s="241">
        <v>0</v>
      </c>
    </row>
    <row r="673" spans="1:44" x14ac:dyDescent="0.2">
      <c r="A673">
        <v>117841</v>
      </c>
      <c r="B673" t="s">
        <v>59</v>
      </c>
      <c r="C673" t="s">
        <v>198</v>
      </c>
      <c r="D673" t="s">
        <v>196</v>
      </c>
      <c r="E673" t="s">
        <v>196</v>
      </c>
      <c r="F673" t="s">
        <v>198</v>
      </c>
      <c r="G673" t="s">
        <v>198</v>
      </c>
      <c r="H673" t="s">
        <v>196</v>
      </c>
      <c r="I673" t="s">
        <v>196</v>
      </c>
      <c r="J673" t="s">
        <v>196</v>
      </c>
      <c r="K673" t="s">
        <v>198</v>
      </c>
      <c r="L673" t="s">
        <v>196</v>
      </c>
      <c r="M673" t="s">
        <v>196</v>
      </c>
      <c r="N673" t="s">
        <v>196</v>
      </c>
      <c r="O673" t="s">
        <v>196</v>
      </c>
      <c r="P673" t="s">
        <v>196</v>
      </c>
      <c r="Q673" t="s">
        <v>198</v>
      </c>
      <c r="R673" t="s">
        <v>198</v>
      </c>
      <c r="S673" t="s">
        <v>198</v>
      </c>
      <c r="T673" t="s">
        <v>196</v>
      </c>
      <c r="U673" t="s">
        <v>197</v>
      </c>
      <c r="V673" t="s">
        <v>196</v>
      </c>
      <c r="W673" t="s">
        <v>197</v>
      </c>
      <c r="X673" t="s">
        <v>197</v>
      </c>
      <c r="Y673" t="s">
        <v>198</v>
      </c>
      <c r="Z673" t="s">
        <v>196</v>
      </c>
      <c r="AA673" t="s">
        <v>198</v>
      </c>
      <c r="AB673" t="s">
        <v>198</v>
      </c>
      <c r="AC673" t="s">
        <v>196</v>
      </c>
      <c r="AD673" t="s">
        <v>198</v>
      </c>
      <c r="AE673" t="s">
        <v>196</v>
      </c>
      <c r="AF673" t="s">
        <v>198</v>
      </c>
      <c r="AG673" t="s">
        <v>198</v>
      </c>
      <c r="AH673" t="s">
        <v>196</v>
      </c>
      <c r="AI673" t="s">
        <v>198</v>
      </c>
      <c r="AJ673" t="s">
        <v>198</v>
      </c>
      <c r="AK673" t="s">
        <v>196</v>
      </c>
      <c r="AL673" t="s">
        <v>196</v>
      </c>
      <c r="AM673" t="s">
        <v>198</v>
      </c>
      <c r="AN673" t="s">
        <v>198</v>
      </c>
      <c r="AO673" t="s">
        <v>196</v>
      </c>
      <c r="AP673" t="s">
        <v>196</v>
      </c>
      <c r="AQ673" s="241">
        <v>0</v>
      </c>
      <c r="AR673" s="241">
        <v>0</v>
      </c>
    </row>
    <row r="674" spans="1:44" ht="18" x14ac:dyDescent="0.2">
      <c r="A674" s="264">
        <v>117844</v>
      </c>
      <c r="B674" t="s">
        <v>59</v>
      </c>
      <c r="C674" t="s">
        <v>659</v>
      </c>
      <c r="D674" t="s">
        <v>659</v>
      </c>
      <c r="E674" t="s">
        <v>659</v>
      </c>
      <c r="F674" t="s">
        <v>659</v>
      </c>
      <c r="G674" t="s">
        <v>659</v>
      </c>
      <c r="H674" t="s">
        <v>659</v>
      </c>
      <c r="I674" t="s">
        <v>659</v>
      </c>
      <c r="J674" t="s">
        <v>659</v>
      </c>
      <c r="K674" t="s">
        <v>659</v>
      </c>
      <c r="L674" t="s">
        <v>659</v>
      </c>
      <c r="M674" t="s">
        <v>659</v>
      </c>
      <c r="N674" t="s">
        <v>659</v>
      </c>
      <c r="O674" t="s">
        <v>659</v>
      </c>
      <c r="P674" t="s">
        <v>659</v>
      </c>
      <c r="Q674" t="s">
        <v>659</v>
      </c>
      <c r="R674" t="s">
        <v>659</v>
      </c>
      <c r="S674" t="s">
        <v>659</v>
      </c>
      <c r="T674" t="s">
        <v>659</v>
      </c>
      <c r="U674" t="s">
        <v>659</v>
      </c>
      <c r="V674" t="s">
        <v>659</v>
      </c>
      <c r="W674" t="s">
        <v>659</v>
      </c>
      <c r="X674" t="s">
        <v>659</v>
      </c>
      <c r="Y674" t="s">
        <v>659</v>
      </c>
      <c r="Z674" t="s">
        <v>659</v>
      </c>
      <c r="AA674" t="s">
        <v>659</v>
      </c>
      <c r="AB674" t="s">
        <v>659</v>
      </c>
      <c r="AC674" t="s">
        <v>659</v>
      </c>
      <c r="AD674" t="s">
        <v>659</v>
      </c>
      <c r="AE674" t="s">
        <v>659</v>
      </c>
      <c r="AF674" t="s">
        <v>659</v>
      </c>
      <c r="AG674" t="s">
        <v>659</v>
      </c>
      <c r="AH674" t="s">
        <v>659</v>
      </c>
      <c r="AI674" t="s">
        <v>659</v>
      </c>
      <c r="AJ674" t="s">
        <v>659</v>
      </c>
      <c r="AK674" t="s">
        <v>659</v>
      </c>
      <c r="AL674" t="s">
        <v>659</v>
      </c>
      <c r="AM674" t="s">
        <v>659</v>
      </c>
      <c r="AN674" t="s">
        <v>659</v>
      </c>
      <c r="AO674" t="s">
        <v>659</v>
      </c>
      <c r="AP674" t="s">
        <v>659</v>
      </c>
      <c r="AQ674" s="241">
        <v>0</v>
      </c>
      <c r="AR674" s="241">
        <v>0</v>
      </c>
    </row>
    <row r="675" spans="1:44" ht="18" x14ac:dyDescent="0.2">
      <c r="A675" s="264">
        <v>117856</v>
      </c>
      <c r="B675" t="s">
        <v>59</v>
      </c>
      <c r="C675" t="s">
        <v>659</v>
      </c>
      <c r="D675" t="s">
        <v>659</v>
      </c>
      <c r="E675" t="s">
        <v>659</v>
      </c>
      <c r="F675" t="s">
        <v>659</v>
      </c>
      <c r="G675" t="s">
        <v>659</v>
      </c>
      <c r="H675" t="s">
        <v>659</v>
      </c>
      <c r="I675" t="s">
        <v>659</v>
      </c>
      <c r="J675" t="s">
        <v>659</v>
      </c>
      <c r="K675" t="s">
        <v>659</v>
      </c>
      <c r="L675" t="s">
        <v>659</v>
      </c>
      <c r="M675" t="s">
        <v>659</v>
      </c>
      <c r="N675" t="s">
        <v>659</v>
      </c>
      <c r="O675" t="s">
        <v>659</v>
      </c>
      <c r="P675" t="s">
        <v>659</v>
      </c>
      <c r="Q675" t="s">
        <v>659</v>
      </c>
      <c r="R675" t="s">
        <v>659</v>
      </c>
      <c r="S675" t="s">
        <v>659</v>
      </c>
      <c r="T675" t="s">
        <v>659</v>
      </c>
      <c r="U675" t="s">
        <v>659</v>
      </c>
      <c r="V675" t="s">
        <v>659</v>
      </c>
      <c r="W675" t="s">
        <v>659</v>
      </c>
      <c r="X675" t="s">
        <v>659</v>
      </c>
      <c r="Y675" t="s">
        <v>659</v>
      </c>
      <c r="Z675" t="s">
        <v>659</v>
      </c>
      <c r="AA675" t="s">
        <v>659</v>
      </c>
      <c r="AB675" t="s">
        <v>659</v>
      </c>
      <c r="AC675" t="s">
        <v>659</v>
      </c>
      <c r="AD675" t="s">
        <v>659</v>
      </c>
      <c r="AE675" t="s">
        <v>659</v>
      </c>
      <c r="AF675" t="s">
        <v>659</v>
      </c>
      <c r="AG675" t="s">
        <v>659</v>
      </c>
      <c r="AH675" t="s">
        <v>659</v>
      </c>
      <c r="AI675" t="s">
        <v>659</v>
      </c>
      <c r="AJ675" t="s">
        <v>659</v>
      </c>
      <c r="AK675" t="s">
        <v>659</v>
      </c>
      <c r="AL675" t="s">
        <v>659</v>
      </c>
      <c r="AM675" t="s">
        <v>659</v>
      </c>
      <c r="AN675" t="s">
        <v>659</v>
      </c>
      <c r="AO675" t="s">
        <v>659</v>
      </c>
      <c r="AP675" t="s">
        <v>659</v>
      </c>
      <c r="AQ675" s="241">
        <v>0</v>
      </c>
      <c r="AR675" s="241">
        <v>0</v>
      </c>
    </row>
    <row r="676" spans="1:44" x14ac:dyDescent="0.2">
      <c r="A676">
        <v>117863</v>
      </c>
      <c r="B676" t="s">
        <v>59</v>
      </c>
      <c r="C676" t="s">
        <v>659</v>
      </c>
      <c r="D676" t="s">
        <v>659</v>
      </c>
      <c r="E676" t="s">
        <v>659</v>
      </c>
      <c r="F676" t="s">
        <v>659</v>
      </c>
      <c r="G676" t="s">
        <v>659</v>
      </c>
      <c r="H676" t="s">
        <v>659</v>
      </c>
      <c r="I676" t="s">
        <v>659</v>
      </c>
      <c r="J676" t="s">
        <v>659</v>
      </c>
      <c r="K676" t="s">
        <v>659</v>
      </c>
      <c r="L676" t="s">
        <v>659</v>
      </c>
      <c r="M676" t="s">
        <v>659</v>
      </c>
      <c r="N676" t="s">
        <v>659</v>
      </c>
      <c r="O676" t="s">
        <v>659</v>
      </c>
      <c r="P676" t="s">
        <v>659</v>
      </c>
      <c r="Q676" t="s">
        <v>659</v>
      </c>
      <c r="R676" t="s">
        <v>659</v>
      </c>
      <c r="S676" t="s">
        <v>659</v>
      </c>
      <c r="T676" t="s">
        <v>659</v>
      </c>
      <c r="U676" t="s">
        <v>659</v>
      </c>
      <c r="V676" t="s">
        <v>659</v>
      </c>
      <c r="W676" t="s">
        <v>659</v>
      </c>
      <c r="X676" t="s">
        <v>659</v>
      </c>
      <c r="Y676" t="s">
        <v>659</v>
      </c>
      <c r="Z676" t="s">
        <v>659</v>
      </c>
      <c r="AA676" t="s">
        <v>659</v>
      </c>
      <c r="AB676" t="s">
        <v>659</v>
      </c>
      <c r="AC676" t="s">
        <v>659</v>
      </c>
      <c r="AD676" t="s">
        <v>659</v>
      </c>
      <c r="AE676" t="s">
        <v>659</v>
      </c>
      <c r="AF676" t="s">
        <v>659</v>
      </c>
      <c r="AG676" t="s">
        <v>659</v>
      </c>
      <c r="AH676" t="s">
        <v>659</v>
      </c>
      <c r="AI676" t="s">
        <v>659</v>
      </c>
      <c r="AJ676" t="s">
        <v>659</v>
      </c>
      <c r="AK676" t="s">
        <v>659</v>
      </c>
      <c r="AL676" t="s">
        <v>659</v>
      </c>
      <c r="AM676" t="s">
        <v>659</v>
      </c>
      <c r="AN676" t="s">
        <v>659</v>
      </c>
      <c r="AO676" t="s">
        <v>659</v>
      </c>
      <c r="AP676" t="s">
        <v>659</v>
      </c>
      <c r="AQ676" s="241" t="s">
        <v>944</v>
      </c>
      <c r="AR676" s="241">
        <v>0</v>
      </c>
    </row>
    <row r="677" spans="1:44" ht="18" x14ac:dyDescent="0.2">
      <c r="A677" s="264">
        <v>117879</v>
      </c>
      <c r="B677" t="s">
        <v>59</v>
      </c>
      <c r="C677" t="s">
        <v>659</v>
      </c>
      <c r="D677" t="s">
        <v>659</v>
      </c>
      <c r="E677" t="s">
        <v>659</v>
      </c>
      <c r="F677" t="s">
        <v>659</v>
      </c>
      <c r="G677" t="s">
        <v>659</v>
      </c>
      <c r="H677" t="s">
        <v>659</v>
      </c>
      <c r="I677" t="s">
        <v>659</v>
      </c>
      <c r="J677" t="s">
        <v>659</v>
      </c>
      <c r="K677" t="s">
        <v>659</v>
      </c>
      <c r="L677" t="s">
        <v>659</v>
      </c>
      <c r="M677" t="s">
        <v>659</v>
      </c>
      <c r="N677" t="s">
        <v>659</v>
      </c>
      <c r="O677" t="s">
        <v>659</v>
      </c>
      <c r="P677" t="s">
        <v>659</v>
      </c>
      <c r="Q677" t="s">
        <v>659</v>
      </c>
      <c r="R677" t="s">
        <v>659</v>
      </c>
      <c r="S677" t="s">
        <v>659</v>
      </c>
      <c r="T677" t="s">
        <v>659</v>
      </c>
      <c r="U677" t="s">
        <v>659</v>
      </c>
      <c r="V677" t="s">
        <v>659</v>
      </c>
      <c r="W677" t="s">
        <v>659</v>
      </c>
      <c r="X677" t="s">
        <v>659</v>
      </c>
      <c r="Y677" t="s">
        <v>659</v>
      </c>
      <c r="Z677" t="s">
        <v>659</v>
      </c>
      <c r="AA677" t="s">
        <v>659</v>
      </c>
      <c r="AB677" t="s">
        <v>659</v>
      </c>
      <c r="AC677" t="s">
        <v>659</v>
      </c>
      <c r="AD677" t="s">
        <v>659</v>
      </c>
      <c r="AE677" t="s">
        <v>659</v>
      </c>
      <c r="AF677" t="s">
        <v>659</v>
      </c>
      <c r="AG677" t="s">
        <v>659</v>
      </c>
      <c r="AH677" t="s">
        <v>659</v>
      </c>
      <c r="AI677" t="s">
        <v>659</v>
      </c>
      <c r="AJ677" t="s">
        <v>659</v>
      </c>
      <c r="AK677" t="s">
        <v>659</v>
      </c>
      <c r="AL677" t="s">
        <v>659</v>
      </c>
      <c r="AM677" t="s">
        <v>659</v>
      </c>
      <c r="AN677" t="s">
        <v>659</v>
      </c>
      <c r="AO677" t="s">
        <v>659</v>
      </c>
      <c r="AP677" t="s">
        <v>659</v>
      </c>
      <c r="AQ677" s="241">
        <v>0</v>
      </c>
      <c r="AR677" s="241">
        <v>0</v>
      </c>
    </row>
    <row r="678" spans="1:44" ht="18" x14ac:dyDescent="0.2">
      <c r="A678" s="264">
        <v>117894</v>
      </c>
      <c r="B678" t="s">
        <v>59</v>
      </c>
      <c r="C678" t="s">
        <v>659</v>
      </c>
      <c r="D678" t="s">
        <v>659</v>
      </c>
      <c r="E678" t="s">
        <v>659</v>
      </c>
      <c r="F678" t="s">
        <v>659</v>
      </c>
      <c r="G678" t="s">
        <v>659</v>
      </c>
      <c r="H678" t="s">
        <v>659</v>
      </c>
      <c r="I678" t="s">
        <v>659</v>
      </c>
      <c r="J678" t="s">
        <v>659</v>
      </c>
      <c r="K678" t="s">
        <v>659</v>
      </c>
      <c r="L678" t="s">
        <v>659</v>
      </c>
      <c r="M678" t="s">
        <v>659</v>
      </c>
      <c r="N678" t="s">
        <v>659</v>
      </c>
      <c r="O678" t="s">
        <v>659</v>
      </c>
      <c r="P678" t="s">
        <v>659</v>
      </c>
      <c r="Q678" t="s">
        <v>659</v>
      </c>
      <c r="R678" t="s">
        <v>659</v>
      </c>
      <c r="S678" t="s">
        <v>659</v>
      </c>
      <c r="T678" t="s">
        <v>659</v>
      </c>
      <c r="U678" t="s">
        <v>659</v>
      </c>
      <c r="V678" t="s">
        <v>659</v>
      </c>
      <c r="W678" t="s">
        <v>659</v>
      </c>
      <c r="X678" t="s">
        <v>659</v>
      </c>
      <c r="Y678" t="s">
        <v>659</v>
      </c>
      <c r="Z678" t="s">
        <v>659</v>
      </c>
      <c r="AA678" t="s">
        <v>659</v>
      </c>
      <c r="AB678" t="s">
        <v>659</v>
      </c>
      <c r="AC678" t="s">
        <v>659</v>
      </c>
      <c r="AD678" t="s">
        <v>659</v>
      </c>
      <c r="AE678" t="s">
        <v>659</v>
      </c>
      <c r="AF678" t="s">
        <v>659</v>
      </c>
      <c r="AG678" t="s">
        <v>659</v>
      </c>
      <c r="AH678" t="s">
        <v>659</v>
      </c>
      <c r="AI678" t="s">
        <v>659</v>
      </c>
      <c r="AJ678" t="s">
        <v>659</v>
      </c>
      <c r="AK678" t="s">
        <v>659</v>
      </c>
      <c r="AL678" t="s">
        <v>659</v>
      </c>
      <c r="AM678" t="s">
        <v>659</v>
      </c>
      <c r="AN678" t="s">
        <v>659</v>
      </c>
      <c r="AO678" t="s">
        <v>659</v>
      </c>
      <c r="AP678" t="s">
        <v>659</v>
      </c>
      <c r="AQ678" s="241">
        <v>0</v>
      </c>
      <c r="AR678" s="241">
        <v>0</v>
      </c>
    </row>
    <row r="679" spans="1:44" ht="18" x14ac:dyDescent="0.2">
      <c r="A679" s="264">
        <v>117896</v>
      </c>
      <c r="B679" t="s">
        <v>59</v>
      </c>
      <c r="C679" t="s">
        <v>659</v>
      </c>
      <c r="D679" t="s">
        <v>659</v>
      </c>
      <c r="E679" t="s">
        <v>659</v>
      </c>
      <c r="F679" t="s">
        <v>659</v>
      </c>
      <c r="G679" t="s">
        <v>659</v>
      </c>
      <c r="H679" t="s">
        <v>659</v>
      </c>
      <c r="I679" t="s">
        <v>659</v>
      </c>
      <c r="J679" t="s">
        <v>659</v>
      </c>
      <c r="K679" t="s">
        <v>659</v>
      </c>
      <c r="L679" t="s">
        <v>659</v>
      </c>
      <c r="M679" t="s">
        <v>659</v>
      </c>
      <c r="N679" t="s">
        <v>659</v>
      </c>
      <c r="O679" t="s">
        <v>659</v>
      </c>
      <c r="P679" t="s">
        <v>659</v>
      </c>
      <c r="Q679" t="s">
        <v>659</v>
      </c>
      <c r="R679" t="s">
        <v>659</v>
      </c>
      <c r="S679" t="s">
        <v>659</v>
      </c>
      <c r="T679" t="s">
        <v>659</v>
      </c>
      <c r="U679" t="s">
        <v>659</v>
      </c>
      <c r="V679" t="s">
        <v>659</v>
      </c>
      <c r="W679" t="s">
        <v>659</v>
      </c>
      <c r="X679" t="s">
        <v>659</v>
      </c>
      <c r="Y679" t="s">
        <v>659</v>
      </c>
      <c r="Z679" t="s">
        <v>659</v>
      </c>
      <c r="AA679" t="s">
        <v>659</v>
      </c>
      <c r="AB679" t="s">
        <v>659</v>
      </c>
      <c r="AC679" t="s">
        <v>659</v>
      </c>
      <c r="AD679" t="s">
        <v>659</v>
      </c>
      <c r="AE679" t="s">
        <v>659</v>
      </c>
      <c r="AF679" t="s">
        <v>659</v>
      </c>
      <c r="AG679" t="s">
        <v>659</v>
      </c>
      <c r="AH679" t="s">
        <v>659</v>
      </c>
      <c r="AI679" t="s">
        <v>659</v>
      </c>
      <c r="AJ679" t="s">
        <v>659</v>
      </c>
      <c r="AK679" t="s">
        <v>659</v>
      </c>
      <c r="AL679" t="s">
        <v>659</v>
      </c>
      <c r="AM679" t="s">
        <v>659</v>
      </c>
      <c r="AN679" t="s">
        <v>659</v>
      </c>
      <c r="AO679" t="s">
        <v>659</v>
      </c>
      <c r="AP679" t="s">
        <v>659</v>
      </c>
      <c r="AQ679" s="241">
        <v>0</v>
      </c>
      <c r="AR679" s="241">
        <v>0</v>
      </c>
    </row>
    <row r="680" spans="1:44" x14ac:dyDescent="0.2">
      <c r="A680">
        <v>117904</v>
      </c>
      <c r="B680" t="s">
        <v>1141</v>
      </c>
      <c r="C680" t="s">
        <v>659</v>
      </c>
      <c r="D680" t="s">
        <v>659</v>
      </c>
      <c r="E680" t="s">
        <v>659</v>
      </c>
      <c r="F680" t="s">
        <v>659</v>
      </c>
      <c r="G680" t="s">
        <v>659</v>
      </c>
      <c r="H680" t="s">
        <v>659</v>
      </c>
      <c r="I680" t="s">
        <v>659</v>
      </c>
      <c r="J680" t="s">
        <v>659</v>
      </c>
      <c r="K680" t="s">
        <v>659</v>
      </c>
      <c r="L680" t="s">
        <v>659</v>
      </c>
      <c r="M680" t="s">
        <v>659</v>
      </c>
      <c r="N680" t="s">
        <v>659</v>
      </c>
      <c r="O680" t="s">
        <v>659</v>
      </c>
      <c r="P680" t="s">
        <v>659</v>
      </c>
      <c r="Q680" t="s">
        <v>659</v>
      </c>
      <c r="R680" t="s">
        <v>659</v>
      </c>
      <c r="S680" t="s">
        <v>659</v>
      </c>
      <c r="T680" t="s">
        <v>659</v>
      </c>
      <c r="U680" t="s">
        <v>659</v>
      </c>
      <c r="V680" t="s">
        <v>659</v>
      </c>
      <c r="W680" t="s">
        <v>659</v>
      </c>
      <c r="X680" t="s">
        <v>659</v>
      </c>
      <c r="Y680" t="s">
        <v>659</v>
      </c>
      <c r="Z680" t="s">
        <v>659</v>
      </c>
      <c r="AA680" t="s">
        <v>659</v>
      </c>
      <c r="AB680" t="s">
        <v>659</v>
      </c>
      <c r="AC680" t="s">
        <v>659</v>
      </c>
      <c r="AD680" t="s">
        <v>659</v>
      </c>
      <c r="AE680" t="s">
        <v>659</v>
      </c>
      <c r="AF680" t="s">
        <v>659</v>
      </c>
      <c r="AG680" t="s">
        <v>659</v>
      </c>
      <c r="AH680" t="s">
        <v>659</v>
      </c>
      <c r="AI680" t="s">
        <v>659</v>
      </c>
      <c r="AJ680" t="s">
        <v>659</v>
      </c>
      <c r="AK680" t="s">
        <v>659</v>
      </c>
      <c r="AL680" t="s">
        <v>659</v>
      </c>
      <c r="AM680" t="s">
        <v>659</v>
      </c>
      <c r="AN680" t="s">
        <v>659</v>
      </c>
      <c r="AO680" t="s">
        <v>659</v>
      </c>
      <c r="AP680" t="s">
        <v>659</v>
      </c>
      <c r="AQ680" s="241" t="s">
        <v>932</v>
      </c>
      <c r="AR680" s="241">
        <v>0</v>
      </c>
    </row>
    <row r="681" spans="1:44" ht="21.75" x14ac:dyDescent="0.5">
      <c r="A681" s="259">
        <v>117906</v>
      </c>
      <c r="B681" t="s">
        <v>59</v>
      </c>
      <c r="C681" s="241" t="s">
        <v>659</v>
      </c>
      <c r="D681" s="241" t="s">
        <v>659</v>
      </c>
      <c r="E681" s="241" t="s">
        <v>659</v>
      </c>
      <c r="F681" s="241" t="s">
        <v>659</v>
      </c>
      <c r="G681" s="241" t="s">
        <v>659</v>
      </c>
      <c r="H681" s="241" t="s">
        <v>659</v>
      </c>
      <c r="I681" s="241" t="s">
        <v>659</v>
      </c>
      <c r="J681" s="241" t="s">
        <v>659</v>
      </c>
      <c r="K681" s="241" t="s">
        <v>659</v>
      </c>
      <c r="L681" s="241" t="s">
        <v>659</v>
      </c>
      <c r="M681" s="241" t="s">
        <v>659</v>
      </c>
      <c r="N681" s="241" t="s">
        <v>659</v>
      </c>
      <c r="O681" s="241" t="s">
        <v>659</v>
      </c>
      <c r="P681" s="241" t="s">
        <v>659</v>
      </c>
      <c r="Q681" s="241" t="s">
        <v>659</v>
      </c>
      <c r="R681" s="241" t="s">
        <v>659</v>
      </c>
      <c r="S681" s="241" t="s">
        <v>659</v>
      </c>
      <c r="T681" s="241" t="s">
        <v>659</v>
      </c>
      <c r="U681" s="241" t="s">
        <v>659</v>
      </c>
      <c r="V681" s="241" t="s">
        <v>659</v>
      </c>
      <c r="W681" s="241" t="s">
        <v>659</v>
      </c>
      <c r="X681" s="241" t="s">
        <v>659</v>
      </c>
      <c r="Y681" s="241" t="s">
        <v>659</v>
      </c>
      <c r="Z681" s="241" t="s">
        <v>659</v>
      </c>
      <c r="AA681" s="241" t="s">
        <v>659</v>
      </c>
      <c r="AB681" s="241" t="s">
        <v>659</v>
      </c>
      <c r="AC681" s="241" t="s">
        <v>659</v>
      </c>
      <c r="AD681" s="241" t="s">
        <v>659</v>
      </c>
      <c r="AE681" s="241" t="s">
        <v>659</v>
      </c>
      <c r="AF681" s="241" t="s">
        <v>659</v>
      </c>
      <c r="AG681" s="241" t="s">
        <v>659</v>
      </c>
      <c r="AH681" s="241" t="s">
        <v>659</v>
      </c>
      <c r="AI681" s="241" t="s">
        <v>659</v>
      </c>
      <c r="AJ681" s="241" t="s">
        <v>659</v>
      </c>
      <c r="AK681" s="241" t="s">
        <v>659</v>
      </c>
      <c r="AL681" s="241" t="s">
        <v>659</v>
      </c>
      <c r="AM681" s="241" t="s">
        <v>659</v>
      </c>
      <c r="AN681" s="241" t="s">
        <v>659</v>
      </c>
      <c r="AO681" s="241" t="s">
        <v>659</v>
      </c>
      <c r="AP681" s="241" t="s">
        <v>659</v>
      </c>
      <c r="AQ681" s="241" t="s">
        <v>932</v>
      </c>
      <c r="AR681" s="241">
        <v>0</v>
      </c>
    </row>
    <row r="682" spans="1:44" x14ac:dyDescent="0.2">
      <c r="A682" s="241">
        <v>117940</v>
      </c>
      <c r="B682" t="s">
        <v>59</v>
      </c>
      <c r="C682" s="241" t="s">
        <v>198</v>
      </c>
      <c r="D682" s="241" t="s">
        <v>198</v>
      </c>
      <c r="E682" s="241" t="s">
        <v>198</v>
      </c>
      <c r="F682" s="241" t="s">
        <v>198</v>
      </c>
      <c r="G682" s="241" t="s">
        <v>196</v>
      </c>
      <c r="H682" s="241" t="s">
        <v>198</v>
      </c>
      <c r="I682" s="241" t="s">
        <v>198</v>
      </c>
      <c r="J682" s="241" t="s">
        <v>198</v>
      </c>
      <c r="K682" s="241" t="s">
        <v>198</v>
      </c>
      <c r="L682" s="241" t="s">
        <v>198</v>
      </c>
      <c r="M682" s="241" t="s">
        <v>198</v>
      </c>
      <c r="N682" s="241" t="s">
        <v>196</v>
      </c>
      <c r="O682" s="241" t="s">
        <v>198</v>
      </c>
      <c r="P682" s="241" t="s">
        <v>196</v>
      </c>
      <c r="Q682" s="241" t="s">
        <v>198</v>
      </c>
      <c r="R682" s="241" t="s">
        <v>198</v>
      </c>
      <c r="S682" s="241" t="s">
        <v>198</v>
      </c>
      <c r="T682" s="241" t="s">
        <v>196</v>
      </c>
      <c r="U682" s="241" t="s">
        <v>196</v>
      </c>
      <c r="V682" s="241" t="s">
        <v>198</v>
      </c>
      <c r="W682" s="241" t="s">
        <v>198</v>
      </c>
      <c r="X682" s="241" t="s">
        <v>198</v>
      </c>
      <c r="Y682" s="241" t="s">
        <v>198</v>
      </c>
      <c r="Z682" s="241" t="s">
        <v>198</v>
      </c>
      <c r="AA682" s="241" t="s">
        <v>196</v>
      </c>
      <c r="AB682" s="241" t="s">
        <v>198</v>
      </c>
      <c r="AC682" s="241" t="s">
        <v>198</v>
      </c>
      <c r="AD682" s="241" t="s">
        <v>198</v>
      </c>
      <c r="AE682" s="241" t="s">
        <v>198</v>
      </c>
      <c r="AF682" s="241" t="s">
        <v>198</v>
      </c>
      <c r="AG682" s="241" t="s">
        <v>196</v>
      </c>
      <c r="AH682" s="241" t="s">
        <v>196</v>
      </c>
      <c r="AI682" s="241" t="s">
        <v>198</v>
      </c>
      <c r="AJ682" s="241" t="s">
        <v>198</v>
      </c>
      <c r="AK682" s="241" t="s">
        <v>198</v>
      </c>
      <c r="AL682" s="241" t="s">
        <v>198</v>
      </c>
      <c r="AM682" s="241" t="s">
        <v>196</v>
      </c>
      <c r="AN682" s="241" t="s">
        <v>197</v>
      </c>
      <c r="AO682" s="241" t="s">
        <v>197</v>
      </c>
      <c r="AP682" s="241" t="s">
        <v>198</v>
      </c>
      <c r="AQ682" s="241">
        <v>0</v>
      </c>
      <c r="AR682" s="241">
        <v>0</v>
      </c>
    </row>
    <row r="683" spans="1:44" x14ac:dyDescent="0.2">
      <c r="A683" s="241">
        <v>117971</v>
      </c>
      <c r="B683" t="s">
        <v>59</v>
      </c>
      <c r="C683" s="241" t="s">
        <v>198</v>
      </c>
      <c r="D683" s="241" t="s">
        <v>198</v>
      </c>
      <c r="E683" s="241" t="s">
        <v>198</v>
      </c>
      <c r="F683" s="241" t="s">
        <v>198</v>
      </c>
      <c r="G683" s="241" t="s">
        <v>196</v>
      </c>
      <c r="H683" s="241" t="s">
        <v>196</v>
      </c>
      <c r="I683" s="241" t="s">
        <v>198</v>
      </c>
      <c r="J683" s="241" t="s">
        <v>198</v>
      </c>
      <c r="K683" s="241" t="s">
        <v>198</v>
      </c>
      <c r="L683" s="241" t="s">
        <v>196</v>
      </c>
      <c r="M683" s="241" t="s">
        <v>196</v>
      </c>
      <c r="N683" s="241" t="s">
        <v>198</v>
      </c>
      <c r="O683" s="241" t="s">
        <v>198</v>
      </c>
      <c r="P683" s="241" t="s">
        <v>198</v>
      </c>
      <c r="Q683" s="241" t="s">
        <v>198</v>
      </c>
      <c r="R683" s="241" t="s">
        <v>196</v>
      </c>
      <c r="S683" s="241" t="s">
        <v>196</v>
      </c>
      <c r="T683" s="241" t="s">
        <v>196</v>
      </c>
      <c r="U683" s="241" t="s">
        <v>196</v>
      </c>
      <c r="V683" s="241" t="s">
        <v>198</v>
      </c>
      <c r="W683" s="241" t="s">
        <v>196</v>
      </c>
      <c r="X683" s="241" t="s">
        <v>198</v>
      </c>
      <c r="Y683" s="241" t="s">
        <v>198</v>
      </c>
      <c r="Z683" s="241" t="s">
        <v>198</v>
      </c>
      <c r="AA683" s="241" t="s">
        <v>198</v>
      </c>
      <c r="AB683" s="241" t="s">
        <v>196</v>
      </c>
      <c r="AC683" s="241" t="s">
        <v>196</v>
      </c>
      <c r="AD683" s="241" t="s">
        <v>196</v>
      </c>
      <c r="AE683" s="241" t="s">
        <v>198</v>
      </c>
      <c r="AF683" s="241" t="s">
        <v>198</v>
      </c>
      <c r="AG683" s="241" t="s">
        <v>196</v>
      </c>
      <c r="AH683" s="241" t="s">
        <v>196</v>
      </c>
      <c r="AI683" s="241" t="s">
        <v>196</v>
      </c>
      <c r="AJ683" s="241" t="s">
        <v>198</v>
      </c>
      <c r="AK683" s="241" t="s">
        <v>198</v>
      </c>
      <c r="AL683" s="241" t="s">
        <v>196</v>
      </c>
      <c r="AM683" s="241" t="s">
        <v>198</v>
      </c>
      <c r="AN683" s="241" t="s">
        <v>196</v>
      </c>
      <c r="AO683" s="241" t="s">
        <v>198</v>
      </c>
      <c r="AP683" s="241" t="s">
        <v>198</v>
      </c>
      <c r="AQ683" s="241">
        <v>0</v>
      </c>
      <c r="AR683" s="241">
        <v>0</v>
      </c>
    </row>
    <row r="684" spans="1:44" ht="18" x14ac:dyDescent="0.2">
      <c r="A684" s="264">
        <v>117976</v>
      </c>
      <c r="B684" t="s">
        <v>59</v>
      </c>
      <c r="C684" t="s">
        <v>659</v>
      </c>
      <c r="D684" t="s">
        <v>659</v>
      </c>
      <c r="E684" t="s">
        <v>659</v>
      </c>
      <c r="F684" t="s">
        <v>659</v>
      </c>
      <c r="G684" t="s">
        <v>659</v>
      </c>
      <c r="H684" t="s">
        <v>659</v>
      </c>
      <c r="I684" t="s">
        <v>659</v>
      </c>
      <c r="J684" t="s">
        <v>659</v>
      </c>
      <c r="K684" t="s">
        <v>659</v>
      </c>
      <c r="L684" t="s">
        <v>659</v>
      </c>
      <c r="M684" t="s">
        <v>659</v>
      </c>
      <c r="N684" t="s">
        <v>659</v>
      </c>
      <c r="O684" t="s">
        <v>659</v>
      </c>
      <c r="P684" t="s">
        <v>659</v>
      </c>
      <c r="Q684" t="s">
        <v>659</v>
      </c>
      <c r="R684" t="s">
        <v>659</v>
      </c>
      <c r="S684" t="s">
        <v>659</v>
      </c>
      <c r="T684" t="s">
        <v>659</v>
      </c>
      <c r="U684" t="s">
        <v>659</v>
      </c>
      <c r="V684" t="s">
        <v>659</v>
      </c>
      <c r="W684" t="s">
        <v>659</v>
      </c>
      <c r="X684" t="s">
        <v>659</v>
      </c>
      <c r="Y684" t="s">
        <v>659</v>
      </c>
      <c r="Z684" t="s">
        <v>659</v>
      </c>
      <c r="AA684" t="s">
        <v>659</v>
      </c>
      <c r="AB684" t="s">
        <v>659</v>
      </c>
      <c r="AC684" t="s">
        <v>659</v>
      </c>
      <c r="AD684" t="s">
        <v>659</v>
      </c>
      <c r="AE684" t="s">
        <v>659</v>
      </c>
      <c r="AF684" t="s">
        <v>659</v>
      </c>
      <c r="AG684" t="s">
        <v>659</v>
      </c>
      <c r="AH684" t="s">
        <v>659</v>
      </c>
      <c r="AI684" t="s">
        <v>659</v>
      </c>
      <c r="AJ684" t="s">
        <v>659</v>
      </c>
      <c r="AK684" t="s">
        <v>659</v>
      </c>
      <c r="AL684" t="s">
        <v>659</v>
      </c>
      <c r="AM684" t="s">
        <v>659</v>
      </c>
      <c r="AN684" t="s">
        <v>659</v>
      </c>
      <c r="AO684" t="s">
        <v>659</v>
      </c>
      <c r="AP684" t="s">
        <v>659</v>
      </c>
      <c r="AQ684" s="241">
        <v>0</v>
      </c>
      <c r="AR684" s="241">
        <v>0</v>
      </c>
    </row>
    <row r="685" spans="1:44" x14ac:dyDescent="0.2">
      <c r="A685" s="241">
        <v>117984</v>
      </c>
      <c r="B685" t="s">
        <v>59</v>
      </c>
      <c r="C685" s="241" t="s">
        <v>198</v>
      </c>
      <c r="D685" s="241" t="s">
        <v>198</v>
      </c>
      <c r="E685" s="241" t="s">
        <v>196</v>
      </c>
      <c r="F685" s="241" t="s">
        <v>198</v>
      </c>
      <c r="G685" s="241" t="s">
        <v>198</v>
      </c>
      <c r="H685" s="241" t="s">
        <v>196</v>
      </c>
      <c r="I685" s="241" t="s">
        <v>198</v>
      </c>
      <c r="J685" s="241" t="s">
        <v>196</v>
      </c>
      <c r="K685" s="241" t="s">
        <v>198</v>
      </c>
      <c r="L685" s="241" t="s">
        <v>198</v>
      </c>
      <c r="M685" s="241" t="s">
        <v>196</v>
      </c>
      <c r="N685" s="241" t="s">
        <v>196</v>
      </c>
      <c r="O685" s="241" t="s">
        <v>198</v>
      </c>
      <c r="P685" s="241" t="s">
        <v>198</v>
      </c>
      <c r="Q685" s="241" t="s">
        <v>198</v>
      </c>
      <c r="R685" s="241" t="s">
        <v>198</v>
      </c>
      <c r="S685" s="241" t="s">
        <v>196</v>
      </c>
      <c r="T685" s="241" t="s">
        <v>196</v>
      </c>
      <c r="U685" s="241" t="s">
        <v>198</v>
      </c>
      <c r="V685" s="241" t="s">
        <v>198</v>
      </c>
      <c r="W685" s="241" t="s">
        <v>198</v>
      </c>
      <c r="X685" s="241" t="s">
        <v>196</v>
      </c>
      <c r="Y685" s="241" t="s">
        <v>198</v>
      </c>
      <c r="Z685" s="241" t="s">
        <v>196</v>
      </c>
      <c r="AA685" s="241" t="s">
        <v>196</v>
      </c>
      <c r="AB685" s="241" t="s">
        <v>198</v>
      </c>
      <c r="AC685" s="241" t="s">
        <v>196</v>
      </c>
      <c r="AD685" s="241" t="s">
        <v>198</v>
      </c>
      <c r="AE685" s="241" t="s">
        <v>196</v>
      </c>
      <c r="AF685" s="241" t="s">
        <v>196</v>
      </c>
      <c r="AG685" s="241" t="s">
        <v>198</v>
      </c>
      <c r="AH685" s="241" t="s">
        <v>198</v>
      </c>
      <c r="AI685" s="241" t="s">
        <v>198</v>
      </c>
      <c r="AJ685" s="241" t="s">
        <v>198</v>
      </c>
      <c r="AK685" s="241" t="s">
        <v>198</v>
      </c>
      <c r="AL685" s="241" t="s">
        <v>198</v>
      </c>
      <c r="AM685" s="241" t="s">
        <v>197</v>
      </c>
      <c r="AN685" s="241" t="s">
        <v>198</v>
      </c>
      <c r="AO685" s="241" t="s">
        <v>197</v>
      </c>
      <c r="AP685" s="241" t="s">
        <v>196</v>
      </c>
      <c r="AQ685" s="241">
        <v>0</v>
      </c>
      <c r="AR685" s="241">
        <v>0</v>
      </c>
    </row>
    <row r="686" spans="1:44" ht="15" x14ac:dyDescent="0.25">
      <c r="A686" s="258">
        <v>117986</v>
      </c>
      <c r="B686" t="s">
        <v>59</v>
      </c>
      <c r="C686" s="245" t="s">
        <v>659</v>
      </c>
      <c r="D686" s="245" t="s">
        <v>659</v>
      </c>
      <c r="E686" s="245" t="s">
        <v>659</v>
      </c>
      <c r="F686" s="245" t="s">
        <v>659</v>
      </c>
      <c r="G686" s="245" t="s">
        <v>659</v>
      </c>
      <c r="H686" s="245" t="s">
        <v>659</v>
      </c>
      <c r="I686" s="245" t="s">
        <v>659</v>
      </c>
      <c r="J686" s="245" t="s">
        <v>659</v>
      </c>
      <c r="K686" s="245" t="s">
        <v>659</v>
      </c>
      <c r="L686" s="245" t="s">
        <v>659</v>
      </c>
      <c r="M686" s="245" t="s">
        <v>659</v>
      </c>
      <c r="N686" s="245" t="s">
        <v>659</v>
      </c>
      <c r="O686" s="245" t="s">
        <v>659</v>
      </c>
      <c r="P686" s="245" t="s">
        <v>659</v>
      </c>
      <c r="Q686" s="245" t="s">
        <v>659</v>
      </c>
      <c r="R686" s="245" t="s">
        <v>659</v>
      </c>
      <c r="S686" s="245" t="s">
        <v>659</v>
      </c>
      <c r="T686" s="245" t="s">
        <v>659</v>
      </c>
      <c r="U686" s="245" t="s">
        <v>659</v>
      </c>
      <c r="V686" s="245" t="s">
        <v>659</v>
      </c>
      <c r="W686" s="245" t="s">
        <v>659</v>
      </c>
      <c r="X686" s="245" t="s">
        <v>659</v>
      </c>
      <c r="Y686" s="245" t="s">
        <v>659</v>
      </c>
      <c r="Z686" s="245" t="s">
        <v>659</v>
      </c>
      <c r="AA686" s="245" t="s">
        <v>659</v>
      </c>
      <c r="AB686" s="245" t="s">
        <v>659</v>
      </c>
      <c r="AC686" s="245" t="s">
        <v>659</v>
      </c>
      <c r="AD686" s="245" t="s">
        <v>659</v>
      </c>
      <c r="AE686" s="245" t="s">
        <v>659</v>
      </c>
      <c r="AF686" s="245" t="s">
        <v>659</v>
      </c>
      <c r="AG686" s="245" t="s">
        <v>659</v>
      </c>
      <c r="AH686" s="245" t="s">
        <v>659</v>
      </c>
      <c r="AI686" s="245" t="s">
        <v>659</v>
      </c>
      <c r="AJ686" s="245" t="s">
        <v>659</v>
      </c>
      <c r="AK686" s="245" t="s">
        <v>659</v>
      </c>
      <c r="AL686" s="245" t="s">
        <v>659</v>
      </c>
      <c r="AM686" s="245" t="s">
        <v>659</v>
      </c>
      <c r="AN686" s="245" t="s">
        <v>659</v>
      </c>
      <c r="AO686" s="245" t="s">
        <v>659</v>
      </c>
      <c r="AP686" s="245" t="s">
        <v>659</v>
      </c>
      <c r="AQ686" s="241">
        <v>0</v>
      </c>
      <c r="AR686" s="241">
        <v>0</v>
      </c>
    </row>
    <row r="687" spans="1:44" x14ac:dyDescent="0.2">
      <c r="A687" s="241">
        <v>117999</v>
      </c>
      <c r="B687" t="s">
        <v>59</v>
      </c>
      <c r="C687" s="241" t="s">
        <v>198</v>
      </c>
      <c r="D687" s="241" t="s">
        <v>198</v>
      </c>
      <c r="E687" s="241" t="s">
        <v>198</v>
      </c>
      <c r="F687" s="241" t="s">
        <v>198</v>
      </c>
      <c r="G687" s="241" t="s">
        <v>198</v>
      </c>
      <c r="H687" s="241" t="s">
        <v>198</v>
      </c>
      <c r="I687" s="241" t="s">
        <v>198</v>
      </c>
      <c r="J687" s="241" t="s">
        <v>198</v>
      </c>
      <c r="K687" s="241" t="s">
        <v>198</v>
      </c>
      <c r="L687" s="241" t="s">
        <v>198</v>
      </c>
      <c r="M687" s="241" t="s">
        <v>198</v>
      </c>
      <c r="N687" s="241" t="s">
        <v>198</v>
      </c>
      <c r="O687" s="241" t="s">
        <v>198</v>
      </c>
      <c r="P687" s="241" t="s">
        <v>198</v>
      </c>
      <c r="Q687" s="241" t="s">
        <v>198</v>
      </c>
      <c r="R687" s="241" t="s">
        <v>198</v>
      </c>
      <c r="S687" s="241" t="s">
        <v>198</v>
      </c>
      <c r="T687" s="241" t="s">
        <v>198</v>
      </c>
      <c r="U687" s="241" t="s">
        <v>198</v>
      </c>
      <c r="V687" s="241" t="s">
        <v>198</v>
      </c>
      <c r="W687" s="241" t="s">
        <v>198</v>
      </c>
      <c r="X687" s="241" t="s">
        <v>198</v>
      </c>
      <c r="Y687" s="241" t="s">
        <v>198</v>
      </c>
      <c r="Z687" s="241" t="s">
        <v>198</v>
      </c>
      <c r="AA687" s="241" t="s">
        <v>196</v>
      </c>
      <c r="AB687" s="241" t="s">
        <v>198</v>
      </c>
      <c r="AC687" s="241" t="s">
        <v>198</v>
      </c>
      <c r="AD687" s="241" t="s">
        <v>198</v>
      </c>
      <c r="AE687" s="241" t="s">
        <v>198</v>
      </c>
      <c r="AF687" s="241" t="s">
        <v>198</v>
      </c>
      <c r="AG687" s="241" t="s">
        <v>197</v>
      </c>
      <c r="AH687" s="241" t="s">
        <v>197</v>
      </c>
      <c r="AI687" s="241" t="s">
        <v>197</v>
      </c>
      <c r="AJ687" s="241" t="s">
        <v>197</v>
      </c>
      <c r="AK687" s="241" t="s">
        <v>197</v>
      </c>
      <c r="AL687" s="241" t="s">
        <v>197</v>
      </c>
      <c r="AM687" s="241" t="s">
        <v>197</v>
      </c>
      <c r="AN687" s="241" t="s">
        <v>197</v>
      </c>
      <c r="AO687" s="241" t="s">
        <v>197</v>
      </c>
      <c r="AP687" s="241" t="s">
        <v>197</v>
      </c>
      <c r="AQ687" s="241">
        <v>0</v>
      </c>
      <c r="AR687" s="241">
        <v>0</v>
      </c>
    </row>
    <row r="688" spans="1:44" x14ac:dyDescent="0.2">
      <c r="A688" s="241">
        <v>118014</v>
      </c>
      <c r="B688" t="s">
        <v>59</v>
      </c>
      <c r="C688" s="241" t="s">
        <v>659</v>
      </c>
      <c r="D688" s="241" t="s">
        <v>659</v>
      </c>
      <c r="E688" s="241" t="s">
        <v>659</v>
      </c>
      <c r="F688" s="241" t="s">
        <v>659</v>
      </c>
      <c r="G688" s="241" t="s">
        <v>659</v>
      </c>
      <c r="H688" s="241" t="s">
        <v>659</v>
      </c>
      <c r="I688" s="241" t="s">
        <v>659</v>
      </c>
      <c r="J688" s="241" t="s">
        <v>659</v>
      </c>
      <c r="K688" s="241" t="s">
        <v>659</v>
      </c>
      <c r="L688" s="241" t="s">
        <v>659</v>
      </c>
      <c r="M688" s="241" t="s">
        <v>659</v>
      </c>
      <c r="N688" s="241" t="s">
        <v>659</v>
      </c>
      <c r="O688" s="241" t="s">
        <v>659</v>
      </c>
      <c r="P688" s="241" t="s">
        <v>659</v>
      </c>
      <c r="Q688" s="241" t="s">
        <v>659</v>
      </c>
      <c r="R688" s="241" t="s">
        <v>659</v>
      </c>
      <c r="S688" s="241" t="s">
        <v>659</v>
      </c>
      <c r="T688" s="241" t="s">
        <v>659</v>
      </c>
      <c r="U688" s="241" t="s">
        <v>659</v>
      </c>
      <c r="V688" s="241" t="s">
        <v>659</v>
      </c>
      <c r="W688" s="241" t="s">
        <v>659</v>
      </c>
      <c r="X688" s="241" t="s">
        <v>659</v>
      </c>
      <c r="Y688" s="241" t="s">
        <v>659</v>
      </c>
      <c r="Z688" s="241" t="s">
        <v>659</v>
      </c>
      <c r="AA688" s="241" t="s">
        <v>659</v>
      </c>
      <c r="AB688" s="241" t="s">
        <v>659</v>
      </c>
      <c r="AC688" s="241" t="s">
        <v>659</v>
      </c>
      <c r="AD688" s="241" t="s">
        <v>659</v>
      </c>
      <c r="AE688" s="241" t="s">
        <v>659</v>
      </c>
      <c r="AF688" s="241" t="s">
        <v>659</v>
      </c>
      <c r="AG688" s="241" t="s">
        <v>659</v>
      </c>
      <c r="AH688" s="241" t="s">
        <v>659</v>
      </c>
      <c r="AI688" s="241" t="s">
        <v>659</v>
      </c>
      <c r="AJ688" s="241" t="s">
        <v>659</v>
      </c>
      <c r="AK688" s="241" t="s">
        <v>659</v>
      </c>
      <c r="AL688" s="241" t="s">
        <v>659</v>
      </c>
      <c r="AM688" s="241" t="s">
        <v>659</v>
      </c>
      <c r="AN688" s="241" t="s">
        <v>659</v>
      </c>
      <c r="AO688" s="241" t="s">
        <v>659</v>
      </c>
      <c r="AP688" s="241" t="s">
        <v>659</v>
      </c>
      <c r="AQ688" s="241" t="s">
        <v>932</v>
      </c>
      <c r="AR688" s="241">
        <v>0</v>
      </c>
    </row>
    <row r="689" spans="1:44" ht="18" x14ac:dyDescent="0.2">
      <c r="A689" s="264">
        <v>118025</v>
      </c>
      <c r="B689" t="s">
        <v>59</v>
      </c>
      <c r="C689" t="s">
        <v>659</v>
      </c>
      <c r="D689" t="s">
        <v>659</v>
      </c>
      <c r="E689" t="s">
        <v>659</v>
      </c>
      <c r="F689" t="s">
        <v>659</v>
      </c>
      <c r="G689" t="s">
        <v>659</v>
      </c>
      <c r="H689" t="s">
        <v>659</v>
      </c>
      <c r="I689" t="s">
        <v>659</v>
      </c>
      <c r="J689" t="s">
        <v>659</v>
      </c>
      <c r="K689" t="s">
        <v>659</v>
      </c>
      <c r="L689" t="s">
        <v>659</v>
      </c>
      <c r="M689" t="s">
        <v>659</v>
      </c>
      <c r="N689" t="s">
        <v>659</v>
      </c>
      <c r="O689" t="s">
        <v>659</v>
      </c>
      <c r="P689" t="s">
        <v>659</v>
      </c>
      <c r="Q689" t="s">
        <v>659</v>
      </c>
      <c r="R689" t="s">
        <v>659</v>
      </c>
      <c r="S689" t="s">
        <v>659</v>
      </c>
      <c r="T689" t="s">
        <v>659</v>
      </c>
      <c r="U689" t="s">
        <v>659</v>
      </c>
      <c r="V689" t="s">
        <v>659</v>
      </c>
      <c r="W689" t="s">
        <v>659</v>
      </c>
      <c r="X689" t="s">
        <v>659</v>
      </c>
      <c r="Y689" t="s">
        <v>659</v>
      </c>
      <c r="Z689" t="s">
        <v>659</v>
      </c>
      <c r="AA689" t="s">
        <v>659</v>
      </c>
      <c r="AB689" t="s">
        <v>659</v>
      </c>
      <c r="AC689" t="s">
        <v>659</v>
      </c>
      <c r="AD689" t="s">
        <v>659</v>
      </c>
      <c r="AE689" t="s">
        <v>659</v>
      </c>
      <c r="AF689" t="s">
        <v>659</v>
      </c>
      <c r="AG689" t="s">
        <v>659</v>
      </c>
      <c r="AH689" t="s">
        <v>659</v>
      </c>
      <c r="AI689" t="s">
        <v>659</v>
      </c>
      <c r="AJ689" t="s">
        <v>659</v>
      </c>
      <c r="AK689" t="s">
        <v>659</v>
      </c>
      <c r="AL689" t="s">
        <v>659</v>
      </c>
      <c r="AM689" t="s">
        <v>659</v>
      </c>
      <c r="AN689" t="s">
        <v>659</v>
      </c>
      <c r="AO689" t="s">
        <v>659</v>
      </c>
      <c r="AP689" t="s">
        <v>659</v>
      </c>
      <c r="AQ689" s="241">
        <v>0</v>
      </c>
      <c r="AR689" s="241">
        <v>0</v>
      </c>
    </row>
    <row r="690" spans="1:44" ht="18" x14ac:dyDescent="0.2">
      <c r="A690" s="264">
        <v>118035</v>
      </c>
      <c r="B690" t="s">
        <v>59</v>
      </c>
      <c r="C690" t="s">
        <v>659</v>
      </c>
      <c r="D690" t="s">
        <v>659</v>
      </c>
      <c r="E690" t="s">
        <v>659</v>
      </c>
      <c r="F690" t="s">
        <v>659</v>
      </c>
      <c r="G690" t="s">
        <v>659</v>
      </c>
      <c r="H690" t="s">
        <v>659</v>
      </c>
      <c r="I690" t="s">
        <v>659</v>
      </c>
      <c r="J690" t="s">
        <v>659</v>
      </c>
      <c r="K690" t="s">
        <v>659</v>
      </c>
      <c r="L690" t="s">
        <v>659</v>
      </c>
      <c r="M690" t="s">
        <v>659</v>
      </c>
      <c r="N690" t="s">
        <v>659</v>
      </c>
      <c r="O690" t="s">
        <v>659</v>
      </c>
      <c r="P690" t="s">
        <v>659</v>
      </c>
      <c r="Q690" t="s">
        <v>659</v>
      </c>
      <c r="R690" t="s">
        <v>659</v>
      </c>
      <c r="S690" t="s">
        <v>659</v>
      </c>
      <c r="T690" t="s">
        <v>659</v>
      </c>
      <c r="U690" t="s">
        <v>659</v>
      </c>
      <c r="V690" t="s">
        <v>659</v>
      </c>
      <c r="W690" t="s">
        <v>659</v>
      </c>
      <c r="X690" t="s">
        <v>659</v>
      </c>
      <c r="Y690" t="s">
        <v>659</v>
      </c>
      <c r="Z690" t="s">
        <v>659</v>
      </c>
      <c r="AA690" t="s">
        <v>659</v>
      </c>
      <c r="AB690" t="s">
        <v>659</v>
      </c>
      <c r="AC690" t="s">
        <v>659</v>
      </c>
      <c r="AD690" t="s">
        <v>659</v>
      </c>
      <c r="AE690" t="s">
        <v>659</v>
      </c>
      <c r="AF690" t="s">
        <v>659</v>
      </c>
      <c r="AG690" t="s">
        <v>659</v>
      </c>
      <c r="AH690" t="s">
        <v>659</v>
      </c>
      <c r="AI690" t="s">
        <v>659</v>
      </c>
      <c r="AJ690" t="s">
        <v>659</v>
      </c>
      <c r="AK690" t="s">
        <v>659</v>
      </c>
      <c r="AL690" t="s">
        <v>659</v>
      </c>
      <c r="AM690" t="s">
        <v>659</v>
      </c>
      <c r="AN690" t="s">
        <v>659</v>
      </c>
      <c r="AO690" t="s">
        <v>659</v>
      </c>
      <c r="AP690" t="s">
        <v>659</v>
      </c>
      <c r="AQ690" s="241">
        <v>0</v>
      </c>
      <c r="AR690" s="241">
        <v>0</v>
      </c>
    </row>
    <row r="691" spans="1:44" x14ac:dyDescent="0.2">
      <c r="A691" s="241">
        <v>118062</v>
      </c>
      <c r="B691" t="s">
        <v>59</v>
      </c>
      <c r="C691" s="241" t="s">
        <v>198</v>
      </c>
      <c r="D691" s="241" t="s">
        <v>196</v>
      </c>
      <c r="E691" s="241" t="s">
        <v>198</v>
      </c>
      <c r="F691" s="241" t="s">
        <v>198</v>
      </c>
      <c r="G691" s="241" t="s">
        <v>198</v>
      </c>
      <c r="H691" s="241" t="s">
        <v>196</v>
      </c>
      <c r="I691" s="241" t="s">
        <v>196</v>
      </c>
      <c r="J691" s="241" t="s">
        <v>196</v>
      </c>
      <c r="K691" s="241" t="s">
        <v>196</v>
      </c>
      <c r="L691" s="241" t="s">
        <v>196</v>
      </c>
      <c r="M691" s="241" t="s">
        <v>196</v>
      </c>
      <c r="N691" s="241" t="s">
        <v>196</v>
      </c>
      <c r="O691" s="241" t="s">
        <v>198</v>
      </c>
      <c r="P691" s="241" t="s">
        <v>198</v>
      </c>
      <c r="Q691" s="241" t="s">
        <v>198</v>
      </c>
      <c r="R691" s="241" t="s">
        <v>196</v>
      </c>
      <c r="S691" s="241" t="s">
        <v>198</v>
      </c>
      <c r="T691" s="241" t="s">
        <v>198</v>
      </c>
      <c r="U691" s="241" t="s">
        <v>198</v>
      </c>
      <c r="V691" s="241" t="s">
        <v>198</v>
      </c>
      <c r="W691" s="241" t="s">
        <v>198</v>
      </c>
      <c r="X691" s="241" t="s">
        <v>198</v>
      </c>
      <c r="Y691" s="241" t="s">
        <v>198</v>
      </c>
      <c r="Z691" s="241" t="s">
        <v>198</v>
      </c>
      <c r="AA691" s="241" t="s">
        <v>196</v>
      </c>
      <c r="AB691" s="241" t="s">
        <v>198</v>
      </c>
      <c r="AC691" s="241" t="s">
        <v>198</v>
      </c>
      <c r="AD691" s="241" t="s">
        <v>198</v>
      </c>
      <c r="AE691" s="241" t="s">
        <v>198</v>
      </c>
      <c r="AF691" s="241" t="s">
        <v>198</v>
      </c>
      <c r="AG691" s="241" t="s">
        <v>198</v>
      </c>
      <c r="AH691" s="241" t="s">
        <v>198</v>
      </c>
      <c r="AI691" s="241" t="s">
        <v>198</v>
      </c>
      <c r="AJ691" s="241" t="s">
        <v>198</v>
      </c>
      <c r="AK691" s="241" t="s">
        <v>198</v>
      </c>
      <c r="AL691" s="241" t="s">
        <v>198</v>
      </c>
      <c r="AM691" s="241" t="s">
        <v>198</v>
      </c>
      <c r="AN691" s="241" t="s">
        <v>198</v>
      </c>
      <c r="AO691" s="241" t="s">
        <v>198</v>
      </c>
      <c r="AP691" s="241" t="s">
        <v>198</v>
      </c>
      <c r="AQ691" s="241">
        <v>0</v>
      </c>
      <c r="AR691" s="241">
        <v>0</v>
      </c>
    </row>
    <row r="692" spans="1:44" ht="18" x14ac:dyDescent="0.2">
      <c r="A692" s="264">
        <v>118063</v>
      </c>
      <c r="B692" t="s">
        <v>59</v>
      </c>
      <c r="C692" t="s">
        <v>659</v>
      </c>
      <c r="D692" t="s">
        <v>659</v>
      </c>
      <c r="E692" t="s">
        <v>659</v>
      </c>
      <c r="F692" t="s">
        <v>659</v>
      </c>
      <c r="G692" t="s">
        <v>659</v>
      </c>
      <c r="H692" t="s">
        <v>659</v>
      </c>
      <c r="I692" t="s">
        <v>659</v>
      </c>
      <c r="J692" t="s">
        <v>659</v>
      </c>
      <c r="K692" t="s">
        <v>659</v>
      </c>
      <c r="L692" t="s">
        <v>659</v>
      </c>
      <c r="M692" t="s">
        <v>659</v>
      </c>
      <c r="N692" t="s">
        <v>659</v>
      </c>
      <c r="O692" t="s">
        <v>659</v>
      </c>
      <c r="P692" t="s">
        <v>659</v>
      </c>
      <c r="Q692" t="s">
        <v>659</v>
      </c>
      <c r="R692" t="s">
        <v>659</v>
      </c>
      <c r="S692" t="s">
        <v>659</v>
      </c>
      <c r="T692" t="s">
        <v>659</v>
      </c>
      <c r="U692" t="s">
        <v>659</v>
      </c>
      <c r="V692" t="s">
        <v>659</v>
      </c>
      <c r="W692" t="s">
        <v>659</v>
      </c>
      <c r="X692" t="s">
        <v>659</v>
      </c>
      <c r="Y692" t="s">
        <v>659</v>
      </c>
      <c r="Z692" t="s">
        <v>659</v>
      </c>
      <c r="AA692" t="s">
        <v>659</v>
      </c>
      <c r="AB692" t="s">
        <v>659</v>
      </c>
      <c r="AC692" t="s">
        <v>659</v>
      </c>
      <c r="AD692" t="s">
        <v>659</v>
      </c>
      <c r="AE692" t="s">
        <v>659</v>
      </c>
      <c r="AF692" t="s">
        <v>659</v>
      </c>
      <c r="AG692" t="s">
        <v>659</v>
      </c>
      <c r="AH692" t="s">
        <v>659</v>
      </c>
      <c r="AI692" t="s">
        <v>659</v>
      </c>
      <c r="AJ692" t="s">
        <v>659</v>
      </c>
      <c r="AK692" t="s">
        <v>659</v>
      </c>
      <c r="AL692" t="s">
        <v>659</v>
      </c>
      <c r="AM692" t="s">
        <v>659</v>
      </c>
      <c r="AN692" t="s">
        <v>659</v>
      </c>
      <c r="AO692" t="s">
        <v>659</v>
      </c>
      <c r="AP692" t="s">
        <v>659</v>
      </c>
      <c r="AQ692" s="241">
        <v>0</v>
      </c>
      <c r="AR692" s="241">
        <v>0</v>
      </c>
    </row>
    <row r="693" spans="1:44" ht="18" x14ac:dyDescent="0.2">
      <c r="A693" s="264">
        <v>118065</v>
      </c>
      <c r="B693" t="s">
        <v>59</v>
      </c>
      <c r="C693" t="s">
        <v>659</v>
      </c>
      <c r="D693" t="s">
        <v>659</v>
      </c>
      <c r="E693" t="s">
        <v>659</v>
      </c>
      <c r="F693" t="s">
        <v>659</v>
      </c>
      <c r="G693" t="s">
        <v>659</v>
      </c>
      <c r="H693" t="s">
        <v>659</v>
      </c>
      <c r="I693" t="s">
        <v>659</v>
      </c>
      <c r="J693" t="s">
        <v>659</v>
      </c>
      <c r="K693" t="s">
        <v>659</v>
      </c>
      <c r="L693" t="s">
        <v>659</v>
      </c>
      <c r="M693" t="s">
        <v>659</v>
      </c>
      <c r="N693" t="s">
        <v>659</v>
      </c>
      <c r="O693" t="s">
        <v>659</v>
      </c>
      <c r="P693" t="s">
        <v>659</v>
      </c>
      <c r="Q693" t="s">
        <v>659</v>
      </c>
      <c r="R693" t="s">
        <v>659</v>
      </c>
      <c r="S693" t="s">
        <v>659</v>
      </c>
      <c r="T693" t="s">
        <v>659</v>
      </c>
      <c r="U693" t="s">
        <v>659</v>
      </c>
      <c r="V693" t="s">
        <v>659</v>
      </c>
      <c r="W693" t="s">
        <v>659</v>
      </c>
      <c r="X693" t="s">
        <v>659</v>
      </c>
      <c r="Y693" t="s">
        <v>659</v>
      </c>
      <c r="Z693" t="s">
        <v>659</v>
      </c>
      <c r="AA693" t="s">
        <v>659</v>
      </c>
      <c r="AB693" t="s">
        <v>659</v>
      </c>
      <c r="AC693" t="s">
        <v>659</v>
      </c>
      <c r="AD693" t="s">
        <v>659</v>
      </c>
      <c r="AE693" t="s">
        <v>659</v>
      </c>
      <c r="AF693" t="s">
        <v>659</v>
      </c>
      <c r="AG693" t="s">
        <v>659</v>
      </c>
      <c r="AH693" t="s">
        <v>659</v>
      </c>
      <c r="AI693" t="s">
        <v>659</v>
      </c>
      <c r="AJ693" t="s">
        <v>659</v>
      </c>
      <c r="AK693" t="s">
        <v>659</v>
      </c>
      <c r="AL693" t="s">
        <v>659</v>
      </c>
      <c r="AM693" t="s">
        <v>659</v>
      </c>
      <c r="AN693" t="s">
        <v>659</v>
      </c>
      <c r="AO693" t="s">
        <v>659</v>
      </c>
      <c r="AP693" t="s">
        <v>659</v>
      </c>
      <c r="AQ693" s="241">
        <v>0</v>
      </c>
      <c r="AR693" s="241">
        <v>0</v>
      </c>
    </row>
    <row r="694" spans="1:44" ht="18" x14ac:dyDescent="0.2">
      <c r="A694" s="264">
        <v>118074</v>
      </c>
      <c r="B694" t="s">
        <v>59</v>
      </c>
      <c r="C694" t="s">
        <v>659</v>
      </c>
      <c r="D694" t="s">
        <v>659</v>
      </c>
      <c r="E694" t="s">
        <v>659</v>
      </c>
      <c r="F694" t="s">
        <v>659</v>
      </c>
      <c r="G694" t="s">
        <v>659</v>
      </c>
      <c r="H694" t="s">
        <v>659</v>
      </c>
      <c r="I694" t="s">
        <v>659</v>
      </c>
      <c r="J694" t="s">
        <v>659</v>
      </c>
      <c r="K694" t="s">
        <v>659</v>
      </c>
      <c r="L694" t="s">
        <v>659</v>
      </c>
      <c r="M694" t="s">
        <v>659</v>
      </c>
      <c r="N694" t="s">
        <v>659</v>
      </c>
      <c r="O694" t="s">
        <v>659</v>
      </c>
      <c r="P694" t="s">
        <v>659</v>
      </c>
      <c r="Q694" t="s">
        <v>659</v>
      </c>
      <c r="R694" t="s">
        <v>659</v>
      </c>
      <c r="S694" t="s">
        <v>659</v>
      </c>
      <c r="T694" t="s">
        <v>659</v>
      </c>
      <c r="U694" t="s">
        <v>659</v>
      </c>
      <c r="V694" t="s">
        <v>659</v>
      </c>
      <c r="W694" t="s">
        <v>659</v>
      </c>
      <c r="X694" t="s">
        <v>659</v>
      </c>
      <c r="Y694" t="s">
        <v>659</v>
      </c>
      <c r="Z694" t="s">
        <v>659</v>
      </c>
      <c r="AA694" t="s">
        <v>659</v>
      </c>
      <c r="AB694" t="s">
        <v>659</v>
      </c>
      <c r="AC694" t="s">
        <v>659</v>
      </c>
      <c r="AD694" t="s">
        <v>659</v>
      </c>
      <c r="AE694" t="s">
        <v>659</v>
      </c>
      <c r="AF694" t="s">
        <v>659</v>
      </c>
      <c r="AG694" t="s">
        <v>659</v>
      </c>
      <c r="AH694" t="s">
        <v>659</v>
      </c>
      <c r="AI694" t="s">
        <v>659</v>
      </c>
      <c r="AJ694" t="s">
        <v>659</v>
      </c>
      <c r="AK694" t="s">
        <v>659</v>
      </c>
      <c r="AL694" t="s">
        <v>659</v>
      </c>
      <c r="AM694" t="s">
        <v>659</v>
      </c>
      <c r="AN694" t="s">
        <v>659</v>
      </c>
      <c r="AO694" t="s">
        <v>659</v>
      </c>
      <c r="AP694" t="s">
        <v>659</v>
      </c>
      <c r="AQ694" s="241">
        <v>0</v>
      </c>
      <c r="AR694" s="241">
        <v>0</v>
      </c>
    </row>
    <row r="695" spans="1:44" ht="21.75" x14ac:dyDescent="0.5">
      <c r="A695" s="246">
        <v>118085</v>
      </c>
      <c r="B695" t="s">
        <v>59</v>
      </c>
      <c r="C695" s="241" t="s">
        <v>198</v>
      </c>
      <c r="D695" s="241" t="s">
        <v>196</v>
      </c>
      <c r="E695" s="241" t="s">
        <v>196</v>
      </c>
      <c r="F695" s="241" t="s">
        <v>198</v>
      </c>
      <c r="G695" s="241" t="s">
        <v>198</v>
      </c>
      <c r="H695" s="241" t="s">
        <v>196</v>
      </c>
      <c r="I695" s="241" t="s">
        <v>196</v>
      </c>
      <c r="J695" s="241" t="s">
        <v>198</v>
      </c>
      <c r="K695" s="241" t="s">
        <v>198</v>
      </c>
      <c r="L695" s="241" t="s">
        <v>196</v>
      </c>
      <c r="M695" s="241" t="s">
        <v>196</v>
      </c>
      <c r="N695" s="241" t="s">
        <v>196</v>
      </c>
      <c r="O695" s="241" t="s">
        <v>198</v>
      </c>
      <c r="P695" s="241" t="s">
        <v>196</v>
      </c>
      <c r="Q695" s="241" t="s">
        <v>196</v>
      </c>
      <c r="R695" s="241" t="s">
        <v>196</v>
      </c>
      <c r="S695" s="241" t="s">
        <v>196</v>
      </c>
      <c r="T695" s="241" t="s">
        <v>198</v>
      </c>
      <c r="U695" s="241" t="s">
        <v>198</v>
      </c>
      <c r="V695" s="241" t="s">
        <v>198</v>
      </c>
      <c r="W695" s="241" t="s">
        <v>196</v>
      </c>
      <c r="X695" s="241" t="s">
        <v>197</v>
      </c>
      <c r="Y695" s="241" t="s">
        <v>196</v>
      </c>
      <c r="Z695" s="241" t="s">
        <v>196</v>
      </c>
      <c r="AA695" s="241" t="s">
        <v>196</v>
      </c>
      <c r="AB695" s="241" t="s">
        <v>198</v>
      </c>
      <c r="AC695" s="241" t="s">
        <v>198</v>
      </c>
      <c r="AD695" s="241" t="s">
        <v>196</v>
      </c>
      <c r="AE695" s="241" t="s">
        <v>196</v>
      </c>
      <c r="AF695" s="241" t="s">
        <v>196</v>
      </c>
      <c r="AG695" s="241" t="s">
        <v>198</v>
      </c>
      <c r="AH695" s="241" t="s">
        <v>196</v>
      </c>
      <c r="AI695" s="241" t="s">
        <v>196</v>
      </c>
      <c r="AJ695" s="241" t="s">
        <v>196</v>
      </c>
      <c r="AK695" s="241" t="s">
        <v>198</v>
      </c>
      <c r="AL695" s="241" t="s">
        <v>196</v>
      </c>
      <c r="AM695" s="241" t="s">
        <v>196</v>
      </c>
      <c r="AN695" s="241" t="s">
        <v>196</v>
      </c>
      <c r="AO695" s="241" t="s">
        <v>197</v>
      </c>
      <c r="AP695" s="241" t="s">
        <v>197</v>
      </c>
      <c r="AQ695" s="241">
        <v>0</v>
      </c>
      <c r="AR695" s="241">
        <v>0</v>
      </c>
    </row>
    <row r="696" spans="1:44" x14ac:dyDescent="0.2">
      <c r="A696" s="241">
        <v>118119</v>
      </c>
      <c r="B696" t="s">
        <v>59</v>
      </c>
      <c r="C696" s="241" t="s">
        <v>196</v>
      </c>
      <c r="D696" s="241" t="s">
        <v>196</v>
      </c>
      <c r="E696" s="241" t="s">
        <v>196</v>
      </c>
      <c r="F696" s="241" t="s">
        <v>198</v>
      </c>
      <c r="G696" s="241" t="s">
        <v>196</v>
      </c>
      <c r="H696" s="241" t="s">
        <v>198</v>
      </c>
      <c r="I696" s="241" t="s">
        <v>196</v>
      </c>
      <c r="J696" s="241" t="s">
        <v>196</v>
      </c>
      <c r="K696" s="241" t="s">
        <v>196</v>
      </c>
      <c r="L696" s="241" t="s">
        <v>196</v>
      </c>
      <c r="M696" s="241" t="s">
        <v>196</v>
      </c>
      <c r="N696" s="241" t="s">
        <v>198</v>
      </c>
      <c r="O696" s="241" t="s">
        <v>196</v>
      </c>
      <c r="P696" s="241" t="s">
        <v>198</v>
      </c>
      <c r="Q696" s="241" t="s">
        <v>198</v>
      </c>
      <c r="R696" s="241" t="s">
        <v>198</v>
      </c>
      <c r="S696" s="241" t="s">
        <v>196</v>
      </c>
      <c r="T696" s="241" t="s">
        <v>198</v>
      </c>
      <c r="U696" s="241" t="s">
        <v>196</v>
      </c>
      <c r="V696" s="241" t="s">
        <v>198</v>
      </c>
      <c r="W696" s="241" t="s">
        <v>196</v>
      </c>
      <c r="X696" s="241" t="s">
        <v>196</v>
      </c>
      <c r="Y696" s="241" t="s">
        <v>198</v>
      </c>
      <c r="Z696" s="241" t="s">
        <v>198</v>
      </c>
      <c r="AA696" s="241" t="s">
        <v>198</v>
      </c>
      <c r="AB696" s="241" t="s">
        <v>198</v>
      </c>
      <c r="AC696" s="241" t="s">
        <v>198</v>
      </c>
      <c r="AD696" s="241" t="s">
        <v>198</v>
      </c>
      <c r="AE696" s="241" t="s">
        <v>196</v>
      </c>
      <c r="AF696" s="241" t="s">
        <v>196</v>
      </c>
      <c r="AG696" s="241" t="s">
        <v>196</v>
      </c>
      <c r="AH696" s="241" t="s">
        <v>196</v>
      </c>
      <c r="AI696" s="241" t="s">
        <v>198</v>
      </c>
      <c r="AJ696" s="241" t="s">
        <v>198</v>
      </c>
      <c r="AK696" s="241" t="s">
        <v>198</v>
      </c>
      <c r="AL696" s="241" t="s">
        <v>196</v>
      </c>
      <c r="AM696" s="241" t="s">
        <v>198</v>
      </c>
      <c r="AN696" s="241" t="s">
        <v>198</v>
      </c>
      <c r="AO696" s="241" t="s">
        <v>197</v>
      </c>
      <c r="AP696" s="241" t="s">
        <v>198</v>
      </c>
      <c r="AQ696" s="241">
        <v>0</v>
      </c>
      <c r="AR696" s="241">
        <v>0</v>
      </c>
    </row>
    <row r="697" spans="1:44" x14ac:dyDescent="0.2">
      <c r="A697">
        <v>118125</v>
      </c>
      <c r="B697" t="s">
        <v>1144</v>
      </c>
      <c r="C697" t="s">
        <v>198</v>
      </c>
      <c r="D697" t="s">
        <v>198</v>
      </c>
      <c r="E697" t="s">
        <v>196</v>
      </c>
      <c r="F697" t="s">
        <v>198</v>
      </c>
      <c r="G697" t="s">
        <v>198</v>
      </c>
      <c r="H697" t="s">
        <v>198</v>
      </c>
      <c r="I697" t="s">
        <v>196</v>
      </c>
      <c r="J697" t="s">
        <v>196</v>
      </c>
      <c r="K697" t="s">
        <v>198</v>
      </c>
      <c r="L697" t="s">
        <v>196</v>
      </c>
      <c r="M697" t="s">
        <v>198</v>
      </c>
      <c r="N697" t="s">
        <v>196</v>
      </c>
      <c r="O697" t="s">
        <v>196</v>
      </c>
      <c r="P697" t="s">
        <v>198</v>
      </c>
      <c r="Q697" t="s">
        <v>198</v>
      </c>
      <c r="R697" t="s">
        <v>198</v>
      </c>
      <c r="S697" t="s">
        <v>196</v>
      </c>
      <c r="T697" t="s">
        <v>196</v>
      </c>
      <c r="U697" t="s">
        <v>198</v>
      </c>
      <c r="V697" t="s">
        <v>198</v>
      </c>
      <c r="W697" t="s">
        <v>196</v>
      </c>
      <c r="X697" t="s">
        <v>196</v>
      </c>
      <c r="Y697" t="s">
        <v>198</v>
      </c>
      <c r="Z697" t="s">
        <v>196</v>
      </c>
      <c r="AA697" t="s">
        <v>198</v>
      </c>
      <c r="AB697" t="s">
        <v>196</v>
      </c>
      <c r="AC697" t="s">
        <v>196</v>
      </c>
      <c r="AD697" t="s">
        <v>198</v>
      </c>
      <c r="AE697" t="s">
        <v>198</v>
      </c>
      <c r="AF697" t="s">
        <v>196</v>
      </c>
      <c r="AG697" t="s">
        <v>197</v>
      </c>
      <c r="AH697" t="s">
        <v>197</v>
      </c>
      <c r="AI697" t="s">
        <v>196</v>
      </c>
      <c r="AJ697" t="s">
        <v>197</v>
      </c>
      <c r="AK697" t="s">
        <v>197</v>
      </c>
      <c r="AL697" t="s">
        <v>197</v>
      </c>
      <c r="AM697" t="s">
        <v>197</v>
      </c>
      <c r="AN697" t="s">
        <v>198</v>
      </c>
      <c r="AO697" t="s">
        <v>197</v>
      </c>
      <c r="AP697" t="s">
        <v>197</v>
      </c>
      <c r="AQ697" s="241">
        <v>0</v>
      </c>
      <c r="AR697" s="241">
        <v>0</v>
      </c>
    </row>
    <row r="698" spans="1:44" ht="15" x14ac:dyDescent="0.25">
      <c r="A698" s="257">
        <v>118136</v>
      </c>
      <c r="B698" t="s">
        <v>59</v>
      </c>
      <c r="C698" s="245" t="s">
        <v>659</v>
      </c>
      <c r="D698" s="245" t="s">
        <v>659</v>
      </c>
      <c r="E698" s="245" t="s">
        <v>659</v>
      </c>
      <c r="F698" s="245" t="s">
        <v>659</v>
      </c>
      <c r="G698" s="245" t="s">
        <v>659</v>
      </c>
      <c r="H698" s="245" t="s">
        <v>659</v>
      </c>
      <c r="I698" s="245" t="s">
        <v>659</v>
      </c>
      <c r="J698" s="245" t="s">
        <v>659</v>
      </c>
      <c r="K698" s="245" t="s">
        <v>659</v>
      </c>
      <c r="L698" s="245" t="s">
        <v>659</v>
      </c>
      <c r="M698" s="245" t="s">
        <v>659</v>
      </c>
      <c r="N698" s="245" t="s">
        <v>659</v>
      </c>
      <c r="O698" s="245" t="s">
        <v>659</v>
      </c>
      <c r="P698" s="245" t="s">
        <v>659</v>
      </c>
      <c r="Q698" s="245" t="s">
        <v>659</v>
      </c>
      <c r="R698" s="245" t="s">
        <v>659</v>
      </c>
      <c r="S698" s="245" t="s">
        <v>659</v>
      </c>
      <c r="T698" s="245" t="s">
        <v>659</v>
      </c>
      <c r="U698" s="245" t="s">
        <v>659</v>
      </c>
      <c r="V698" s="245" t="s">
        <v>659</v>
      </c>
      <c r="W698" s="245" t="s">
        <v>659</v>
      </c>
      <c r="X698" s="245" t="s">
        <v>659</v>
      </c>
      <c r="Y698" s="245" t="s">
        <v>659</v>
      </c>
      <c r="Z698" s="245" t="s">
        <v>659</v>
      </c>
      <c r="AA698" s="245" t="s">
        <v>659</v>
      </c>
      <c r="AB698" s="245" t="s">
        <v>659</v>
      </c>
      <c r="AC698" s="245" t="s">
        <v>659</v>
      </c>
      <c r="AD698" s="245" t="s">
        <v>659</v>
      </c>
      <c r="AE698" s="245" t="s">
        <v>659</v>
      </c>
      <c r="AF698" s="245" t="s">
        <v>659</v>
      </c>
      <c r="AG698" s="245" t="s">
        <v>659</v>
      </c>
      <c r="AH698" s="245" t="s">
        <v>659</v>
      </c>
      <c r="AI698" s="245" t="s">
        <v>659</v>
      </c>
      <c r="AJ698" s="245" t="s">
        <v>659</v>
      </c>
      <c r="AK698" s="245" t="s">
        <v>659</v>
      </c>
      <c r="AL698" s="245" t="s">
        <v>659</v>
      </c>
      <c r="AM698" s="245" t="s">
        <v>659</v>
      </c>
      <c r="AN698" s="245" t="s">
        <v>659</v>
      </c>
      <c r="AO698" s="245" t="s">
        <v>659</v>
      </c>
      <c r="AP698" s="245" t="s">
        <v>659</v>
      </c>
      <c r="AQ698" s="241" t="s">
        <v>932</v>
      </c>
      <c r="AR698" s="241">
        <v>0</v>
      </c>
    </row>
    <row r="699" spans="1:44" ht="18" x14ac:dyDescent="0.2">
      <c r="A699" s="264">
        <v>118162</v>
      </c>
      <c r="B699" t="s">
        <v>59</v>
      </c>
      <c r="C699" t="s">
        <v>659</v>
      </c>
      <c r="D699" t="s">
        <v>659</v>
      </c>
      <c r="E699" t="s">
        <v>659</v>
      </c>
      <c r="F699" t="s">
        <v>659</v>
      </c>
      <c r="G699" t="s">
        <v>659</v>
      </c>
      <c r="H699" t="s">
        <v>659</v>
      </c>
      <c r="I699" t="s">
        <v>659</v>
      </c>
      <c r="J699" t="s">
        <v>659</v>
      </c>
      <c r="K699" t="s">
        <v>659</v>
      </c>
      <c r="L699" t="s">
        <v>659</v>
      </c>
      <c r="M699" t="s">
        <v>659</v>
      </c>
      <c r="N699" t="s">
        <v>659</v>
      </c>
      <c r="O699" t="s">
        <v>659</v>
      </c>
      <c r="P699" t="s">
        <v>659</v>
      </c>
      <c r="Q699" t="s">
        <v>659</v>
      </c>
      <c r="R699" t="s">
        <v>659</v>
      </c>
      <c r="S699" t="s">
        <v>659</v>
      </c>
      <c r="T699" t="s">
        <v>659</v>
      </c>
      <c r="U699" t="s">
        <v>659</v>
      </c>
      <c r="V699" t="s">
        <v>659</v>
      </c>
      <c r="W699" t="s">
        <v>659</v>
      </c>
      <c r="X699" t="s">
        <v>659</v>
      </c>
      <c r="Y699" t="s">
        <v>659</v>
      </c>
      <c r="Z699" t="s">
        <v>659</v>
      </c>
      <c r="AA699" t="s">
        <v>659</v>
      </c>
      <c r="AB699" t="s">
        <v>659</v>
      </c>
      <c r="AC699" t="s">
        <v>659</v>
      </c>
      <c r="AD699" t="s">
        <v>659</v>
      </c>
      <c r="AE699" t="s">
        <v>659</v>
      </c>
      <c r="AF699" t="s">
        <v>659</v>
      </c>
      <c r="AG699" t="s">
        <v>659</v>
      </c>
      <c r="AH699" t="s">
        <v>659</v>
      </c>
      <c r="AI699" t="s">
        <v>659</v>
      </c>
      <c r="AJ699" t="s">
        <v>659</v>
      </c>
      <c r="AK699" t="s">
        <v>659</v>
      </c>
      <c r="AL699" t="s">
        <v>659</v>
      </c>
      <c r="AM699" t="s">
        <v>659</v>
      </c>
      <c r="AN699" t="s">
        <v>659</v>
      </c>
      <c r="AO699" t="s">
        <v>659</v>
      </c>
      <c r="AP699" t="s">
        <v>659</v>
      </c>
      <c r="AQ699" s="241">
        <v>0</v>
      </c>
      <c r="AR699" s="241">
        <v>0</v>
      </c>
    </row>
    <row r="700" spans="1:44" ht="18" x14ac:dyDescent="0.2">
      <c r="A700" s="264">
        <v>118182</v>
      </c>
      <c r="B700" t="s">
        <v>59</v>
      </c>
      <c r="C700" t="s">
        <v>659</v>
      </c>
      <c r="D700" t="s">
        <v>659</v>
      </c>
      <c r="E700" t="s">
        <v>659</v>
      </c>
      <c r="F700" t="s">
        <v>659</v>
      </c>
      <c r="G700" t="s">
        <v>659</v>
      </c>
      <c r="H700" t="s">
        <v>659</v>
      </c>
      <c r="I700" t="s">
        <v>659</v>
      </c>
      <c r="J700" t="s">
        <v>659</v>
      </c>
      <c r="K700" t="s">
        <v>659</v>
      </c>
      <c r="L700" t="s">
        <v>659</v>
      </c>
      <c r="M700" t="s">
        <v>659</v>
      </c>
      <c r="N700" t="s">
        <v>659</v>
      </c>
      <c r="O700" t="s">
        <v>659</v>
      </c>
      <c r="P700" t="s">
        <v>659</v>
      </c>
      <c r="Q700" t="s">
        <v>659</v>
      </c>
      <c r="R700" t="s">
        <v>659</v>
      </c>
      <c r="S700" t="s">
        <v>659</v>
      </c>
      <c r="T700" t="s">
        <v>659</v>
      </c>
      <c r="U700" t="s">
        <v>659</v>
      </c>
      <c r="V700" t="s">
        <v>659</v>
      </c>
      <c r="W700" t="s">
        <v>659</v>
      </c>
      <c r="X700" t="s">
        <v>659</v>
      </c>
      <c r="Y700" t="s">
        <v>659</v>
      </c>
      <c r="Z700" t="s">
        <v>659</v>
      </c>
      <c r="AA700" t="s">
        <v>659</v>
      </c>
      <c r="AB700" t="s">
        <v>659</v>
      </c>
      <c r="AC700" t="s">
        <v>659</v>
      </c>
      <c r="AD700" t="s">
        <v>659</v>
      </c>
      <c r="AE700" t="s">
        <v>659</v>
      </c>
      <c r="AF700" t="s">
        <v>659</v>
      </c>
      <c r="AG700" t="s">
        <v>659</v>
      </c>
      <c r="AH700" t="s">
        <v>659</v>
      </c>
      <c r="AI700" t="s">
        <v>659</v>
      </c>
      <c r="AJ700" t="s">
        <v>659</v>
      </c>
      <c r="AK700" t="s">
        <v>659</v>
      </c>
      <c r="AL700" t="s">
        <v>659</v>
      </c>
      <c r="AM700" t="s">
        <v>659</v>
      </c>
      <c r="AN700" t="s">
        <v>659</v>
      </c>
      <c r="AO700" t="s">
        <v>659</v>
      </c>
      <c r="AP700" t="s">
        <v>659</v>
      </c>
      <c r="AQ700" s="241">
        <v>0</v>
      </c>
      <c r="AR700" s="241">
        <v>0</v>
      </c>
    </row>
    <row r="701" spans="1:44" ht="18" x14ac:dyDescent="0.2">
      <c r="A701" s="264">
        <v>118189</v>
      </c>
      <c r="B701" t="s">
        <v>59</v>
      </c>
      <c r="C701" t="s">
        <v>659</v>
      </c>
      <c r="D701" t="s">
        <v>659</v>
      </c>
      <c r="E701" t="s">
        <v>659</v>
      </c>
      <c r="F701" t="s">
        <v>659</v>
      </c>
      <c r="G701" t="s">
        <v>659</v>
      </c>
      <c r="H701" t="s">
        <v>659</v>
      </c>
      <c r="I701" t="s">
        <v>659</v>
      </c>
      <c r="J701" t="s">
        <v>659</v>
      </c>
      <c r="K701" t="s">
        <v>659</v>
      </c>
      <c r="L701" t="s">
        <v>659</v>
      </c>
      <c r="M701" t="s">
        <v>659</v>
      </c>
      <c r="N701" t="s">
        <v>659</v>
      </c>
      <c r="O701" t="s">
        <v>659</v>
      </c>
      <c r="P701" t="s">
        <v>659</v>
      </c>
      <c r="Q701" t="s">
        <v>659</v>
      </c>
      <c r="R701" t="s">
        <v>659</v>
      </c>
      <c r="S701" t="s">
        <v>659</v>
      </c>
      <c r="T701" t="s">
        <v>659</v>
      </c>
      <c r="U701" t="s">
        <v>659</v>
      </c>
      <c r="V701" t="s">
        <v>659</v>
      </c>
      <c r="W701" t="s">
        <v>659</v>
      </c>
      <c r="X701" t="s">
        <v>659</v>
      </c>
      <c r="Y701" t="s">
        <v>659</v>
      </c>
      <c r="Z701" t="s">
        <v>659</v>
      </c>
      <c r="AA701" t="s">
        <v>659</v>
      </c>
      <c r="AB701" t="s">
        <v>659</v>
      </c>
      <c r="AC701" t="s">
        <v>659</v>
      </c>
      <c r="AD701" t="s">
        <v>659</v>
      </c>
      <c r="AE701" t="s">
        <v>659</v>
      </c>
      <c r="AF701" t="s">
        <v>659</v>
      </c>
      <c r="AG701" t="s">
        <v>659</v>
      </c>
      <c r="AH701" t="s">
        <v>659</v>
      </c>
      <c r="AI701" t="s">
        <v>659</v>
      </c>
      <c r="AJ701" t="s">
        <v>659</v>
      </c>
      <c r="AK701" t="s">
        <v>659</v>
      </c>
      <c r="AL701" t="s">
        <v>659</v>
      </c>
      <c r="AM701" t="s">
        <v>659</v>
      </c>
      <c r="AN701" t="s">
        <v>659</v>
      </c>
      <c r="AO701" t="s">
        <v>659</v>
      </c>
      <c r="AP701" t="s">
        <v>659</v>
      </c>
      <c r="AQ701" s="241">
        <v>0</v>
      </c>
      <c r="AR701" s="241">
        <v>0</v>
      </c>
    </row>
    <row r="702" spans="1:44" x14ac:dyDescent="0.2">
      <c r="A702">
        <v>118194</v>
      </c>
      <c r="B702" t="s">
        <v>1141</v>
      </c>
      <c r="C702" t="s">
        <v>659</v>
      </c>
      <c r="D702" t="s">
        <v>659</v>
      </c>
      <c r="E702" t="s">
        <v>659</v>
      </c>
      <c r="F702" t="s">
        <v>659</v>
      </c>
      <c r="G702" t="s">
        <v>659</v>
      </c>
      <c r="H702" t="s">
        <v>659</v>
      </c>
      <c r="I702" t="s">
        <v>659</v>
      </c>
      <c r="J702" t="s">
        <v>659</v>
      </c>
      <c r="K702" t="s">
        <v>659</v>
      </c>
      <c r="L702" t="s">
        <v>659</v>
      </c>
      <c r="M702" t="s">
        <v>659</v>
      </c>
      <c r="N702" t="s">
        <v>659</v>
      </c>
      <c r="O702" t="s">
        <v>659</v>
      </c>
      <c r="P702" t="s">
        <v>659</v>
      </c>
      <c r="Q702" t="s">
        <v>659</v>
      </c>
      <c r="R702" t="s">
        <v>659</v>
      </c>
      <c r="S702" t="s">
        <v>659</v>
      </c>
      <c r="T702" t="s">
        <v>659</v>
      </c>
      <c r="U702" t="s">
        <v>659</v>
      </c>
      <c r="V702" t="s">
        <v>659</v>
      </c>
      <c r="W702" t="s">
        <v>659</v>
      </c>
      <c r="X702" t="s">
        <v>659</v>
      </c>
      <c r="Y702" t="s">
        <v>659</v>
      </c>
      <c r="Z702" t="s">
        <v>659</v>
      </c>
      <c r="AA702" t="s">
        <v>659</v>
      </c>
      <c r="AB702" t="s">
        <v>659</v>
      </c>
      <c r="AC702" t="s">
        <v>659</v>
      </c>
      <c r="AD702" t="s">
        <v>659</v>
      </c>
      <c r="AE702" t="s">
        <v>659</v>
      </c>
      <c r="AF702" t="s">
        <v>659</v>
      </c>
      <c r="AG702" t="s">
        <v>659</v>
      </c>
      <c r="AH702" t="s">
        <v>659</v>
      </c>
      <c r="AI702" t="s">
        <v>659</v>
      </c>
      <c r="AJ702" t="s">
        <v>659</v>
      </c>
      <c r="AK702" t="s">
        <v>659</v>
      </c>
      <c r="AL702" t="s">
        <v>659</v>
      </c>
      <c r="AM702" t="s">
        <v>659</v>
      </c>
      <c r="AN702" t="s">
        <v>659</v>
      </c>
      <c r="AO702" t="s">
        <v>659</v>
      </c>
      <c r="AP702" t="s">
        <v>659</v>
      </c>
      <c r="AQ702" s="241" t="s">
        <v>932</v>
      </c>
      <c r="AR702" s="241">
        <v>0</v>
      </c>
    </row>
    <row r="703" spans="1:44" x14ac:dyDescent="0.2">
      <c r="A703">
        <v>118206</v>
      </c>
      <c r="B703" t="s">
        <v>1144</v>
      </c>
      <c r="C703" t="s">
        <v>659</v>
      </c>
      <c r="D703" t="s">
        <v>659</v>
      </c>
      <c r="E703" t="s">
        <v>659</v>
      </c>
      <c r="F703" t="s">
        <v>659</v>
      </c>
      <c r="G703" t="s">
        <v>659</v>
      </c>
      <c r="H703" t="s">
        <v>659</v>
      </c>
      <c r="I703" t="s">
        <v>659</v>
      </c>
      <c r="J703" t="s">
        <v>659</v>
      </c>
      <c r="K703" t="s">
        <v>659</v>
      </c>
      <c r="L703" t="s">
        <v>659</v>
      </c>
      <c r="M703" t="s">
        <v>659</v>
      </c>
      <c r="N703" t="s">
        <v>659</v>
      </c>
      <c r="O703" t="s">
        <v>659</v>
      </c>
      <c r="P703" t="s">
        <v>659</v>
      </c>
      <c r="Q703" t="s">
        <v>659</v>
      </c>
      <c r="R703" t="s">
        <v>659</v>
      </c>
      <c r="S703" t="s">
        <v>659</v>
      </c>
      <c r="T703" t="s">
        <v>659</v>
      </c>
      <c r="U703" t="s">
        <v>659</v>
      </c>
      <c r="V703" t="s">
        <v>659</v>
      </c>
      <c r="W703" t="s">
        <v>659</v>
      </c>
      <c r="X703" t="s">
        <v>659</v>
      </c>
      <c r="Y703" t="s">
        <v>659</v>
      </c>
      <c r="Z703" t="s">
        <v>659</v>
      </c>
      <c r="AA703" t="s">
        <v>659</v>
      </c>
      <c r="AB703" t="s">
        <v>659</v>
      </c>
      <c r="AC703" t="s">
        <v>659</v>
      </c>
      <c r="AD703" t="s">
        <v>659</v>
      </c>
      <c r="AE703" t="s">
        <v>659</v>
      </c>
      <c r="AF703" t="s">
        <v>659</v>
      </c>
      <c r="AG703" t="s">
        <v>659</v>
      </c>
      <c r="AH703" t="s">
        <v>659</v>
      </c>
      <c r="AI703" t="s">
        <v>659</v>
      </c>
      <c r="AJ703" t="s">
        <v>659</v>
      </c>
      <c r="AK703" t="s">
        <v>659</v>
      </c>
      <c r="AL703" t="s">
        <v>659</v>
      </c>
      <c r="AM703" t="s">
        <v>659</v>
      </c>
      <c r="AN703" t="s">
        <v>659</v>
      </c>
      <c r="AO703" t="s">
        <v>659</v>
      </c>
      <c r="AP703" t="s">
        <v>659</v>
      </c>
      <c r="AQ703" s="241" t="s">
        <v>932</v>
      </c>
      <c r="AR703" s="241">
        <v>0</v>
      </c>
    </row>
    <row r="704" spans="1:44" ht="15" x14ac:dyDescent="0.25">
      <c r="A704" s="258">
        <v>118222</v>
      </c>
      <c r="B704" t="s">
        <v>59</v>
      </c>
      <c r="C704" s="245" t="s">
        <v>659</v>
      </c>
      <c r="D704" s="245" t="s">
        <v>659</v>
      </c>
      <c r="E704" s="245" t="s">
        <v>659</v>
      </c>
      <c r="F704" s="245" t="s">
        <v>659</v>
      </c>
      <c r="G704" s="245" t="s">
        <v>659</v>
      </c>
      <c r="H704" s="245" t="s">
        <v>659</v>
      </c>
      <c r="I704" s="245" t="s">
        <v>659</v>
      </c>
      <c r="J704" s="245" t="s">
        <v>659</v>
      </c>
      <c r="K704" s="245" t="s">
        <v>659</v>
      </c>
      <c r="L704" s="245" t="s">
        <v>659</v>
      </c>
      <c r="M704" s="245" t="s">
        <v>659</v>
      </c>
      <c r="N704" s="245" t="s">
        <v>659</v>
      </c>
      <c r="O704" s="245" t="s">
        <v>659</v>
      </c>
      <c r="P704" s="245" t="s">
        <v>659</v>
      </c>
      <c r="Q704" s="245" t="s">
        <v>659</v>
      </c>
      <c r="R704" s="245" t="s">
        <v>659</v>
      </c>
      <c r="S704" s="245" t="s">
        <v>659</v>
      </c>
      <c r="T704" s="245" t="s">
        <v>659</v>
      </c>
      <c r="U704" s="245" t="s">
        <v>659</v>
      </c>
      <c r="V704" s="245" t="s">
        <v>659</v>
      </c>
      <c r="W704" s="245" t="s">
        <v>659</v>
      </c>
      <c r="X704" s="245" t="s">
        <v>659</v>
      </c>
      <c r="Y704" s="245" t="s">
        <v>659</v>
      </c>
      <c r="Z704" s="245" t="s">
        <v>659</v>
      </c>
      <c r="AA704" s="245" t="s">
        <v>659</v>
      </c>
      <c r="AB704" s="245" t="s">
        <v>659</v>
      </c>
      <c r="AC704" s="245" t="s">
        <v>659</v>
      </c>
      <c r="AD704" s="245" t="s">
        <v>659</v>
      </c>
      <c r="AE704" s="245" t="s">
        <v>659</v>
      </c>
      <c r="AF704" s="245" t="s">
        <v>659</v>
      </c>
      <c r="AG704" s="245" t="s">
        <v>659</v>
      </c>
      <c r="AH704" s="245" t="s">
        <v>659</v>
      </c>
      <c r="AI704" s="245" t="s">
        <v>659</v>
      </c>
      <c r="AJ704" s="245" t="s">
        <v>659</v>
      </c>
      <c r="AK704" s="245" t="s">
        <v>659</v>
      </c>
      <c r="AL704" s="245" t="s">
        <v>659</v>
      </c>
      <c r="AM704" s="245" t="s">
        <v>659</v>
      </c>
      <c r="AN704" s="245" t="s">
        <v>659</v>
      </c>
      <c r="AO704" s="245" t="s">
        <v>659</v>
      </c>
      <c r="AP704" s="245" t="s">
        <v>659</v>
      </c>
      <c r="AQ704" s="241" t="s">
        <v>944</v>
      </c>
      <c r="AR704" s="241">
        <v>0</v>
      </c>
    </row>
    <row r="705" spans="1:44" x14ac:dyDescent="0.2">
      <c r="A705">
        <v>118234</v>
      </c>
      <c r="B705" t="s">
        <v>59</v>
      </c>
      <c r="C705" t="s">
        <v>196</v>
      </c>
      <c r="D705" t="s">
        <v>196</v>
      </c>
      <c r="E705" t="s">
        <v>196</v>
      </c>
      <c r="F705" t="s">
        <v>198</v>
      </c>
      <c r="G705" t="s">
        <v>196</v>
      </c>
      <c r="H705" t="s">
        <v>196</v>
      </c>
      <c r="I705" t="s">
        <v>198</v>
      </c>
      <c r="J705" t="s">
        <v>196</v>
      </c>
      <c r="K705" t="s">
        <v>196</v>
      </c>
      <c r="L705" t="s">
        <v>198</v>
      </c>
      <c r="M705" t="s">
        <v>196</v>
      </c>
      <c r="N705" t="s">
        <v>196</v>
      </c>
      <c r="O705" t="s">
        <v>196</v>
      </c>
      <c r="P705" t="s">
        <v>198</v>
      </c>
      <c r="Q705" t="s">
        <v>198</v>
      </c>
      <c r="R705"/>
      <c r="S705"/>
      <c r="T705" t="s">
        <v>197</v>
      </c>
      <c r="U705" t="s">
        <v>197</v>
      </c>
      <c r="V705" t="s">
        <v>198</v>
      </c>
      <c r="W705" t="s">
        <v>196</v>
      </c>
      <c r="X705" t="s">
        <v>196</v>
      </c>
      <c r="Y705" t="s">
        <v>196</v>
      </c>
      <c r="Z705" t="s">
        <v>196</v>
      </c>
      <c r="AA705" t="s">
        <v>196</v>
      </c>
      <c r="AB705" t="s">
        <v>196</v>
      </c>
      <c r="AC705" t="s">
        <v>198</v>
      </c>
      <c r="AD705" t="s">
        <v>198</v>
      </c>
      <c r="AE705" t="s">
        <v>196</v>
      </c>
      <c r="AF705" t="s">
        <v>196</v>
      </c>
      <c r="AG705" t="s">
        <v>659</v>
      </c>
      <c r="AH705" t="s">
        <v>198</v>
      </c>
      <c r="AI705" t="s">
        <v>196</v>
      </c>
      <c r="AJ705" t="s">
        <v>198</v>
      </c>
      <c r="AK705" t="s">
        <v>196</v>
      </c>
      <c r="AL705" t="s">
        <v>196</v>
      </c>
      <c r="AM705" t="s">
        <v>197</v>
      </c>
      <c r="AN705" t="s">
        <v>196</v>
      </c>
      <c r="AO705" t="s">
        <v>197</v>
      </c>
      <c r="AP705" t="s">
        <v>197</v>
      </c>
      <c r="AQ705" s="241">
        <v>0</v>
      </c>
      <c r="AR705" s="241">
        <v>0</v>
      </c>
    </row>
    <row r="706" spans="1:44" x14ac:dyDescent="0.2">
      <c r="A706">
        <v>118251</v>
      </c>
      <c r="B706" t="s">
        <v>65</v>
      </c>
      <c r="C706" t="s">
        <v>659</v>
      </c>
      <c r="D706" t="s">
        <v>659</v>
      </c>
      <c r="E706" t="s">
        <v>659</v>
      </c>
      <c r="F706" t="s">
        <v>659</v>
      </c>
      <c r="G706" t="s">
        <v>659</v>
      </c>
      <c r="H706" t="s">
        <v>659</v>
      </c>
      <c r="I706" t="s">
        <v>659</v>
      </c>
      <c r="J706" t="s">
        <v>659</v>
      </c>
      <c r="K706" t="s">
        <v>659</v>
      </c>
      <c r="L706" t="s">
        <v>659</v>
      </c>
      <c r="M706" t="s">
        <v>659</v>
      </c>
      <c r="N706" t="s">
        <v>659</v>
      </c>
      <c r="O706" t="s">
        <v>659</v>
      </c>
      <c r="P706" t="s">
        <v>659</v>
      </c>
      <c r="Q706" t="s">
        <v>659</v>
      </c>
      <c r="R706" t="s">
        <v>659</v>
      </c>
      <c r="S706" t="s">
        <v>659</v>
      </c>
      <c r="T706" t="s">
        <v>659</v>
      </c>
      <c r="U706" t="s">
        <v>659</v>
      </c>
      <c r="V706" t="s">
        <v>659</v>
      </c>
      <c r="W706" t="s">
        <v>659</v>
      </c>
      <c r="X706" t="s">
        <v>659</v>
      </c>
      <c r="Y706" t="s">
        <v>659</v>
      </c>
      <c r="Z706" t="s">
        <v>659</v>
      </c>
      <c r="AA706" t="s">
        <v>659</v>
      </c>
      <c r="AB706" t="s">
        <v>659</v>
      </c>
      <c r="AC706" t="s">
        <v>659</v>
      </c>
      <c r="AD706" t="s">
        <v>659</v>
      </c>
      <c r="AE706" t="s">
        <v>659</v>
      </c>
      <c r="AF706" t="s">
        <v>659</v>
      </c>
      <c r="AG706" t="s">
        <v>659</v>
      </c>
      <c r="AH706" t="s">
        <v>659</v>
      </c>
      <c r="AI706" t="s">
        <v>659</v>
      </c>
      <c r="AJ706" t="s">
        <v>659</v>
      </c>
      <c r="AK706" t="s">
        <v>659</v>
      </c>
      <c r="AL706"/>
      <c r="AM706"/>
      <c r="AN706"/>
      <c r="AO706"/>
      <c r="AP706"/>
      <c r="AQ706" s="241" t="s">
        <v>944</v>
      </c>
      <c r="AR706" s="241">
        <v>0</v>
      </c>
    </row>
    <row r="707" spans="1:44" ht="18" x14ac:dyDescent="0.2">
      <c r="A707" s="264">
        <v>118252</v>
      </c>
      <c r="B707" t="s">
        <v>59</v>
      </c>
      <c r="C707" t="s">
        <v>659</v>
      </c>
      <c r="D707" t="s">
        <v>659</v>
      </c>
      <c r="E707" t="s">
        <v>659</v>
      </c>
      <c r="F707" t="s">
        <v>659</v>
      </c>
      <c r="G707" t="s">
        <v>659</v>
      </c>
      <c r="H707" t="s">
        <v>659</v>
      </c>
      <c r="I707" t="s">
        <v>659</v>
      </c>
      <c r="J707" t="s">
        <v>659</v>
      </c>
      <c r="K707" t="s">
        <v>659</v>
      </c>
      <c r="L707" t="s">
        <v>659</v>
      </c>
      <c r="M707" t="s">
        <v>659</v>
      </c>
      <c r="N707" t="s">
        <v>659</v>
      </c>
      <c r="O707" t="s">
        <v>659</v>
      </c>
      <c r="P707" t="s">
        <v>659</v>
      </c>
      <c r="Q707" t="s">
        <v>659</v>
      </c>
      <c r="R707" t="s">
        <v>659</v>
      </c>
      <c r="S707" t="s">
        <v>659</v>
      </c>
      <c r="T707" t="s">
        <v>659</v>
      </c>
      <c r="U707" t="s">
        <v>659</v>
      </c>
      <c r="V707" t="s">
        <v>659</v>
      </c>
      <c r="W707" t="s">
        <v>659</v>
      </c>
      <c r="X707" t="s">
        <v>659</v>
      </c>
      <c r="Y707" t="s">
        <v>659</v>
      </c>
      <c r="Z707" t="s">
        <v>659</v>
      </c>
      <c r="AA707" t="s">
        <v>659</v>
      </c>
      <c r="AB707" t="s">
        <v>659</v>
      </c>
      <c r="AC707" t="s">
        <v>659</v>
      </c>
      <c r="AD707" t="s">
        <v>659</v>
      </c>
      <c r="AE707" t="s">
        <v>659</v>
      </c>
      <c r="AF707" t="s">
        <v>659</v>
      </c>
      <c r="AG707" t="s">
        <v>659</v>
      </c>
      <c r="AH707" t="s">
        <v>659</v>
      </c>
      <c r="AI707" t="s">
        <v>659</v>
      </c>
      <c r="AJ707" t="s">
        <v>659</v>
      </c>
      <c r="AK707" t="s">
        <v>659</v>
      </c>
      <c r="AL707" t="s">
        <v>659</v>
      </c>
      <c r="AM707" t="s">
        <v>659</v>
      </c>
      <c r="AN707" t="s">
        <v>659</v>
      </c>
      <c r="AO707" t="s">
        <v>659</v>
      </c>
      <c r="AP707" t="s">
        <v>659</v>
      </c>
      <c r="AQ707" s="241">
        <v>0</v>
      </c>
      <c r="AR707" s="241">
        <v>0</v>
      </c>
    </row>
    <row r="708" spans="1:44" x14ac:dyDescent="0.2">
      <c r="A708">
        <v>118270</v>
      </c>
      <c r="B708" t="s">
        <v>1141</v>
      </c>
      <c r="C708" t="s">
        <v>659</v>
      </c>
      <c r="D708" t="s">
        <v>659</v>
      </c>
      <c r="E708" t="s">
        <v>659</v>
      </c>
      <c r="F708" t="s">
        <v>659</v>
      </c>
      <c r="G708" t="s">
        <v>659</v>
      </c>
      <c r="H708" t="s">
        <v>659</v>
      </c>
      <c r="I708" t="s">
        <v>659</v>
      </c>
      <c r="J708" t="s">
        <v>659</v>
      </c>
      <c r="K708" t="s">
        <v>659</v>
      </c>
      <c r="L708" t="s">
        <v>659</v>
      </c>
      <c r="M708" t="s">
        <v>659</v>
      </c>
      <c r="N708" t="s">
        <v>659</v>
      </c>
      <c r="O708" t="s">
        <v>659</v>
      </c>
      <c r="P708" t="s">
        <v>659</v>
      </c>
      <c r="Q708" t="s">
        <v>659</v>
      </c>
      <c r="R708" t="s">
        <v>659</v>
      </c>
      <c r="S708" t="s">
        <v>659</v>
      </c>
      <c r="T708" t="s">
        <v>659</v>
      </c>
      <c r="U708" t="s">
        <v>659</v>
      </c>
      <c r="V708" t="s">
        <v>659</v>
      </c>
      <c r="W708" t="s">
        <v>659</v>
      </c>
      <c r="X708" t="s">
        <v>659</v>
      </c>
      <c r="Y708" t="s">
        <v>659</v>
      </c>
      <c r="Z708" t="s">
        <v>659</v>
      </c>
      <c r="AA708" t="s">
        <v>659</v>
      </c>
      <c r="AB708" t="s">
        <v>659</v>
      </c>
      <c r="AC708" t="s">
        <v>659</v>
      </c>
      <c r="AD708" t="s">
        <v>659</v>
      </c>
      <c r="AE708" t="s">
        <v>659</v>
      </c>
      <c r="AF708" t="s">
        <v>659</v>
      </c>
      <c r="AG708" t="s">
        <v>659</v>
      </c>
      <c r="AH708" t="s">
        <v>659</v>
      </c>
      <c r="AI708" t="s">
        <v>659</v>
      </c>
      <c r="AJ708" t="s">
        <v>659</v>
      </c>
      <c r="AK708" t="s">
        <v>659</v>
      </c>
      <c r="AL708" t="s">
        <v>659</v>
      </c>
      <c r="AM708" t="s">
        <v>659</v>
      </c>
      <c r="AN708" t="s">
        <v>659</v>
      </c>
      <c r="AO708" t="s">
        <v>659</v>
      </c>
      <c r="AP708" t="s">
        <v>659</v>
      </c>
      <c r="AQ708" s="241" t="s">
        <v>931</v>
      </c>
      <c r="AR708" s="241">
        <v>0</v>
      </c>
    </row>
    <row r="709" spans="1:44" ht="18" x14ac:dyDescent="0.2">
      <c r="A709" s="264">
        <v>118283</v>
      </c>
      <c r="B709" t="s">
        <v>59</v>
      </c>
      <c r="C709" t="s">
        <v>659</v>
      </c>
      <c r="D709" t="s">
        <v>659</v>
      </c>
      <c r="E709" t="s">
        <v>659</v>
      </c>
      <c r="F709" t="s">
        <v>659</v>
      </c>
      <c r="G709" t="s">
        <v>659</v>
      </c>
      <c r="H709" t="s">
        <v>659</v>
      </c>
      <c r="I709" t="s">
        <v>659</v>
      </c>
      <c r="J709" t="s">
        <v>659</v>
      </c>
      <c r="K709" t="s">
        <v>659</v>
      </c>
      <c r="L709" t="s">
        <v>659</v>
      </c>
      <c r="M709" t="s">
        <v>659</v>
      </c>
      <c r="N709" t="s">
        <v>659</v>
      </c>
      <c r="O709" t="s">
        <v>659</v>
      </c>
      <c r="P709" t="s">
        <v>659</v>
      </c>
      <c r="Q709" t="s">
        <v>659</v>
      </c>
      <c r="R709" t="s">
        <v>659</v>
      </c>
      <c r="S709" t="s">
        <v>659</v>
      </c>
      <c r="T709" t="s">
        <v>659</v>
      </c>
      <c r="U709" t="s">
        <v>659</v>
      </c>
      <c r="V709" t="s">
        <v>659</v>
      </c>
      <c r="W709" t="s">
        <v>659</v>
      </c>
      <c r="X709" t="s">
        <v>659</v>
      </c>
      <c r="Y709" t="s">
        <v>659</v>
      </c>
      <c r="Z709" t="s">
        <v>659</v>
      </c>
      <c r="AA709" t="s">
        <v>659</v>
      </c>
      <c r="AB709" t="s">
        <v>659</v>
      </c>
      <c r="AC709" t="s">
        <v>659</v>
      </c>
      <c r="AD709" t="s">
        <v>659</v>
      </c>
      <c r="AE709" t="s">
        <v>659</v>
      </c>
      <c r="AF709" t="s">
        <v>659</v>
      </c>
      <c r="AG709" t="s">
        <v>659</v>
      </c>
      <c r="AH709" t="s">
        <v>659</v>
      </c>
      <c r="AI709" t="s">
        <v>659</v>
      </c>
      <c r="AJ709" t="s">
        <v>659</v>
      </c>
      <c r="AK709" t="s">
        <v>659</v>
      </c>
      <c r="AL709" t="s">
        <v>659</v>
      </c>
      <c r="AM709" t="s">
        <v>659</v>
      </c>
      <c r="AN709" t="s">
        <v>659</v>
      </c>
      <c r="AO709" t="s">
        <v>659</v>
      </c>
      <c r="AP709" t="s">
        <v>659</v>
      </c>
      <c r="AQ709" s="241">
        <v>0</v>
      </c>
      <c r="AR709" s="241">
        <v>0</v>
      </c>
    </row>
    <row r="710" spans="1:44" x14ac:dyDescent="0.2">
      <c r="A710">
        <v>118306</v>
      </c>
      <c r="B710" t="s">
        <v>59</v>
      </c>
      <c r="C710" t="s">
        <v>659</v>
      </c>
      <c r="D710" t="s">
        <v>659</v>
      </c>
      <c r="E710" t="s">
        <v>659</v>
      </c>
      <c r="F710" t="s">
        <v>659</v>
      </c>
      <c r="G710" t="s">
        <v>659</v>
      </c>
      <c r="H710" t="s">
        <v>659</v>
      </c>
      <c r="I710" t="s">
        <v>659</v>
      </c>
      <c r="J710" t="s">
        <v>659</v>
      </c>
      <c r="K710" t="s">
        <v>659</v>
      </c>
      <c r="L710" t="s">
        <v>659</v>
      </c>
      <c r="M710" t="s">
        <v>659</v>
      </c>
      <c r="N710" t="s">
        <v>659</v>
      </c>
      <c r="O710" t="s">
        <v>659</v>
      </c>
      <c r="P710" t="s">
        <v>659</v>
      </c>
      <c r="Q710" t="s">
        <v>659</v>
      </c>
      <c r="R710" t="s">
        <v>659</v>
      </c>
      <c r="S710" t="s">
        <v>659</v>
      </c>
      <c r="T710" t="s">
        <v>659</v>
      </c>
      <c r="U710" t="s">
        <v>659</v>
      </c>
      <c r="V710" t="s">
        <v>659</v>
      </c>
      <c r="W710" t="s">
        <v>659</v>
      </c>
      <c r="X710" t="s">
        <v>659</v>
      </c>
      <c r="Y710" t="s">
        <v>659</v>
      </c>
      <c r="Z710" t="s">
        <v>659</v>
      </c>
      <c r="AA710" t="s">
        <v>659</v>
      </c>
      <c r="AB710" t="s">
        <v>659</v>
      </c>
      <c r="AC710" t="s">
        <v>659</v>
      </c>
      <c r="AD710" t="s">
        <v>659</v>
      </c>
      <c r="AE710" t="s">
        <v>659</v>
      </c>
      <c r="AF710" t="s">
        <v>659</v>
      </c>
      <c r="AG710" t="s">
        <v>659</v>
      </c>
      <c r="AH710" t="s">
        <v>659</v>
      </c>
      <c r="AI710" t="s">
        <v>659</v>
      </c>
      <c r="AJ710" t="s">
        <v>659</v>
      </c>
      <c r="AK710" t="s">
        <v>659</v>
      </c>
      <c r="AL710" t="s">
        <v>659</v>
      </c>
      <c r="AM710" t="s">
        <v>659</v>
      </c>
      <c r="AN710" t="s">
        <v>659</v>
      </c>
      <c r="AO710" t="s">
        <v>659</v>
      </c>
      <c r="AP710" t="s">
        <v>659</v>
      </c>
      <c r="AQ710" s="241" t="s">
        <v>932</v>
      </c>
      <c r="AR710" s="241">
        <v>0</v>
      </c>
    </row>
    <row r="711" spans="1:44" x14ac:dyDescent="0.2">
      <c r="A711" s="265">
        <v>118319</v>
      </c>
      <c r="B711" t="s">
        <v>59</v>
      </c>
      <c r="C711" s="263" t="s">
        <v>197</v>
      </c>
      <c r="D711" s="263" t="s">
        <v>197</v>
      </c>
      <c r="E711" s="263" t="s">
        <v>197</v>
      </c>
      <c r="F711" s="263" t="s">
        <v>197</v>
      </c>
      <c r="G711" s="263" t="s">
        <v>197</v>
      </c>
      <c r="H711" s="263" t="s">
        <v>197</v>
      </c>
      <c r="I711" s="263" t="s">
        <v>197</v>
      </c>
      <c r="J711" s="263" t="s">
        <v>197</v>
      </c>
      <c r="K711" s="263" t="s">
        <v>197</v>
      </c>
      <c r="L711" s="263" t="s">
        <v>197</v>
      </c>
      <c r="M711" s="263" t="s">
        <v>197</v>
      </c>
      <c r="N711" s="263" t="s">
        <v>197</v>
      </c>
      <c r="O711" s="263" t="s">
        <v>197</v>
      </c>
      <c r="P711" s="263" t="s">
        <v>197</v>
      </c>
      <c r="Q711" s="263" t="s">
        <v>197</v>
      </c>
      <c r="R711" s="263" t="s">
        <v>197</v>
      </c>
      <c r="S711" s="263" t="s">
        <v>197</v>
      </c>
      <c r="T711" s="263" t="s">
        <v>197</v>
      </c>
      <c r="U711" s="263" t="s">
        <v>197</v>
      </c>
      <c r="V711" s="263" t="s">
        <v>197</v>
      </c>
      <c r="W711" s="263" t="s">
        <v>197</v>
      </c>
      <c r="X711" s="263" t="s">
        <v>197</v>
      </c>
      <c r="Y711" s="263" t="s">
        <v>197</v>
      </c>
      <c r="Z711" s="263" t="s">
        <v>197</v>
      </c>
      <c r="AA711" s="263" t="s">
        <v>197</v>
      </c>
      <c r="AB711" s="263" t="s">
        <v>197</v>
      </c>
      <c r="AC711" s="263" t="s">
        <v>197</v>
      </c>
      <c r="AD711" s="263" t="s">
        <v>197</v>
      </c>
      <c r="AE711" s="263" t="s">
        <v>197</v>
      </c>
      <c r="AF711" s="263" t="s">
        <v>197</v>
      </c>
      <c r="AG711" s="263" t="s">
        <v>197</v>
      </c>
      <c r="AH711" s="263" t="s">
        <v>197</v>
      </c>
      <c r="AI711" s="263" t="s">
        <v>197</v>
      </c>
      <c r="AJ711" s="263" t="s">
        <v>197</v>
      </c>
      <c r="AK711" s="263" t="s">
        <v>197</v>
      </c>
      <c r="AL711" s="263" t="s">
        <v>197</v>
      </c>
      <c r="AM711" s="263" t="s">
        <v>197</v>
      </c>
      <c r="AN711" s="263" t="s">
        <v>197</v>
      </c>
      <c r="AO711" s="263" t="s">
        <v>197</v>
      </c>
      <c r="AP711" s="263" t="s">
        <v>197</v>
      </c>
      <c r="AQ711" s="241">
        <v>0</v>
      </c>
      <c r="AR711" s="241" t="s">
        <v>1137</v>
      </c>
    </row>
    <row r="712" spans="1:44" x14ac:dyDescent="0.2">
      <c r="A712" s="265">
        <v>118335</v>
      </c>
      <c r="B712" t="s">
        <v>59</v>
      </c>
      <c r="C712" s="263" t="s">
        <v>197</v>
      </c>
      <c r="D712" s="263" t="s">
        <v>197</v>
      </c>
      <c r="E712" s="263" t="s">
        <v>197</v>
      </c>
      <c r="F712" s="263" t="s">
        <v>197</v>
      </c>
      <c r="G712" s="263" t="s">
        <v>197</v>
      </c>
      <c r="H712" s="263" t="s">
        <v>197</v>
      </c>
      <c r="I712" s="263" t="s">
        <v>197</v>
      </c>
      <c r="J712" s="263" t="s">
        <v>197</v>
      </c>
      <c r="K712" s="263" t="s">
        <v>197</v>
      </c>
      <c r="L712" s="263" t="s">
        <v>197</v>
      </c>
      <c r="M712" s="263" t="s">
        <v>197</v>
      </c>
      <c r="N712" s="263" t="s">
        <v>197</v>
      </c>
      <c r="O712" s="263" t="s">
        <v>197</v>
      </c>
      <c r="P712" s="263" t="s">
        <v>197</v>
      </c>
      <c r="Q712" s="263" t="s">
        <v>197</v>
      </c>
      <c r="R712" s="263" t="s">
        <v>197</v>
      </c>
      <c r="S712" s="263" t="s">
        <v>197</v>
      </c>
      <c r="T712" s="263" t="s">
        <v>197</v>
      </c>
      <c r="U712" s="263" t="s">
        <v>197</v>
      </c>
      <c r="V712" s="263" t="s">
        <v>197</v>
      </c>
      <c r="W712" s="263" t="s">
        <v>197</v>
      </c>
      <c r="X712" s="263" t="s">
        <v>197</v>
      </c>
      <c r="Y712" s="263" t="s">
        <v>197</v>
      </c>
      <c r="Z712" s="263" t="s">
        <v>197</v>
      </c>
      <c r="AA712" s="263" t="s">
        <v>197</v>
      </c>
      <c r="AB712" s="263" t="s">
        <v>197</v>
      </c>
      <c r="AC712" s="263" t="s">
        <v>197</v>
      </c>
      <c r="AD712" s="263" t="s">
        <v>197</v>
      </c>
      <c r="AE712" s="263" t="s">
        <v>197</v>
      </c>
      <c r="AF712" s="263" t="s">
        <v>197</v>
      </c>
      <c r="AG712" s="263" t="s">
        <v>197</v>
      </c>
      <c r="AH712" s="263" t="s">
        <v>197</v>
      </c>
      <c r="AI712" s="263" t="s">
        <v>197</v>
      </c>
      <c r="AJ712" s="263" t="s">
        <v>197</v>
      </c>
      <c r="AK712" s="263" t="s">
        <v>197</v>
      </c>
      <c r="AL712" s="263" t="s">
        <v>197</v>
      </c>
      <c r="AM712" s="263" t="s">
        <v>197</v>
      </c>
      <c r="AN712" s="263" t="s">
        <v>197</v>
      </c>
      <c r="AO712" s="263" t="s">
        <v>197</v>
      </c>
      <c r="AP712" s="263" t="s">
        <v>197</v>
      </c>
      <c r="AQ712" s="241">
        <v>0</v>
      </c>
      <c r="AR712" s="241" t="s">
        <v>1137</v>
      </c>
    </row>
    <row r="713" spans="1:44" x14ac:dyDescent="0.2">
      <c r="A713" s="241">
        <v>118365</v>
      </c>
      <c r="B713" t="s">
        <v>59</v>
      </c>
      <c r="C713" s="241" t="s">
        <v>659</v>
      </c>
      <c r="D713" s="241" t="s">
        <v>659</v>
      </c>
      <c r="E713" s="241" t="s">
        <v>659</v>
      </c>
      <c r="F713" s="241" t="s">
        <v>659</v>
      </c>
      <c r="G713" s="241" t="s">
        <v>659</v>
      </c>
      <c r="H713" s="241" t="s">
        <v>659</v>
      </c>
      <c r="I713" s="241" t="s">
        <v>659</v>
      </c>
      <c r="J713" s="241" t="s">
        <v>659</v>
      </c>
      <c r="K713" s="241" t="s">
        <v>659</v>
      </c>
      <c r="L713" s="241" t="s">
        <v>659</v>
      </c>
      <c r="M713" s="241" t="s">
        <v>659</v>
      </c>
      <c r="N713" s="241" t="s">
        <v>659</v>
      </c>
      <c r="O713" s="241" t="s">
        <v>659</v>
      </c>
      <c r="P713" s="241" t="s">
        <v>659</v>
      </c>
      <c r="Q713" s="241" t="s">
        <v>659</v>
      </c>
      <c r="R713" s="241" t="s">
        <v>659</v>
      </c>
      <c r="S713" s="241" t="s">
        <v>659</v>
      </c>
      <c r="T713" s="241" t="s">
        <v>659</v>
      </c>
      <c r="U713" s="241" t="s">
        <v>659</v>
      </c>
      <c r="V713" s="241" t="s">
        <v>659</v>
      </c>
      <c r="W713" s="241" t="s">
        <v>659</v>
      </c>
      <c r="X713" s="241" t="s">
        <v>659</v>
      </c>
      <c r="Y713" s="241" t="s">
        <v>659</v>
      </c>
      <c r="Z713" s="241" t="s">
        <v>659</v>
      </c>
      <c r="AA713" s="241" t="s">
        <v>659</v>
      </c>
      <c r="AB713" s="241" t="s">
        <v>659</v>
      </c>
      <c r="AC713" s="241" t="s">
        <v>659</v>
      </c>
      <c r="AD713" s="241" t="s">
        <v>659</v>
      </c>
      <c r="AE713" s="241" t="s">
        <v>659</v>
      </c>
      <c r="AF713" s="241" t="s">
        <v>659</v>
      </c>
      <c r="AG713" s="241" t="s">
        <v>659</v>
      </c>
      <c r="AH713" s="241" t="s">
        <v>659</v>
      </c>
      <c r="AI713" s="241" t="s">
        <v>659</v>
      </c>
      <c r="AJ713" s="241" t="s">
        <v>659</v>
      </c>
      <c r="AK713" s="241" t="s">
        <v>659</v>
      </c>
      <c r="AL713" s="241" t="s">
        <v>659</v>
      </c>
      <c r="AM713" s="241" t="s">
        <v>659</v>
      </c>
      <c r="AN713" s="241" t="s">
        <v>659</v>
      </c>
      <c r="AO713" s="241" t="s">
        <v>659</v>
      </c>
      <c r="AP713" s="241" t="s">
        <v>659</v>
      </c>
      <c r="AQ713" s="241" t="s">
        <v>933</v>
      </c>
      <c r="AR713" s="241">
        <v>0</v>
      </c>
    </row>
    <row r="714" spans="1:44" ht="18" x14ac:dyDescent="0.2">
      <c r="A714" s="264">
        <v>118367</v>
      </c>
      <c r="B714" t="s">
        <v>59</v>
      </c>
      <c r="C714" t="s">
        <v>659</v>
      </c>
      <c r="D714" t="s">
        <v>659</v>
      </c>
      <c r="E714" t="s">
        <v>659</v>
      </c>
      <c r="F714" t="s">
        <v>659</v>
      </c>
      <c r="G714" t="s">
        <v>659</v>
      </c>
      <c r="H714" t="s">
        <v>659</v>
      </c>
      <c r="I714" t="s">
        <v>659</v>
      </c>
      <c r="J714" t="s">
        <v>659</v>
      </c>
      <c r="K714" t="s">
        <v>659</v>
      </c>
      <c r="L714" t="s">
        <v>659</v>
      </c>
      <c r="M714" t="s">
        <v>659</v>
      </c>
      <c r="N714" t="s">
        <v>659</v>
      </c>
      <c r="O714" t="s">
        <v>659</v>
      </c>
      <c r="P714" t="s">
        <v>659</v>
      </c>
      <c r="Q714" t="s">
        <v>659</v>
      </c>
      <c r="R714" t="s">
        <v>659</v>
      </c>
      <c r="S714" t="s">
        <v>659</v>
      </c>
      <c r="T714" t="s">
        <v>659</v>
      </c>
      <c r="U714" t="s">
        <v>659</v>
      </c>
      <c r="V714" t="s">
        <v>659</v>
      </c>
      <c r="W714" t="s">
        <v>659</v>
      </c>
      <c r="X714" t="s">
        <v>659</v>
      </c>
      <c r="Y714" t="s">
        <v>659</v>
      </c>
      <c r="Z714" t="s">
        <v>659</v>
      </c>
      <c r="AA714" t="s">
        <v>659</v>
      </c>
      <c r="AB714" t="s">
        <v>659</v>
      </c>
      <c r="AC714" t="s">
        <v>659</v>
      </c>
      <c r="AD714" t="s">
        <v>659</v>
      </c>
      <c r="AE714" t="s">
        <v>659</v>
      </c>
      <c r="AF714" t="s">
        <v>659</v>
      </c>
      <c r="AG714" t="s">
        <v>659</v>
      </c>
      <c r="AH714" t="s">
        <v>659</v>
      </c>
      <c r="AI714" t="s">
        <v>659</v>
      </c>
      <c r="AJ714" t="s">
        <v>659</v>
      </c>
      <c r="AK714" t="s">
        <v>659</v>
      </c>
      <c r="AL714" t="s">
        <v>659</v>
      </c>
      <c r="AM714" t="s">
        <v>659</v>
      </c>
      <c r="AN714" t="s">
        <v>659</v>
      </c>
      <c r="AO714" t="s">
        <v>659</v>
      </c>
      <c r="AP714" t="s">
        <v>659</v>
      </c>
      <c r="AQ714" s="241">
        <v>0</v>
      </c>
      <c r="AR714" s="241">
        <v>0</v>
      </c>
    </row>
    <row r="715" spans="1:44" ht="18" x14ac:dyDescent="0.2">
      <c r="A715" s="264">
        <v>118381</v>
      </c>
      <c r="B715" t="s">
        <v>59</v>
      </c>
      <c r="C715" t="s">
        <v>659</v>
      </c>
      <c r="D715" t="s">
        <v>659</v>
      </c>
      <c r="E715" t="s">
        <v>659</v>
      </c>
      <c r="F715" t="s">
        <v>659</v>
      </c>
      <c r="G715" t="s">
        <v>659</v>
      </c>
      <c r="H715" t="s">
        <v>659</v>
      </c>
      <c r="I715" t="s">
        <v>659</v>
      </c>
      <c r="J715" t="s">
        <v>659</v>
      </c>
      <c r="K715" t="s">
        <v>659</v>
      </c>
      <c r="L715" t="s">
        <v>659</v>
      </c>
      <c r="M715" t="s">
        <v>659</v>
      </c>
      <c r="N715" t="s">
        <v>659</v>
      </c>
      <c r="O715" t="s">
        <v>659</v>
      </c>
      <c r="P715" t="s">
        <v>659</v>
      </c>
      <c r="Q715" t="s">
        <v>659</v>
      </c>
      <c r="R715" t="s">
        <v>659</v>
      </c>
      <c r="S715" t="s">
        <v>659</v>
      </c>
      <c r="T715" t="s">
        <v>659</v>
      </c>
      <c r="U715" t="s">
        <v>659</v>
      </c>
      <c r="V715" t="s">
        <v>659</v>
      </c>
      <c r="W715" t="s">
        <v>659</v>
      </c>
      <c r="X715" t="s">
        <v>659</v>
      </c>
      <c r="Y715" t="s">
        <v>659</v>
      </c>
      <c r="Z715" t="s">
        <v>659</v>
      </c>
      <c r="AA715" t="s">
        <v>659</v>
      </c>
      <c r="AB715" t="s">
        <v>659</v>
      </c>
      <c r="AC715" t="s">
        <v>659</v>
      </c>
      <c r="AD715" t="s">
        <v>659</v>
      </c>
      <c r="AE715" t="s">
        <v>659</v>
      </c>
      <c r="AF715" t="s">
        <v>659</v>
      </c>
      <c r="AG715" t="s">
        <v>659</v>
      </c>
      <c r="AH715" t="s">
        <v>659</v>
      </c>
      <c r="AI715" t="s">
        <v>659</v>
      </c>
      <c r="AJ715" t="s">
        <v>659</v>
      </c>
      <c r="AK715" t="s">
        <v>659</v>
      </c>
      <c r="AL715" t="s">
        <v>659</v>
      </c>
      <c r="AM715" t="s">
        <v>659</v>
      </c>
      <c r="AN715" t="s">
        <v>659</v>
      </c>
      <c r="AO715" t="s">
        <v>659</v>
      </c>
      <c r="AP715" t="s">
        <v>659</v>
      </c>
      <c r="AQ715" s="241">
        <v>0</v>
      </c>
      <c r="AR715" s="241">
        <v>0</v>
      </c>
    </row>
    <row r="716" spans="1:44" x14ac:dyDescent="0.2">
      <c r="A716">
        <v>118392</v>
      </c>
      <c r="B716" t="s">
        <v>59</v>
      </c>
      <c r="C716" t="s">
        <v>198</v>
      </c>
      <c r="D716" t="s">
        <v>196</v>
      </c>
      <c r="E716" t="s">
        <v>198</v>
      </c>
      <c r="F716" t="s">
        <v>198</v>
      </c>
      <c r="G716" t="s">
        <v>196</v>
      </c>
      <c r="H716" t="s">
        <v>198</v>
      </c>
      <c r="I716" t="s">
        <v>198</v>
      </c>
      <c r="J716" t="s">
        <v>196</v>
      </c>
      <c r="K716" t="s">
        <v>198</v>
      </c>
      <c r="L716" t="s">
        <v>198</v>
      </c>
      <c r="M716" t="s">
        <v>196</v>
      </c>
      <c r="N716" t="s">
        <v>196</v>
      </c>
      <c r="O716" t="s">
        <v>198</v>
      </c>
      <c r="P716" t="s">
        <v>196</v>
      </c>
      <c r="Q716" t="s">
        <v>198</v>
      </c>
      <c r="R716" t="s">
        <v>197</v>
      </c>
      <c r="S716" t="s">
        <v>196</v>
      </c>
      <c r="T716" t="s">
        <v>196</v>
      </c>
      <c r="U716" t="s">
        <v>196</v>
      </c>
      <c r="V716" t="s">
        <v>198</v>
      </c>
      <c r="W716" t="s">
        <v>198</v>
      </c>
      <c r="X716" t="s">
        <v>196</v>
      </c>
      <c r="Y716" t="s">
        <v>198</v>
      </c>
      <c r="Z716" t="s">
        <v>196</v>
      </c>
      <c r="AA716" t="s">
        <v>196</v>
      </c>
      <c r="AB716" t="s">
        <v>198</v>
      </c>
      <c r="AC716" t="s">
        <v>198</v>
      </c>
      <c r="AD716" t="s">
        <v>198</v>
      </c>
      <c r="AE716" t="s">
        <v>196</v>
      </c>
      <c r="AF716" t="s">
        <v>196</v>
      </c>
      <c r="AG716" t="s">
        <v>198</v>
      </c>
      <c r="AH716" t="s">
        <v>197</v>
      </c>
      <c r="AI716" t="s">
        <v>196</v>
      </c>
      <c r="AJ716" t="s">
        <v>198</v>
      </c>
      <c r="AK716" t="s">
        <v>197</v>
      </c>
      <c r="AL716" t="s">
        <v>198</v>
      </c>
      <c r="AM716" t="s">
        <v>197</v>
      </c>
      <c r="AN716" t="s">
        <v>196</v>
      </c>
      <c r="AO716" t="s">
        <v>197</v>
      </c>
      <c r="AP716" t="s">
        <v>197</v>
      </c>
      <c r="AQ716" s="241">
        <v>0</v>
      </c>
      <c r="AR716" s="241">
        <v>0</v>
      </c>
    </row>
    <row r="717" spans="1:44" ht="18" x14ac:dyDescent="0.2">
      <c r="A717" s="264">
        <v>118397</v>
      </c>
      <c r="B717" t="s">
        <v>59</v>
      </c>
      <c r="C717" t="s">
        <v>659</v>
      </c>
      <c r="D717" t="s">
        <v>659</v>
      </c>
      <c r="E717" t="s">
        <v>659</v>
      </c>
      <c r="F717" t="s">
        <v>659</v>
      </c>
      <c r="G717" t="s">
        <v>659</v>
      </c>
      <c r="H717" t="s">
        <v>659</v>
      </c>
      <c r="I717" t="s">
        <v>659</v>
      </c>
      <c r="J717" t="s">
        <v>659</v>
      </c>
      <c r="K717" t="s">
        <v>659</v>
      </c>
      <c r="L717" t="s">
        <v>659</v>
      </c>
      <c r="M717" t="s">
        <v>659</v>
      </c>
      <c r="N717" t="s">
        <v>659</v>
      </c>
      <c r="O717" t="s">
        <v>659</v>
      </c>
      <c r="P717" t="s">
        <v>659</v>
      </c>
      <c r="Q717" t="s">
        <v>659</v>
      </c>
      <c r="R717" t="s">
        <v>659</v>
      </c>
      <c r="S717" t="s">
        <v>659</v>
      </c>
      <c r="T717" t="s">
        <v>659</v>
      </c>
      <c r="U717" t="s">
        <v>659</v>
      </c>
      <c r="V717" t="s">
        <v>659</v>
      </c>
      <c r="W717" t="s">
        <v>659</v>
      </c>
      <c r="X717" t="s">
        <v>659</v>
      </c>
      <c r="Y717" t="s">
        <v>659</v>
      </c>
      <c r="Z717" t="s">
        <v>659</v>
      </c>
      <c r="AA717" t="s">
        <v>659</v>
      </c>
      <c r="AB717" t="s">
        <v>659</v>
      </c>
      <c r="AC717" t="s">
        <v>659</v>
      </c>
      <c r="AD717" t="s">
        <v>659</v>
      </c>
      <c r="AE717" t="s">
        <v>659</v>
      </c>
      <c r="AF717" t="s">
        <v>659</v>
      </c>
      <c r="AG717" t="s">
        <v>659</v>
      </c>
      <c r="AH717" t="s">
        <v>659</v>
      </c>
      <c r="AI717" t="s">
        <v>659</v>
      </c>
      <c r="AJ717" t="s">
        <v>659</v>
      </c>
      <c r="AK717" t="s">
        <v>659</v>
      </c>
      <c r="AL717" t="s">
        <v>659</v>
      </c>
      <c r="AM717" t="s">
        <v>659</v>
      </c>
      <c r="AN717" t="s">
        <v>659</v>
      </c>
      <c r="AO717" t="s">
        <v>659</v>
      </c>
      <c r="AP717" t="s">
        <v>659</v>
      </c>
      <c r="AQ717" s="241">
        <v>0</v>
      </c>
      <c r="AR717" s="241">
        <v>0</v>
      </c>
    </row>
    <row r="718" spans="1:44" ht="21.75" x14ac:dyDescent="0.5">
      <c r="A718" s="246">
        <v>118407</v>
      </c>
      <c r="B718" t="s">
        <v>59</v>
      </c>
      <c r="C718" s="241" t="s">
        <v>659</v>
      </c>
      <c r="D718" s="241" t="s">
        <v>659</v>
      </c>
      <c r="E718" s="241" t="s">
        <v>659</v>
      </c>
      <c r="F718" s="241" t="s">
        <v>659</v>
      </c>
      <c r="G718" s="241" t="s">
        <v>659</v>
      </c>
      <c r="H718" s="241" t="s">
        <v>659</v>
      </c>
      <c r="I718" s="241" t="s">
        <v>659</v>
      </c>
      <c r="J718" s="241" t="s">
        <v>659</v>
      </c>
      <c r="K718" s="241" t="s">
        <v>659</v>
      </c>
      <c r="L718" s="241" t="s">
        <v>659</v>
      </c>
      <c r="M718" s="241" t="s">
        <v>659</v>
      </c>
      <c r="N718" s="241" t="s">
        <v>659</v>
      </c>
      <c r="O718" s="241" t="s">
        <v>659</v>
      </c>
      <c r="P718" s="241" t="s">
        <v>659</v>
      </c>
      <c r="Q718" s="241" t="s">
        <v>659</v>
      </c>
      <c r="R718" s="241" t="s">
        <v>659</v>
      </c>
      <c r="S718" s="241" t="s">
        <v>659</v>
      </c>
      <c r="T718" s="241" t="s">
        <v>659</v>
      </c>
      <c r="U718" s="241" t="s">
        <v>659</v>
      </c>
      <c r="V718" s="241" t="s">
        <v>659</v>
      </c>
      <c r="W718" s="241" t="s">
        <v>659</v>
      </c>
      <c r="X718" s="241" t="s">
        <v>659</v>
      </c>
      <c r="Y718" s="241" t="s">
        <v>659</v>
      </c>
      <c r="Z718" s="241" t="s">
        <v>659</v>
      </c>
      <c r="AA718" s="241" t="s">
        <v>659</v>
      </c>
      <c r="AB718" s="241" t="s">
        <v>659</v>
      </c>
      <c r="AC718" s="241" t="s">
        <v>659</v>
      </c>
      <c r="AD718" s="241" t="s">
        <v>659</v>
      </c>
      <c r="AE718" s="241" t="s">
        <v>659</v>
      </c>
      <c r="AF718" s="241" t="s">
        <v>659</v>
      </c>
      <c r="AG718" s="241" t="s">
        <v>659</v>
      </c>
      <c r="AH718" s="241" t="s">
        <v>659</v>
      </c>
      <c r="AI718" s="241" t="s">
        <v>659</v>
      </c>
      <c r="AJ718" s="241" t="s">
        <v>659</v>
      </c>
      <c r="AK718" s="241" t="s">
        <v>659</v>
      </c>
      <c r="AL718" s="241" t="s">
        <v>659</v>
      </c>
      <c r="AM718" s="241" t="s">
        <v>659</v>
      </c>
      <c r="AN718" s="241" t="s">
        <v>659</v>
      </c>
      <c r="AO718" s="241" t="s">
        <v>659</v>
      </c>
      <c r="AP718" s="241" t="s">
        <v>659</v>
      </c>
      <c r="AQ718" s="241" t="s">
        <v>932</v>
      </c>
      <c r="AR718" s="241">
        <v>0</v>
      </c>
    </row>
    <row r="719" spans="1:44" x14ac:dyDescent="0.2">
      <c r="A719">
        <v>118419</v>
      </c>
      <c r="B719" t="s">
        <v>59</v>
      </c>
      <c r="C719" t="s">
        <v>198</v>
      </c>
      <c r="D719" t="s">
        <v>198</v>
      </c>
      <c r="E719" t="s">
        <v>196</v>
      </c>
      <c r="F719" t="s">
        <v>196</v>
      </c>
      <c r="G719" t="s">
        <v>196</v>
      </c>
      <c r="H719" t="s">
        <v>196</v>
      </c>
      <c r="I719" t="s">
        <v>196</v>
      </c>
      <c r="J719" t="s">
        <v>196</v>
      </c>
      <c r="K719" t="s">
        <v>198</v>
      </c>
      <c r="L719" t="s">
        <v>196</v>
      </c>
      <c r="M719" t="s">
        <v>196</v>
      </c>
      <c r="N719" t="s">
        <v>196</v>
      </c>
      <c r="O719" t="s">
        <v>196</v>
      </c>
      <c r="P719" t="s">
        <v>196</v>
      </c>
      <c r="Q719" t="s">
        <v>196</v>
      </c>
      <c r="R719" t="s">
        <v>198</v>
      </c>
      <c r="S719" t="s">
        <v>198</v>
      </c>
      <c r="T719" t="s">
        <v>196</v>
      </c>
      <c r="U719" t="s">
        <v>198</v>
      </c>
      <c r="V719" t="s">
        <v>198</v>
      </c>
      <c r="W719" t="s">
        <v>196</v>
      </c>
      <c r="X719" t="s">
        <v>196</v>
      </c>
      <c r="Y719" t="s">
        <v>196</v>
      </c>
      <c r="Z719" t="s">
        <v>196</v>
      </c>
      <c r="AA719" t="s">
        <v>196</v>
      </c>
      <c r="AB719" t="s">
        <v>198</v>
      </c>
      <c r="AC719" t="s">
        <v>198</v>
      </c>
      <c r="AD719" t="s">
        <v>198</v>
      </c>
      <c r="AE719" t="s">
        <v>198</v>
      </c>
      <c r="AF719" t="s">
        <v>196</v>
      </c>
      <c r="AG719" t="s">
        <v>196</v>
      </c>
      <c r="AH719" t="s">
        <v>196</v>
      </c>
      <c r="AI719" t="s">
        <v>196</v>
      </c>
      <c r="AJ719" t="s">
        <v>196</v>
      </c>
      <c r="AK719" t="s">
        <v>196</v>
      </c>
      <c r="AL719" t="s">
        <v>196</v>
      </c>
      <c r="AM719" t="s">
        <v>196</v>
      </c>
      <c r="AN719" t="s">
        <v>196</v>
      </c>
      <c r="AO719" t="s">
        <v>196</v>
      </c>
      <c r="AP719" t="s">
        <v>196</v>
      </c>
      <c r="AQ719" s="241">
        <v>0</v>
      </c>
      <c r="AR719" s="241">
        <v>0</v>
      </c>
    </row>
    <row r="720" spans="1:44" ht="18" x14ac:dyDescent="0.2">
      <c r="A720" s="264">
        <v>118431</v>
      </c>
      <c r="B720" t="s">
        <v>59</v>
      </c>
      <c r="C720" t="s">
        <v>659</v>
      </c>
      <c r="D720" t="s">
        <v>659</v>
      </c>
      <c r="E720" t="s">
        <v>659</v>
      </c>
      <c r="F720" t="s">
        <v>659</v>
      </c>
      <c r="G720" t="s">
        <v>659</v>
      </c>
      <c r="H720" t="s">
        <v>659</v>
      </c>
      <c r="I720" t="s">
        <v>659</v>
      </c>
      <c r="J720" t="s">
        <v>659</v>
      </c>
      <c r="K720" t="s">
        <v>659</v>
      </c>
      <c r="L720" t="s">
        <v>659</v>
      </c>
      <c r="M720" t="s">
        <v>659</v>
      </c>
      <c r="N720" t="s">
        <v>659</v>
      </c>
      <c r="O720" t="s">
        <v>659</v>
      </c>
      <c r="P720" t="s">
        <v>659</v>
      </c>
      <c r="Q720" t="s">
        <v>659</v>
      </c>
      <c r="R720" t="s">
        <v>659</v>
      </c>
      <c r="S720" t="s">
        <v>659</v>
      </c>
      <c r="T720" t="s">
        <v>659</v>
      </c>
      <c r="U720" t="s">
        <v>659</v>
      </c>
      <c r="V720" t="s">
        <v>659</v>
      </c>
      <c r="W720" t="s">
        <v>659</v>
      </c>
      <c r="X720" t="s">
        <v>659</v>
      </c>
      <c r="Y720" t="s">
        <v>659</v>
      </c>
      <c r="Z720" t="s">
        <v>659</v>
      </c>
      <c r="AA720" t="s">
        <v>659</v>
      </c>
      <c r="AB720" t="s">
        <v>659</v>
      </c>
      <c r="AC720" t="s">
        <v>659</v>
      </c>
      <c r="AD720" t="s">
        <v>659</v>
      </c>
      <c r="AE720" t="s">
        <v>659</v>
      </c>
      <c r="AF720" t="s">
        <v>659</v>
      </c>
      <c r="AG720" t="s">
        <v>659</v>
      </c>
      <c r="AH720" t="s">
        <v>659</v>
      </c>
      <c r="AI720" t="s">
        <v>659</v>
      </c>
      <c r="AJ720" t="s">
        <v>659</v>
      </c>
      <c r="AK720" t="s">
        <v>659</v>
      </c>
      <c r="AL720" t="s">
        <v>659</v>
      </c>
      <c r="AM720" t="s">
        <v>659</v>
      </c>
      <c r="AN720" t="s">
        <v>659</v>
      </c>
      <c r="AO720" t="s">
        <v>659</v>
      </c>
      <c r="AP720" t="s">
        <v>659</v>
      </c>
      <c r="AQ720" s="241">
        <v>0</v>
      </c>
      <c r="AR720" s="241">
        <v>0</v>
      </c>
    </row>
    <row r="721" spans="1:44" ht="18" x14ac:dyDescent="0.2">
      <c r="A721" s="264">
        <v>118443</v>
      </c>
      <c r="B721" t="s">
        <v>59</v>
      </c>
      <c r="C721" t="s">
        <v>659</v>
      </c>
      <c r="D721" t="s">
        <v>659</v>
      </c>
      <c r="E721" t="s">
        <v>659</v>
      </c>
      <c r="F721" t="s">
        <v>659</v>
      </c>
      <c r="G721" t="s">
        <v>659</v>
      </c>
      <c r="H721" t="s">
        <v>659</v>
      </c>
      <c r="I721" t="s">
        <v>659</v>
      </c>
      <c r="J721" t="s">
        <v>659</v>
      </c>
      <c r="K721" t="s">
        <v>659</v>
      </c>
      <c r="L721" t="s">
        <v>659</v>
      </c>
      <c r="M721" t="s">
        <v>659</v>
      </c>
      <c r="N721" t="s">
        <v>659</v>
      </c>
      <c r="O721" t="s">
        <v>659</v>
      </c>
      <c r="P721" t="s">
        <v>659</v>
      </c>
      <c r="Q721" t="s">
        <v>659</v>
      </c>
      <c r="R721" t="s">
        <v>659</v>
      </c>
      <c r="S721" t="s">
        <v>659</v>
      </c>
      <c r="T721" t="s">
        <v>659</v>
      </c>
      <c r="U721" t="s">
        <v>659</v>
      </c>
      <c r="V721" t="s">
        <v>659</v>
      </c>
      <c r="W721" t="s">
        <v>659</v>
      </c>
      <c r="X721" t="s">
        <v>659</v>
      </c>
      <c r="Y721" t="s">
        <v>659</v>
      </c>
      <c r="Z721" t="s">
        <v>659</v>
      </c>
      <c r="AA721" t="s">
        <v>659</v>
      </c>
      <c r="AB721" t="s">
        <v>659</v>
      </c>
      <c r="AC721" t="s">
        <v>659</v>
      </c>
      <c r="AD721" t="s">
        <v>659</v>
      </c>
      <c r="AE721" t="s">
        <v>659</v>
      </c>
      <c r="AF721" t="s">
        <v>659</v>
      </c>
      <c r="AG721" t="s">
        <v>659</v>
      </c>
      <c r="AH721" t="s">
        <v>659</v>
      </c>
      <c r="AI721" t="s">
        <v>659</v>
      </c>
      <c r="AJ721" t="s">
        <v>659</v>
      </c>
      <c r="AK721" t="s">
        <v>659</v>
      </c>
      <c r="AL721" t="s">
        <v>659</v>
      </c>
      <c r="AM721" t="s">
        <v>659</v>
      </c>
      <c r="AN721" t="s">
        <v>659</v>
      </c>
      <c r="AO721" t="s">
        <v>659</v>
      </c>
      <c r="AP721" t="s">
        <v>659</v>
      </c>
      <c r="AQ721" s="241">
        <v>0</v>
      </c>
      <c r="AR721" s="241">
        <v>0</v>
      </c>
    </row>
    <row r="722" spans="1:44" x14ac:dyDescent="0.2">
      <c r="A722">
        <v>118449</v>
      </c>
      <c r="B722" t="s">
        <v>59</v>
      </c>
      <c r="C722" t="s">
        <v>659</v>
      </c>
      <c r="D722" t="s">
        <v>659</v>
      </c>
      <c r="E722" t="s">
        <v>659</v>
      </c>
      <c r="F722" t="s">
        <v>659</v>
      </c>
      <c r="G722" t="s">
        <v>659</v>
      </c>
      <c r="H722" t="s">
        <v>659</v>
      </c>
      <c r="I722" t="s">
        <v>659</v>
      </c>
      <c r="J722" t="s">
        <v>659</v>
      </c>
      <c r="K722" t="s">
        <v>659</v>
      </c>
      <c r="L722" t="s">
        <v>659</v>
      </c>
      <c r="M722" t="s">
        <v>659</v>
      </c>
      <c r="N722" t="s">
        <v>659</v>
      </c>
      <c r="O722" t="s">
        <v>659</v>
      </c>
      <c r="P722" t="s">
        <v>659</v>
      </c>
      <c r="Q722" t="s">
        <v>659</v>
      </c>
      <c r="R722" t="s">
        <v>659</v>
      </c>
      <c r="S722" t="s">
        <v>659</v>
      </c>
      <c r="T722" t="s">
        <v>659</v>
      </c>
      <c r="U722" t="s">
        <v>659</v>
      </c>
      <c r="V722" t="s">
        <v>659</v>
      </c>
      <c r="W722" t="s">
        <v>659</v>
      </c>
      <c r="X722" t="s">
        <v>659</v>
      </c>
      <c r="Y722" t="s">
        <v>659</v>
      </c>
      <c r="Z722" t="s">
        <v>659</v>
      </c>
      <c r="AA722" t="s">
        <v>659</v>
      </c>
      <c r="AB722" t="s">
        <v>659</v>
      </c>
      <c r="AC722" t="s">
        <v>659</v>
      </c>
      <c r="AD722" t="s">
        <v>659</v>
      </c>
      <c r="AE722" t="s">
        <v>659</v>
      </c>
      <c r="AF722" t="s">
        <v>659</v>
      </c>
      <c r="AG722" t="s">
        <v>659</v>
      </c>
      <c r="AH722" t="s">
        <v>659</v>
      </c>
      <c r="AI722" t="s">
        <v>659</v>
      </c>
      <c r="AJ722" t="s">
        <v>659</v>
      </c>
      <c r="AK722" t="s">
        <v>659</v>
      </c>
      <c r="AL722" t="s">
        <v>659</v>
      </c>
      <c r="AM722" t="s">
        <v>659</v>
      </c>
      <c r="AN722" t="s">
        <v>659</v>
      </c>
      <c r="AO722" t="s">
        <v>659</v>
      </c>
      <c r="AP722" t="s">
        <v>659</v>
      </c>
      <c r="AQ722" s="241">
        <v>0</v>
      </c>
      <c r="AR722" s="241">
        <v>0</v>
      </c>
    </row>
    <row r="723" spans="1:44" ht="18" x14ac:dyDescent="0.2">
      <c r="A723" s="264">
        <v>118454</v>
      </c>
      <c r="B723" t="s">
        <v>59</v>
      </c>
      <c r="C723" t="s">
        <v>659</v>
      </c>
      <c r="D723" t="s">
        <v>659</v>
      </c>
      <c r="E723" t="s">
        <v>659</v>
      </c>
      <c r="F723" t="s">
        <v>659</v>
      </c>
      <c r="G723" t="s">
        <v>659</v>
      </c>
      <c r="H723" t="s">
        <v>659</v>
      </c>
      <c r="I723" t="s">
        <v>659</v>
      </c>
      <c r="J723" t="s">
        <v>659</v>
      </c>
      <c r="K723" t="s">
        <v>659</v>
      </c>
      <c r="L723" t="s">
        <v>659</v>
      </c>
      <c r="M723" t="s">
        <v>659</v>
      </c>
      <c r="N723" t="s">
        <v>659</v>
      </c>
      <c r="O723" t="s">
        <v>659</v>
      </c>
      <c r="P723" t="s">
        <v>659</v>
      </c>
      <c r="Q723" t="s">
        <v>659</v>
      </c>
      <c r="R723" t="s">
        <v>659</v>
      </c>
      <c r="S723" t="s">
        <v>659</v>
      </c>
      <c r="T723" t="s">
        <v>659</v>
      </c>
      <c r="U723" t="s">
        <v>659</v>
      </c>
      <c r="V723" t="s">
        <v>659</v>
      </c>
      <c r="W723" t="s">
        <v>659</v>
      </c>
      <c r="X723" t="s">
        <v>659</v>
      </c>
      <c r="Y723" t="s">
        <v>659</v>
      </c>
      <c r="Z723" t="s">
        <v>659</v>
      </c>
      <c r="AA723" t="s">
        <v>659</v>
      </c>
      <c r="AB723" t="s">
        <v>659</v>
      </c>
      <c r="AC723" t="s">
        <v>659</v>
      </c>
      <c r="AD723" t="s">
        <v>659</v>
      </c>
      <c r="AE723" t="s">
        <v>659</v>
      </c>
      <c r="AF723" t="s">
        <v>659</v>
      </c>
      <c r="AG723" t="s">
        <v>659</v>
      </c>
      <c r="AH723" t="s">
        <v>659</v>
      </c>
      <c r="AI723" t="s">
        <v>659</v>
      </c>
      <c r="AJ723" t="s">
        <v>659</v>
      </c>
      <c r="AK723" t="s">
        <v>659</v>
      </c>
      <c r="AL723" t="s">
        <v>659</v>
      </c>
      <c r="AM723" t="s">
        <v>659</v>
      </c>
      <c r="AN723" t="s">
        <v>659</v>
      </c>
      <c r="AO723" t="s">
        <v>659</v>
      </c>
      <c r="AP723" t="s">
        <v>659</v>
      </c>
      <c r="AQ723" s="241">
        <v>0</v>
      </c>
      <c r="AR723" s="241">
        <v>0</v>
      </c>
    </row>
    <row r="724" spans="1:44" ht="18" x14ac:dyDescent="0.2">
      <c r="A724" s="264">
        <v>118458</v>
      </c>
      <c r="B724" t="s">
        <v>59</v>
      </c>
      <c r="C724" t="s">
        <v>659</v>
      </c>
      <c r="D724" t="s">
        <v>659</v>
      </c>
      <c r="E724" t="s">
        <v>659</v>
      </c>
      <c r="F724" t="s">
        <v>659</v>
      </c>
      <c r="G724" t="s">
        <v>659</v>
      </c>
      <c r="H724" t="s">
        <v>659</v>
      </c>
      <c r="I724" t="s">
        <v>659</v>
      </c>
      <c r="J724" t="s">
        <v>659</v>
      </c>
      <c r="K724" t="s">
        <v>659</v>
      </c>
      <c r="L724" t="s">
        <v>659</v>
      </c>
      <c r="M724" t="s">
        <v>659</v>
      </c>
      <c r="N724" t="s">
        <v>659</v>
      </c>
      <c r="O724" t="s">
        <v>659</v>
      </c>
      <c r="P724" t="s">
        <v>659</v>
      </c>
      <c r="Q724" t="s">
        <v>659</v>
      </c>
      <c r="R724" t="s">
        <v>659</v>
      </c>
      <c r="S724" t="s">
        <v>659</v>
      </c>
      <c r="T724" t="s">
        <v>659</v>
      </c>
      <c r="U724" t="s">
        <v>659</v>
      </c>
      <c r="V724" t="s">
        <v>659</v>
      </c>
      <c r="W724" t="s">
        <v>659</v>
      </c>
      <c r="X724" t="s">
        <v>659</v>
      </c>
      <c r="Y724" t="s">
        <v>659</v>
      </c>
      <c r="Z724" t="s">
        <v>659</v>
      </c>
      <c r="AA724" t="s">
        <v>659</v>
      </c>
      <c r="AB724" t="s">
        <v>659</v>
      </c>
      <c r="AC724" t="s">
        <v>659</v>
      </c>
      <c r="AD724" t="s">
        <v>659</v>
      </c>
      <c r="AE724" t="s">
        <v>659</v>
      </c>
      <c r="AF724" t="s">
        <v>659</v>
      </c>
      <c r="AG724" t="s">
        <v>659</v>
      </c>
      <c r="AH724" t="s">
        <v>659</v>
      </c>
      <c r="AI724" t="s">
        <v>659</v>
      </c>
      <c r="AJ724" t="s">
        <v>659</v>
      </c>
      <c r="AK724" t="s">
        <v>659</v>
      </c>
      <c r="AL724" t="s">
        <v>659</v>
      </c>
      <c r="AM724" t="s">
        <v>659</v>
      </c>
      <c r="AN724" t="s">
        <v>659</v>
      </c>
      <c r="AO724" t="s">
        <v>659</v>
      </c>
      <c r="AP724" t="s">
        <v>659</v>
      </c>
      <c r="AQ724" s="241">
        <v>0</v>
      </c>
      <c r="AR724" s="241">
        <v>0</v>
      </c>
    </row>
    <row r="725" spans="1:44" ht="18" x14ac:dyDescent="0.2">
      <c r="A725" s="264">
        <v>118468</v>
      </c>
      <c r="B725" t="s">
        <v>59</v>
      </c>
      <c r="C725" t="s">
        <v>659</v>
      </c>
      <c r="D725" t="s">
        <v>659</v>
      </c>
      <c r="E725" t="s">
        <v>659</v>
      </c>
      <c r="F725" t="s">
        <v>659</v>
      </c>
      <c r="G725" t="s">
        <v>659</v>
      </c>
      <c r="H725" t="s">
        <v>659</v>
      </c>
      <c r="I725" t="s">
        <v>659</v>
      </c>
      <c r="J725" t="s">
        <v>659</v>
      </c>
      <c r="K725" t="s">
        <v>659</v>
      </c>
      <c r="L725" t="s">
        <v>659</v>
      </c>
      <c r="M725" t="s">
        <v>659</v>
      </c>
      <c r="N725" t="s">
        <v>659</v>
      </c>
      <c r="O725" t="s">
        <v>659</v>
      </c>
      <c r="P725" t="s">
        <v>659</v>
      </c>
      <c r="Q725" t="s">
        <v>659</v>
      </c>
      <c r="R725" t="s">
        <v>659</v>
      </c>
      <c r="S725" t="s">
        <v>659</v>
      </c>
      <c r="T725" t="s">
        <v>659</v>
      </c>
      <c r="U725" t="s">
        <v>659</v>
      </c>
      <c r="V725" t="s">
        <v>659</v>
      </c>
      <c r="W725" t="s">
        <v>659</v>
      </c>
      <c r="X725" t="s">
        <v>659</v>
      </c>
      <c r="Y725" t="s">
        <v>659</v>
      </c>
      <c r="Z725" t="s">
        <v>659</v>
      </c>
      <c r="AA725" t="s">
        <v>659</v>
      </c>
      <c r="AB725" t="s">
        <v>659</v>
      </c>
      <c r="AC725" t="s">
        <v>659</v>
      </c>
      <c r="AD725" t="s">
        <v>659</v>
      </c>
      <c r="AE725" t="s">
        <v>659</v>
      </c>
      <c r="AF725" t="s">
        <v>659</v>
      </c>
      <c r="AG725" t="s">
        <v>659</v>
      </c>
      <c r="AH725" t="s">
        <v>659</v>
      </c>
      <c r="AI725" t="s">
        <v>659</v>
      </c>
      <c r="AJ725" t="s">
        <v>659</v>
      </c>
      <c r="AK725" t="s">
        <v>659</v>
      </c>
      <c r="AL725" t="s">
        <v>659</v>
      </c>
      <c r="AM725" t="s">
        <v>659</v>
      </c>
      <c r="AN725" t="s">
        <v>659</v>
      </c>
      <c r="AO725" t="s">
        <v>659</v>
      </c>
      <c r="AP725" t="s">
        <v>659</v>
      </c>
      <c r="AQ725" s="241">
        <v>0</v>
      </c>
      <c r="AR725" s="241">
        <v>0</v>
      </c>
    </row>
    <row r="726" spans="1:44" ht="18" x14ac:dyDescent="0.2">
      <c r="A726" s="264">
        <v>118501</v>
      </c>
      <c r="B726" t="s">
        <v>59</v>
      </c>
      <c r="C726" t="s">
        <v>659</v>
      </c>
      <c r="D726" t="s">
        <v>659</v>
      </c>
      <c r="E726" t="s">
        <v>659</v>
      </c>
      <c r="F726" t="s">
        <v>659</v>
      </c>
      <c r="G726" t="s">
        <v>659</v>
      </c>
      <c r="H726" t="s">
        <v>659</v>
      </c>
      <c r="I726" t="s">
        <v>659</v>
      </c>
      <c r="J726" t="s">
        <v>659</v>
      </c>
      <c r="K726" t="s">
        <v>659</v>
      </c>
      <c r="L726" t="s">
        <v>659</v>
      </c>
      <c r="M726" t="s">
        <v>659</v>
      </c>
      <c r="N726" t="s">
        <v>659</v>
      </c>
      <c r="O726" t="s">
        <v>659</v>
      </c>
      <c r="P726" t="s">
        <v>659</v>
      </c>
      <c r="Q726" t="s">
        <v>659</v>
      </c>
      <c r="R726" t="s">
        <v>659</v>
      </c>
      <c r="S726" t="s">
        <v>659</v>
      </c>
      <c r="T726" t="s">
        <v>659</v>
      </c>
      <c r="U726" t="s">
        <v>659</v>
      </c>
      <c r="V726" t="s">
        <v>659</v>
      </c>
      <c r="W726" t="s">
        <v>659</v>
      </c>
      <c r="X726" t="s">
        <v>659</v>
      </c>
      <c r="Y726" t="s">
        <v>659</v>
      </c>
      <c r="Z726" t="s">
        <v>659</v>
      </c>
      <c r="AA726" t="s">
        <v>659</v>
      </c>
      <c r="AB726" t="s">
        <v>659</v>
      </c>
      <c r="AC726" t="s">
        <v>659</v>
      </c>
      <c r="AD726" t="s">
        <v>659</v>
      </c>
      <c r="AE726" t="s">
        <v>659</v>
      </c>
      <c r="AF726" t="s">
        <v>659</v>
      </c>
      <c r="AG726" t="s">
        <v>659</v>
      </c>
      <c r="AH726" t="s">
        <v>659</v>
      </c>
      <c r="AI726" t="s">
        <v>659</v>
      </c>
      <c r="AJ726" t="s">
        <v>659</v>
      </c>
      <c r="AK726" t="s">
        <v>659</v>
      </c>
      <c r="AL726" t="s">
        <v>659</v>
      </c>
      <c r="AM726" t="s">
        <v>659</v>
      </c>
      <c r="AN726" t="s">
        <v>659</v>
      </c>
      <c r="AO726" t="s">
        <v>659</v>
      </c>
      <c r="AP726" t="s">
        <v>659</v>
      </c>
      <c r="AQ726" s="241">
        <v>0</v>
      </c>
      <c r="AR726" s="241">
        <v>0</v>
      </c>
    </row>
    <row r="727" spans="1:44" ht="15" x14ac:dyDescent="0.25">
      <c r="A727" s="258">
        <v>118538</v>
      </c>
      <c r="B727" t="s">
        <v>59</v>
      </c>
      <c r="C727" s="245" t="s">
        <v>659</v>
      </c>
      <c r="D727" s="245" t="s">
        <v>659</v>
      </c>
      <c r="E727" s="245" t="s">
        <v>659</v>
      </c>
      <c r="F727" s="245" t="s">
        <v>659</v>
      </c>
      <c r="G727" s="245" t="s">
        <v>659</v>
      </c>
      <c r="H727" s="245" t="s">
        <v>659</v>
      </c>
      <c r="I727" s="245" t="s">
        <v>659</v>
      </c>
      <c r="J727" s="245" t="s">
        <v>659</v>
      </c>
      <c r="K727" s="245" t="s">
        <v>659</v>
      </c>
      <c r="L727" s="245" t="s">
        <v>659</v>
      </c>
      <c r="M727" s="245" t="s">
        <v>659</v>
      </c>
      <c r="N727" s="245" t="s">
        <v>659</v>
      </c>
      <c r="O727" s="245" t="s">
        <v>659</v>
      </c>
      <c r="P727" s="245" t="s">
        <v>659</v>
      </c>
      <c r="Q727" s="245" t="s">
        <v>659</v>
      </c>
      <c r="R727" s="245" t="s">
        <v>659</v>
      </c>
      <c r="S727" s="245" t="s">
        <v>659</v>
      </c>
      <c r="T727" s="245" t="s">
        <v>659</v>
      </c>
      <c r="U727" s="245" t="s">
        <v>659</v>
      </c>
      <c r="V727" s="245" t="s">
        <v>659</v>
      </c>
      <c r="W727" s="245" t="s">
        <v>659</v>
      </c>
      <c r="X727" s="245" t="s">
        <v>659</v>
      </c>
      <c r="Y727" s="245" t="s">
        <v>659</v>
      </c>
      <c r="Z727" s="245" t="s">
        <v>659</v>
      </c>
      <c r="AA727" s="245" t="s">
        <v>659</v>
      </c>
      <c r="AB727" s="245" t="s">
        <v>659</v>
      </c>
      <c r="AC727" s="245" t="s">
        <v>659</v>
      </c>
      <c r="AD727" s="245" t="s">
        <v>659</v>
      </c>
      <c r="AE727" s="245" t="s">
        <v>659</v>
      </c>
      <c r="AF727" s="245" t="s">
        <v>659</v>
      </c>
      <c r="AG727" s="245" t="s">
        <v>659</v>
      </c>
      <c r="AH727" s="245" t="s">
        <v>659</v>
      </c>
      <c r="AI727" s="245" t="s">
        <v>659</v>
      </c>
      <c r="AJ727" s="245" t="s">
        <v>659</v>
      </c>
      <c r="AK727" s="245" t="s">
        <v>659</v>
      </c>
      <c r="AL727" s="245" t="s">
        <v>659</v>
      </c>
      <c r="AM727" s="245" t="s">
        <v>659</v>
      </c>
      <c r="AN727" s="245" t="s">
        <v>659</v>
      </c>
      <c r="AO727" s="245" t="s">
        <v>659</v>
      </c>
      <c r="AP727" s="245" t="s">
        <v>659</v>
      </c>
      <c r="AQ727" s="241" t="s">
        <v>944</v>
      </c>
      <c r="AR727" s="241">
        <v>0</v>
      </c>
    </row>
    <row r="728" spans="1:44" ht="18" x14ac:dyDescent="0.2">
      <c r="A728" s="264">
        <v>118542</v>
      </c>
      <c r="B728" t="s">
        <v>59</v>
      </c>
      <c r="C728" t="s">
        <v>659</v>
      </c>
      <c r="D728" t="s">
        <v>659</v>
      </c>
      <c r="E728" t="s">
        <v>659</v>
      </c>
      <c r="F728" t="s">
        <v>659</v>
      </c>
      <c r="G728" t="s">
        <v>659</v>
      </c>
      <c r="H728" t="s">
        <v>659</v>
      </c>
      <c r="I728" t="s">
        <v>659</v>
      </c>
      <c r="J728" t="s">
        <v>659</v>
      </c>
      <c r="K728" t="s">
        <v>659</v>
      </c>
      <c r="L728" t="s">
        <v>659</v>
      </c>
      <c r="M728" t="s">
        <v>659</v>
      </c>
      <c r="N728" t="s">
        <v>659</v>
      </c>
      <c r="O728" t="s">
        <v>659</v>
      </c>
      <c r="P728" t="s">
        <v>659</v>
      </c>
      <c r="Q728" t="s">
        <v>659</v>
      </c>
      <c r="R728" t="s">
        <v>659</v>
      </c>
      <c r="S728" t="s">
        <v>659</v>
      </c>
      <c r="T728" t="s">
        <v>659</v>
      </c>
      <c r="U728" t="s">
        <v>659</v>
      </c>
      <c r="V728" t="s">
        <v>659</v>
      </c>
      <c r="W728" t="s">
        <v>659</v>
      </c>
      <c r="X728" t="s">
        <v>659</v>
      </c>
      <c r="Y728" t="s">
        <v>659</v>
      </c>
      <c r="Z728" t="s">
        <v>659</v>
      </c>
      <c r="AA728" t="s">
        <v>659</v>
      </c>
      <c r="AB728" t="s">
        <v>659</v>
      </c>
      <c r="AC728" t="s">
        <v>659</v>
      </c>
      <c r="AD728" t="s">
        <v>659</v>
      </c>
      <c r="AE728" t="s">
        <v>659</v>
      </c>
      <c r="AF728" t="s">
        <v>659</v>
      </c>
      <c r="AG728" t="s">
        <v>659</v>
      </c>
      <c r="AH728" t="s">
        <v>659</v>
      </c>
      <c r="AI728" t="s">
        <v>659</v>
      </c>
      <c r="AJ728" t="s">
        <v>659</v>
      </c>
      <c r="AK728" t="s">
        <v>659</v>
      </c>
      <c r="AL728" t="s">
        <v>659</v>
      </c>
      <c r="AM728" t="s">
        <v>659</v>
      </c>
      <c r="AN728" t="s">
        <v>659</v>
      </c>
      <c r="AO728" t="s">
        <v>659</v>
      </c>
      <c r="AP728" t="s">
        <v>659</v>
      </c>
      <c r="AQ728" s="241">
        <v>0</v>
      </c>
      <c r="AR728" s="241">
        <v>0</v>
      </c>
    </row>
    <row r="729" spans="1:44" ht="18" x14ac:dyDescent="0.2">
      <c r="A729" s="264">
        <v>118572</v>
      </c>
      <c r="B729" t="s">
        <v>59</v>
      </c>
      <c r="C729" t="s">
        <v>659</v>
      </c>
      <c r="D729" t="s">
        <v>659</v>
      </c>
      <c r="E729" t="s">
        <v>659</v>
      </c>
      <c r="F729" t="s">
        <v>659</v>
      </c>
      <c r="G729" t="s">
        <v>659</v>
      </c>
      <c r="H729" t="s">
        <v>659</v>
      </c>
      <c r="I729" t="s">
        <v>659</v>
      </c>
      <c r="J729" t="s">
        <v>659</v>
      </c>
      <c r="K729" t="s">
        <v>659</v>
      </c>
      <c r="L729" t="s">
        <v>659</v>
      </c>
      <c r="M729" t="s">
        <v>659</v>
      </c>
      <c r="N729" t="s">
        <v>659</v>
      </c>
      <c r="O729" t="s">
        <v>659</v>
      </c>
      <c r="P729" t="s">
        <v>659</v>
      </c>
      <c r="Q729" t="s">
        <v>659</v>
      </c>
      <c r="R729" t="s">
        <v>659</v>
      </c>
      <c r="S729" t="s">
        <v>659</v>
      </c>
      <c r="T729" t="s">
        <v>659</v>
      </c>
      <c r="U729" t="s">
        <v>659</v>
      </c>
      <c r="V729" t="s">
        <v>659</v>
      </c>
      <c r="W729" t="s">
        <v>659</v>
      </c>
      <c r="X729" t="s">
        <v>659</v>
      </c>
      <c r="Y729" t="s">
        <v>659</v>
      </c>
      <c r="Z729" t="s">
        <v>659</v>
      </c>
      <c r="AA729" t="s">
        <v>659</v>
      </c>
      <c r="AB729" t="s">
        <v>659</v>
      </c>
      <c r="AC729" t="s">
        <v>659</v>
      </c>
      <c r="AD729" t="s">
        <v>659</v>
      </c>
      <c r="AE729" t="s">
        <v>659</v>
      </c>
      <c r="AF729" t="s">
        <v>659</v>
      </c>
      <c r="AG729" t="s">
        <v>659</v>
      </c>
      <c r="AH729" t="s">
        <v>659</v>
      </c>
      <c r="AI729" t="s">
        <v>659</v>
      </c>
      <c r="AJ729" t="s">
        <v>659</v>
      </c>
      <c r="AK729" t="s">
        <v>659</v>
      </c>
      <c r="AL729" t="s">
        <v>659</v>
      </c>
      <c r="AM729" t="s">
        <v>659</v>
      </c>
      <c r="AN729" t="s">
        <v>659</v>
      </c>
      <c r="AO729" t="s">
        <v>659</v>
      </c>
      <c r="AP729" t="s">
        <v>659</v>
      </c>
      <c r="AQ729" s="241">
        <v>0</v>
      </c>
      <c r="AR729" s="241">
        <v>0</v>
      </c>
    </row>
    <row r="730" spans="1:44" ht="21.75" x14ac:dyDescent="0.5">
      <c r="A730" s="246">
        <v>118573</v>
      </c>
      <c r="B730" t="s">
        <v>59</v>
      </c>
      <c r="C730" s="241" t="s">
        <v>659</v>
      </c>
      <c r="D730" s="241" t="s">
        <v>659</v>
      </c>
      <c r="E730" s="241" t="s">
        <v>659</v>
      </c>
      <c r="F730" s="241" t="s">
        <v>659</v>
      </c>
      <c r="G730" s="241" t="s">
        <v>659</v>
      </c>
      <c r="H730" s="241" t="s">
        <v>659</v>
      </c>
      <c r="I730" s="241" t="s">
        <v>659</v>
      </c>
      <c r="J730" s="241" t="s">
        <v>659</v>
      </c>
      <c r="K730" s="241" t="s">
        <v>659</v>
      </c>
      <c r="L730" s="241" t="s">
        <v>659</v>
      </c>
      <c r="M730" s="241" t="s">
        <v>659</v>
      </c>
      <c r="N730" s="241" t="s">
        <v>659</v>
      </c>
      <c r="O730" s="241" t="s">
        <v>659</v>
      </c>
      <c r="P730" s="241" t="s">
        <v>659</v>
      </c>
      <c r="Q730" s="241" t="s">
        <v>659</v>
      </c>
      <c r="R730" s="241" t="s">
        <v>659</v>
      </c>
      <c r="S730" s="241" t="s">
        <v>659</v>
      </c>
      <c r="T730" s="241" t="s">
        <v>659</v>
      </c>
      <c r="U730" s="241" t="s">
        <v>659</v>
      </c>
      <c r="V730" s="241" t="s">
        <v>659</v>
      </c>
      <c r="W730" s="241" t="s">
        <v>659</v>
      </c>
      <c r="X730" s="241" t="s">
        <v>659</v>
      </c>
      <c r="Y730" s="241" t="s">
        <v>659</v>
      </c>
      <c r="Z730" s="241" t="s">
        <v>659</v>
      </c>
      <c r="AA730" s="241" t="s">
        <v>659</v>
      </c>
      <c r="AB730" s="241" t="s">
        <v>659</v>
      </c>
      <c r="AC730" s="241" t="s">
        <v>659</v>
      </c>
      <c r="AD730" s="241" t="s">
        <v>659</v>
      </c>
      <c r="AE730" s="241" t="s">
        <v>659</v>
      </c>
      <c r="AF730" s="241" t="s">
        <v>659</v>
      </c>
      <c r="AG730" s="241" t="s">
        <v>659</v>
      </c>
      <c r="AH730" s="241" t="s">
        <v>659</v>
      </c>
      <c r="AI730" s="241" t="s">
        <v>659</v>
      </c>
      <c r="AJ730" s="241" t="s">
        <v>659</v>
      </c>
      <c r="AK730" s="241" t="s">
        <v>659</v>
      </c>
      <c r="AL730" s="241" t="s">
        <v>659</v>
      </c>
      <c r="AM730" s="241" t="s">
        <v>659</v>
      </c>
      <c r="AN730" s="241" t="s">
        <v>659</v>
      </c>
      <c r="AO730" s="241" t="s">
        <v>659</v>
      </c>
      <c r="AP730" s="241" t="s">
        <v>659</v>
      </c>
      <c r="AQ730" s="241" t="s">
        <v>932</v>
      </c>
      <c r="AR730" s="241">
        <v>0</v>
      </c>
    </row>
    <row r="731" spans="1:44" x14ac:dyDescent="0.2">
      <c r="A731">
        <v>118582</v>
      </c>
      <c r="B731" t="s">
        <v>59</v>
      </c>
      <c r="C731" t="s">
        <v>198</v>
      </c>
      <c r="D731" t="s">
        <v>196</v>
      </c>
      <c r="E731" t="s">
        <v>196</v>
      </c>
      <c r="F731" t="s">
        <v>196</v>
      </c>
      <c r="G731" t="s">
        <v>198</v>
      </c>
      <c r="H731" t="s">
        <v>196</v>
      </c>
      <c r="I731" t="s">
        <v>198</v>
      </c>
      <c r="J731" t="s">
        <v>198</v>
      </c>
      <c r="K731" t="s">
        <v>196</v>
      </c>
      <c r="L731" t="s">
        <v>198</v>
      </c>
      <c r="M731" t="s">
        <v>196</v>
      </c>
      <c r="N731" t="s">
        <v>196</v>
      </c>
      <c r="O731" t="s">
        <v>198</v>
      </c>
      <c r="P731" t="s">
        <v>198</v>
      </c>
      <c r="Q731" t="s">
        <v>196</v>
      </c>
      <c r="R731" t="s">
        <v>198</v>
      </c>
      <c r="S731" t="s">
        <v>198</v>
      </c>
      <c r="T731" t="s">
        <v>196</v>
      </c>
      <c r="U731" t="s">
        <v>196</v>
      </c>
      <c r="V731" t="s">
        <v>198</v>
      </c>
      <c r="W731" t="s">
        <v>198</v>
      </c>
      <c r="X731" t="s">
        <v>196</v>
      </c>
      <c r="Y731" t="s">
        <v>198</v>
      </c>
      <c r="Z731" t="s">
        <v>198</v>
      </c>
      <c r="AA731" t="s">
        <v>196</v>
      </c>
      <c r="AB731" t="s">
        <v>198</v>
      </c>
      <c r="AC731" t="s">
        <v>198</v>
      </c>
      <c r="AD731" t="s">
        <v>198</v>
      </c>
      <c r="AE731" t="s">
        <v>198</v>
      </c>
      <c r="AF731" t="s">
        <v>196</v>
      </c>
      <c r="AG731" t="s">
        <v>198</v>
      </c>
      <c r="AH731" t="s">
        <v>198</v>
      </c>
      <c r="AI731" t="s">
        <v>196</v>
      </c>
      <c r="AJ731" t="s">
        <v>198</v>
      </c>
      <c r="AK731" t="s">
        <v>198</v>
      </c>
      <c r="AL731" t="s">
        <v>198</v>
      </c>
      <c r="AM731" t="s">
        <v>196</v>
      </c>
      <c r="AN731" t="s">
        <v>198</v>
      </c>
      <c r="AO731" t="s">
        <v>198</v>
      </c>
      <c r="AP731" t="s">
        <v>198</v>
      </c>
      <c r="AQ731" s="241">
        <v>0</v>
      </c>
      <c r="AR731" s="241">
        <v>0</v>
      </c>
    </row>
    <row r="732" spans="1:44" ht="18" x14ac:dyDescent="0.2">
      <c r="A732" s="264">
        <v>118584</v>
      </c>
      <c r="B732" t="s">
        <v>59</v>
      </c>
      <c r="C732" t="s">
        <v>659</v>
      </c>
      <c r="D732" t="s">
        <v>659</v>
      </c>
      <c r="E732" t="s">
        <v>659</v>
      </c>
      <c r="F732" t="s">
        <v>659</v>
      </c>
      <c r="G732" t="s">
        <v>659</v>
      </c>
      <c r="H732" t="s">
        <v>659</v>
      </c>
      <c r="I732" t="s">
        <v>659</v>
      </c>
      <c r="J732" t="s">
        <v>659</v>
      </c>
      <c r="K732" t="s">
        <v>659</v>
      </c>
      <c r="L732" t="s">
        <v>659</v>
      </c>
      <c r="M732" t="s">
        <v>659</v>
      </c>
      <c r="N732" t="s">
        <v>659</v>
      </c>
      <c r="O732" t="s">
        <v>659</v>
      </c>
      <c r="P732" t="s">
        <v>659</v>
      </c>
      <c r="Q732" t="s">
        <v>659</v>
      </c>
      <c r="R732" t="s">
        <v>659</v>
      </c>
      <c r="S732" t="s">
        <v>659</v>
      </c>
      <c r="T732" t="s">
        <v>659</v>
      </c>
      <c r="U732" t="s">
        <v>659</v>
      </c>
      <c r="V732" t="s">
        <v>659</v>
      </c>
      <c r="W732" t="s">
        <v>659</v>
      </c>
      <c r="X732" t="s">
        <v>659</v>
      </c>
      <c r="Y732" t="s">
        <v>659</v>
      </c>
      <c r="Z732" t="s">
        <v>659</v>
      </c>
      <c r="AA732" t="s">
        <v>659</v>
      </c>
      <c r="AB732" t="s">
        <v>659</v>
      </c>
      <c r="AC732" t="s">
        <v>659</v>
      </c>
      <c r="AD732" t="s">
        <v>659</v>
      </c>
      <c r="AE732" t="s">
        <v>659</v>
      </c>
      <c r="AF732" t="s">
        <v>659</v>
      </c>
      <c r="AG732" t="s">
        <v>659</v>
      </c>
      <c r="AH732" t="s">
        <v>659</v>
      </c>
      <c r="AI732" t="s">
        <v>659</v>
      </c>
      <c r="AJ732" t="s">
        <v>659</v>
      </c>
      <c r="AK732" t="s">
        <v>659</v>
      </c>
      <c r="AL732" t="s">
        <v>659</v>
      </c>
      <c r="AM732" t="s">
        <v>659</v>
      </c>
      <c r="AN732" t="s">
        <v>659</v>
      </c>
      <c r="AO732" t="s">
        <v>659</v>
      </c>
      <c r="AP732" t="s">
        <v>659</v>
      </c>
      <c r="AQ732" s="241">
        <v>0</v>
      </c>
      <c r="AR732" s="241">
        <v>0</v>
      </c>
    </row>
    <row r="733" spans="1:44" x14ac:dyDescent="0.2">
      <c r="A733">
        <v>118590</v>
      </c>
      <c r="B733" t="s">
        <v>1141</v>
      </c>
      <c r="C733" t="s">
        <v>198</v>
      </c>
      <c r="D733" t="s">
        <v>198</v>
      </c>
      <c r="E733" t="s">
        <v>196</v>
      </c>
      <c r="F733" t="s">
        <v>198</v>
      </c>
      <c r="G733" t="s">
        <v>198</v>
      </c>
      <c r="H733" t="s">
        <v>196</v>
      </c>
      <c r="I733" t="s">
        <v>198</v>
      </c>
      <c r="J733" t="s">
        <v>198</v>
      </c>
      <c r="K733" t="s">
        <v>198</v>
      </c>
      <c r="L733" t="s">
        <v>198</v>
      </c>
      <c r="M733" t="s">
        <v>198</v>
      </c>
      <c r="N733" t="s">
        <v>198</v>
      </c>
      <c r="O733" t="s">
        <v>198</v>
      </c>
      <c r="P733" t="s">
        <v>198</v>
      </c>
      <c r="Q733" t="s">
        <v>198</v>
      </c>
      <c r="R733" t="s">
        <v>198</v>
      </c>
      <c r="S733" t="s">
        <v>198</v>
      </c>
      <c r="T733" t="s">
        <v>196</v>
      </c>
      <c r="U733" t="s">
        <v>198</v>
      </c>
      <c r="V733" t="s">
        <v>198</v>
      </c>
      <c r="W733" t="s">
        <v>196</v>
      </c>
      <c r="X733" t="s">
        <v>198</v>
      </c>
      <c r="Y733" t="s">
        <v>198</v>
      </c>
      <c r="Z733" t="s">
        <v>198</v>
      </c>
      <c r="AA733" t="s">
        <v>198</v>
      </c>
      <c r="AB733" t="s">
        <v>196</v>
      </c>
      <c r="AC733" t="s">
        <v>196</v>
      </c>
      <c r="AD733" t="s">
        <v>198</v>
      </c>
      <c r="AE733" t="s">
        <v>198</v>
      </c>
      <c r="AF733" t="s">
        <v>196</v>
      </c>
      <c r="AG733" t="s">
        <v>197</v>
      </c>
      <c r="AH733" t="s">
        <v>198</v>
      </c>
      <c r="AI733" t="s">
        <v>197</v>
      </c>
      <c r="AJ733" t="s">
        <v>198</v>
      </c>
      <c r="AK733" t="s">
        <v>198</v>
      </c>
      <c r="AL733" t="s">
        <v>197</v>
      </c>
      <c r="AM733" t="s">
        <v>197</v>
      </c>
      <c r="AN733" t="s">
        <v>197</v>
      </c>
      <c r="AO733" t="s">
        <v>197</v>
      </c>
      <c r="AP733" t="s">
        <v>197</v>
      </c>
      <c r="AQ733" s="241">
        <v>0</v>
      </c>
      <c r="AR733" s="241">
        <v>0</v>
      </c>
    </row>
    <row r="734" spans="1:44" ht="15" x14ac:dyDescent="0.25">
      <c r="A734" s="258">
        <v>118597</v>
      </c>
      <c r="B734" t="s">
        <v>59</v>
      </c>
      <c r="C734" s="245" t="s">
        <v>659</v>
      </c>
      <c r="D734" s="245" t="s">
        <v>659</v>
      </c>
      <c r="E734" s="245" t="s">
        <v>659</v>
      </c>
      <c r="F734" s="245" t="s">
        <v>659</v>
      </c>
      <c r="G734" s="245" t="s">
        <v>659</v>
      </c>
      <c r="H734" s="245" t="s">
        <v>659</v>
      </c>
      <c r="I734" s="245" t="s">
        <v>659</v>
      </c>
      <c r="J734" s="245" t="s">
        <v>659</v>
      </c>
      <c r="K734" s="245" t="s">
        <v>659</v>
      </c>
      <c r="L734" s="245" t="s">
        <v>659</v>
      </c>
      <c r="M734" s="245" t="s">
        <v>659</v>
      </c>
      <c r="N734" s="245" t="s">
        <v>659</v>
      </c>
      <c r="O734" s="245" t="s">
        <v>659</v>
      </c>
      <c r="P734" s="245" t="s">
        <v>659</v>
      </c>
      <c r="Q734" s="245" t="s">
        <v>659</v>
      </c>
      <c r="R734" s="245" t="s">
        <v>659</v>
      </c>
      <c r="S734" s="245" t="s">
        <v>659</v>
      </c>
      <c r="T734" s="245" t="s">
        <v>659</v>
      </c>
      <c r="U734" s="245" t="s">
        <v>659</v>
      </c>
      <c r="V734" s="245" t="s">
        <v>659</v>
      </c>
      <c r="W734" s="245" t="s">
        <v>659</v>
      </c>
      <c r="X734" s="245" t="s">
        <v>659</v>
      </c>
      <c r="Y734" s="245" t="s">
        <v>659</v>
      </c>
      <c r="Z734" s="245" t="s">
        <v>659</v>
      </c>
      <c r="AA734" s="245" t="s">
        <v>659</v>
      </c>
      <c r="AB734" s="245" t="s">
        <v>659</v>
      </c>
      <c r="AC734" s="245" t="s">
        <v>659</v>
      </c>
      <c r="AD734" s="245" t="s">
        <v>659</v>
      </c>
      <c r="AE734" s="245" t="s">
        <v>659</v>
      </c>
      <c r="AF734" s="245" t="s">
        <v>659</v>
      </c>
      <c r="AG734" s="245" t="s">
        <v>659</v>
      </c>
      <c r="AH734" s="245" t="s">
        <v>659</v>
      </c>
      <c r="AI734" s="245" t="s">
        <v>659</v>
      </c>
      <c r="AJ734" s="245" t="s">
        <v>659</v>
      </c>
      <c r="AK734" s="245" t="s">
        <v>659</v>
      </c>
      <c r="AL734" s="245" t="s">
        <v>659</v>
      </c>
      <c r="AM734" s="245" t="s">
        <v>659</v>
      </c>
      <c r="AN734" s="245" t="s">
        <v>659</v>
      </c>
      <c r="AO734" s="245" t="s">
        <v>659</v>
      </c>
      <c r="AP734" s="245" t="s">
        <v>659</v>
      </c>
      <c r="AQ734" s="241">
        <v>0</v>
      </c>
      <c r="AR734" s="241">
        <v>0</v>
      </c>
    </row>
    <row r="735" spans="1:44" x14ac:dyDescent="0.2">
      <c r="A735">
        <v>118598</v>
      </c>
      <c r="B735" t="s">
        <v>1141</v>
      </c>
      <c r="C735" t="s">
        <v>196</v>
      </c>
      <c r="D735" t="s">
        <v>196</v>
      </c>
      <c r="E735" t="s">
        <v>196</v>
      </c>
      <c r="F735" t="s">
        <v>198</v>
      </c>
      <c r="G735" t="s">
        <v>196</v>
      </c>
      <c r="H735" t="s">
        <v>196</v>
      </c>
      <c r="I735" t="s">
        <v>196</v>
      </c>
      <c r="J735" t="s">
        <v>196</v>
      </c>
      <c r="K735" t="s">
        <v>198</v>
      </c>
      <c r="L735" t="s">
        <v>196</v>
      </c>
      <c r="M735" t="s">
        <v>198</v>
      </c>
      <c r="N735" t="s">
        <v>196</v>
      </c>
      <c r="O735" t="s">
        <v>196</v>
      </c>
      <c r="P735" t="s">
        <v>196</v>
      </c>
      <c r="Q735" t="s">
        <v>196</v>
      </c>
      <c r="R735" t="s">
        <v>196</v>
      </c>
      <c r="S735" t="s">
        <v>196</v>
      </c>
      <c r="T735" t="s">
        <v>196</v>
      </c>
      <c r="U735" t="s">
        <v>198</v>
      </c>
      <c r="V735" t="s">
        <v>196</v>
      </c>
      <c r="W735" t="s">
        <v>196</v>
      </c>
      <c r="X735" t="s">
        <v>198</v>
      </c>
      <c r="Y735" t="s">
        <v>196</v>
      </c>
      <c r="Z735" t="s">
        <v>198</v>
      </c>
      <c r="AA735" t="s">
        <v>198</v>
      </c>
      <c r="AB735" t="s">
        <v>198</v>
      </c>
      <c r="AC735" t="s">
        <v>198</v>
      </c>
      <c r="AD735" t="s">
        <v>198</v>
      </c>
      <c r="AE735" t="s">
        <v>198</v>
      </c>
      <c r="AF735" t="s">
        <v>196</v>
      </c>
      <c r="AG735" t="s">
        <v>198</v>
      </c>
      <c r="AH735" t="s">
        <v>198</v>
      </c>
      <c r="AI735" t="s">
        <v>198</v>
      </c>
      <c r="AJ735" t="s">
        <v>198</v>
      </c>
      <c r="AK735" t="s">
        <v>198</v>
      </c>
      <c r="AL735" t="s">
        <v>197</v>
      </c>
      <c r="AM735" t="s">
        <v>197</v>
      </c>
      <c r="AN735" t="s">
        <v>197</v>
      </c>
      <c r="AO735" t="s">
        <v>197</v>
      </c>
      <c r="AP735" t="s">
        <v>197</v>
      </c>
      <c r="AQ735" s="241">
        <v>0</v>
      </c>
      <c r="AR735" s="241">
        <v>0</v>
      </c>
    </row>
    <row r="736" spans="1:44" ht="18" x14ac:dyDescent="0.2">
      <c r="A736" s="264">
        <v>118603</v>
      </c>
      <c r="B736" t="s">
        <v>59</v>
      </c>
      <c r="C736" t="s">
        <v>659</v>
      </c>
      <c r="D736" t="s">
        <v>659</v>
      </c>
      <c r="E736" t="s">
        <v>659</v>
      </c>
      <c r="F736" t="s">
        <v>659</v>
      </c>
      <c r="G736" t="s">
        <v>659</v>
      </c>
      <c r="H736" t="s">
        <v>659</v>
      </c>
      <c r="I736" t="s">
        <v>659</v>
      </c>
      <c r="J736" t="s">
        <v>659</v>
      </c>
      <c r="K736" t="s">
        <v>659</v>
      </c>
      <c r="L736" t="s">
        <v>659</v>
      </c>
      <c r="M736" t="s">
        <v>659</v>
      </c>
      <c r="N736" t="s">
        <v>659</v>
      </c>
      <c r="O736" t="s">
        <v>659</v>
      </c>
      <c r="P736" t="s">
        <v>659</v>
      </c>
      <c r="Q736" t="s">
        <v>659</v>
      </c>
      <c r="R736" t="s">
        <v>659</v>
      </c>
      <c r="S736" t="s">
        <v>659</v>
      </c>
      <c r="T736" t="s">
        <v>659</v>
      </c>
      <c r="U736" t="s">
        <v>659</v>
      </c>
      <c r="V736" t="s">
        <v>659</v>
      </c>
      <c r="W736" t="s">
        <v>659</v>
      </c>
      <c r="X736" t="s">
        <v>659</v>
      </c>
      <c r="Y736" t="s">
        <v>659</v>
      </c>
      <c r="Z736" t="s">
        <v>659</v>
      </c>
      <c r="AA736" t="s">
        <v>659</v>
      </c>
      <c r="AB736" t="s">
        <v>659</v>
      </c>
      <c r="AC736" t="s">
        <v>659</v>
      </c>
      <c r="AD736" t="s">
        <v>659</v>
      </c>
      <c r="AE736" t="s">
        <v>659</v>
      </c>
      <c r="AF736" t="s">
        <v>659</v>
      </c>
      <c r="AG736" t="s">
        <v>659</v>
      </c>
      <c r="AH736" t="s">
        <v>659</v>
      </c>
      <c r="AI736" t="s">
        <v>659</v>
      </c>
      <c r="AJ736" t="s">
        <v>659</v>
      </c>
      <c r="AK736" t="s">
        <v>659</v>
      </c>
      <c r="AL736" t="s">
        <v>659</v>
      </c>
      <c r="AM736" t="s">
        <v>659</v>
      </c>
      <c r="AN736" t="s">
        <v>659</v>
      </c>
      <c r="AO736" t="s">
        <v>659</v>
      </c>
      <c r="AP736" t="s">
        <v>659</v>
      </c>
      <c r="AQ736" s="241">
        <v>0</v>
      </c>
      <c r="AR736" s="241">
        <v>0</v>
      </c>
    </row>
    <row r="737" spans="1:44" ht="18" x14ac:dyDescent="0.2">
      <c r="A737" s="264">
        <v>118605</v>
      </c>
      <c r="B737" t="s">
        <v>59</v>
      </c>
      <c r="C737" t="s">
        <v>659</v>
      </c>
      <c r="D737" t="s">
        <v>659</v>
      </c>
      <c r="E737" t="s">
        <v>659</v>
      </c>
      <c r="F737" t="s">
        <v>659</v>
      </c>
      <c r="G737" t="s">
        <v>659</v>
      </c>
      <c r="H737" t="s">
        <v>659</v>
      </c>
      <c r="I737" t="s">
        <v>659</v>
      </c>
      <c r="J737" t="s">
        <v>659</v>
      </c>
      <c r="K737" t="s">
        <v>659</v>
      </c>
      <c r="L737" t="s">
        <v>659</v>
      </c>
      <c r="M737" t="s">
        <v>659</v>
      </c>
      <c r="N737" t="s">
        <v>659</v>
      </c>
      <c r="O737" t="s">
        <v>659</v>
      </c>
      <c r="P737" t="s">
        <v>659</v>
      </c>
      <c r="Q737" t="s">
        <v>659</v>
      </c>
      <c r="R737" t="s">
        <v>659</v>
      </c>
      <c r="S737" t="s">
        <v>659</v>
      </c>
      <c r="T737" t="s">
        <v>659</v>
      </c>
      <c r="U737" t="s">
        <v>659</v>
      </c>
      <c r="V737" t="s">
        <v>659</v>
      </c>
      <c r="W737" t="s">
        <v>659</v>
      </c>
      <c r="X737" t="s">
        <v>659</v>
      </c>
      <c r="Y737" t="s">
        <v>659</v>
      </c>
      <c r="Z737" t="s">
        <v>659</v>
      </c>
      <c r="AA737" t="s">
        <v>659</v>
      </c>
      <c r="AB737" t="s">
        <v>659</v>
      </c>
      <c r="AC737" t="s">
        <v>659</v>
      </c>
      <c r="AD737" t="s">
        <v>659</v>
      </c>
      <c r="AE737" t="s">
        <v>659</v>
      </c>
      <c r="AF737" t="s">
        <v>659</v>
      </c>
      <c r="AG737" t="s">
        <v>659</v>
      </c>
      <c r="AH737" t="s">
        <v>659</v>
      </c>
      <c r="AI737" t="s">
        <v>659</v>
      </c>
      <c r="AJ737" t="s">
        <v>659</v>
      </c>
      <c r="AK737" t="s">
        <v>659</v>
      </c>
      <c r="AL737" t="s">
        <v>659</v>
      </c>
      <c r="AM737" t="s">
        <v>659</v>
      </c>
      <c r="AN737" t="s">
        <v>659</v>
      </c>
      <c r="AO737" t="s">
        <v>659</v>
      </c>
      <c r="AP737" t="s">
        <v>659</v>
      </c>
      <c r="AQ737" s="241">
        <v>0</v>
      </c>
      <c r="AR737" s="241">
        <v>0</v>
      </c>
    </row>
    <row r="738" spans="1:44" ht="15" x14ac:dyDescent="0.25">
      <c r="A738" s="258">
        <v>118606</v>
      </c>
      <c r="B738" t="s">
        <v>59</v>
      </c>
      <c r="C738" s="245" t="s">
        <v>197</v>
      </c>
      <c r="D738" s="245" t="s">
        <v>197</v>
      </c>
      <c r="E738" s="245" t="s">
        <v>197</v>
      </c>
      <c r="F738" s="245" t="s">
        <v>197</v>
      </c>
      <c r="G738" s="245" t="s">
        <v>197</v>
      </c>
      <c r="H738" s="245" t="s">
        <v>197</v>
      </c>
      <c r="I738" s="245" t="s">
        <v>197</v>
      </c>
      <c r="J738" s="245" t="s">
        <v>197</v>
      </c>
      <c r="K738" s="245" t="s">
        <v>197</v>
      </c>
      <c r="L738" s="245" t="s">
        <v>197</v>
      </c>
      <c r="M738" s="245" t="s">
        <v>197</v>
      </c>
      <c r="N738" s="245" t="s">
        <v>197</v>
      </c>
      <c r="O738" s="245" t="s">
        <v>197</v>
      </c>
      <c r="P738" s="245" t="s">
        <v>197</v>
      </c>
      <c r="Q738" s="245" t="s">
        <v>197</v>
      </c>
      <c r="R738" s="245" t="s">
        <v>197</v>
      </c>
      <c r="S738" s="245" t="s">
        <v>197</v>
      </c>
      <c r="T738" s="245" t="s">
        <v>197</v>
      </c>
      <c r="U738" s="245" t="s">
        <v>197</v>
      </c>
      <c r="V738" s="245" t="s">
        <v>197</v>
      </c>
      <c r="W738" s="245" t="s">
        <v>197</v>
      </c>
      <c r="X738" s="245" t="s">
        <v>197</v>
      </c>
      <c r="Y738" s="245" t="s">
        <v>197</v>
      </c>
      <c r="Z738" s="245" t="s">
        <v>197</v>
      </c>
      <c r="AA738" s="245" t="s">
        <v>197</v>
      </c>
      <c r="AB738" s="245" t="s">
        <v>197</v>
      </c>
      <c r="AC738" s="245" t="s">
        <v>197</v>
      </c>
      <c r="AD738" s="245" t="s">
        <v>197</v>
      </c>
      <c r="AE738" s="245" t="s">
        <v>197</v>
      </c>
      <c r="AF738" s="245" t="s">
        <v>197</v>
      </c>
      <c r="AG738" s="245" t="s">
        <v>197</v>
      </c>
      <c r="AH738" s="245" t="s">
        <v>197</v>
      </c>
      <c r="AI738" s="245" t="s">
        <v>197</v>
      </c>
      <c r="AJ738" s="245" t="s">
        <v>197</v>
      </c>
      <c r="AK738" s="245" t="s">
        <v>197</v>
      </c>
      <c r="AL738" s="245" t="s">
        <v>197</v>
      </c>
      <c r="AM738" s="245" t="s">
        <v>197</v>
      </c>
      <c r="AN738" s="245" t="s">
        <v>197</v>
      </c>
      <c r="AO738" s="245" t="s">
        <v>197</v>
      </c>
      <c r="AP738" s="245" t="s">
        <v>197</v>
      </c>
      <c r="AQ738" s="241">
        <v>0</v>
      </c>
      <c r="AR738" s="241">
        <v>0</v>
      </c>
    </row>
    <row r="739" spans="1:44" x14ac:dyDescent="0.2">
      <c r="A739">
        <v>118607</v>
      </c>
      <c r="B739" t="s">
        <v>65</v>
      </c>
      <c r="C739" t="s">
        <v>659</v>
      </c>
      <c r="D739" t="s">
        <v>659</v>
      </c>
      <c r="E739" t="s">
        <v>659</v>
      </c>
      <c r="F739" t="s">
        <v>659</v>
      </c>
      <c r="G739" t="s">
        <v>659</v>
      </c>
      <c r="H739" t="s">
        <v>659</v>
      </c>
      <c r="I739" t="s">
        <v>659</v>
      </c>
      <c r="J739" t="s">
        <v>659</v>
      </c>
      <c r="K739" t="s">
        <v>659</v>
      </c>
      <c r="L739" t="s">
        <v>659</v>
      </c>
      <c r="M739" t="s">
        <v>659</v>
      </c>
      <c r="N739" t="s">
        <v>659</v>
      </c>
      <c r="O739" t="s">
        <v>659</v>
      </c>
      <c r="P739" t="s">
        <v>659</v>
      </c>
      <c r="Q739" t="s">
        <v>659</v>
      </c>
      <c r="R739" t="s">
        <v>659</v>
      </c>
      <c r="S739" t="s">
        <v>659</v>
      </c>
      <c r="T739" t="s">
        <v>659</v>
      </c>
      <c r="U739" t="s">
        <v>659</v>
      </c>
      <c r="V739" t="s">
        <v>659</v>
      </c>
      <c r="W739" t="s">
        <v>659</v>
      </c>
      <c r="X739" t="s">
        <v>659</v>
      </c>
      <c r="Y739" t="s">
        <v>659</v>
      </c>
      <c r="Z739" t="s">
        <v>659</v>
      </c>
      <c r="AA739" t="s">
        <v>659</v>
      </c>
      <c r="AB739" t="s">
        <v>659</v>
      </c>
      <c r="AC739" t="s">
        <v>659</v>
      </c>
      <c r="AD739" t="s">
        <v>659</v>
      </c>
      <c r="AE739" t="s">
        <v>659</v>
      </c>
      <c r="AF739" t="s">
        <v>659</v>
      </c>
      <c r="AG739" t="s">
        <v>659</v>
      </c>
      <c r="AH739" t="s">
        <v>659</v>
      </c>
      <c r="AI739" t="s">
        <v>659</v>
      </c>
      <c r="AJ739" t="s">
        <v>659</v>
      </c>
      <c r="AK739" t="s">
        <v>659</v>
      </c>
      <c r="AL739"/>
      <c r="AM739"/>
      <c r="AN739"/>
      <c r="AO739"/>
      <c r="AP739"/>
      <c r="AQ739" s="241" t="s">
        <v>944</v>
      </c>
      <c r="AR739" s="241">
        <v>0</v>
      </c>
    </row>
    <row r="740" spans="1:44" ht="18" x14ac:dyDescent="0.2">
      <c r="A740" s="264">
        <v>118608</v>
      </c>
      <c r="B740" t="s">
        <v>59</v>
      </c>
      <c r="C740" t="s">
        <v>659</v>
      </c>
      <c r="D740" t="s">
        <v>659</v>
      </c>
      <c r="E740" t="s">
        <v>659</v>
      </c>
      <c r="F740" t="s">
        <v>659</v>
      </c>
      <c r="G740" t="s">
        <v>659</v>
      </c>
      <c r="H740" t="s">
        <v>659</v>
      </c>
      <c r="I740" t="s">
        <v>659</v>
      </c>
      <c r="J740" t="s">
        <v>659</v>
      </c>
      <c r="K740" t="s">
        <v>659</v>
      </c>
      <c r="L740" t="s">
        <v>659</v>
      </c>
      <c r="M740" t="s">
        <v>659</v>
      </c>
      <c r="N740" t="s">
        <v>659</v>
      </c>
      <c r="O740" t="s">
        <v>659</v>
      </c>
      <c r="P740" t="s">
        <v>659</v>
      </c>
      <c r="Q740" t="s">
        <v>659</v>
      </c>
      <c r="R740" t="s">
        <v>659</v>
      </c>
      <c r="S740" t="s">
        <v>659</v>
      </c>
      <c r="T740" t="s">
        <v>659</v>
      </c>
      <c r="U740" t="s">
        <v>659</v>
      </c>
      <c r="V740" t="s">
        <v>659</v>
      </c>
      <c r="W740" t="s">
        <v>659</v>
      </c>
      <c r="X740" t="s">
        <v>659</v>
      </c>
      <c r="Y740" t="s">
        <v>659</v>
      </c>
      <c r="Z740" t="s">
        <v>659</v>
      </c>
      <c r="AA740" t="s">
        <v>659</v>
      </c>
      <c r="AB740" t="s">
        <v>659</v>
      </c>
      <c r="AC740" t="s">
        <v>659</v>
      </c>
      <c r="AD740" t="s">
        <v>659</v>
      </c>
      <c r="AE740" t="s">
        <v>659</v>
      </c>
      <c r="AF740" t="s">
        <v>659</v>
      </c>
      <c r="AG740" t="s">
        <v>659</v>
      </c>
      <c r="AH740" t="s">
        <v>659</v>
      </c>
      <c r="AI740" t="s">
        <v>659</v>
      </c>
      <c r="AJ740" t="s">
        <v>659</v>
      </c>
      <c r="AK740" t="s">
        <v>659</v>
      </c>
      <c r="AL740" t="s">
        <v>659</v>
      </c>
      <c r="AM740" t="s">
        <v>659</v>
      </c>
      <c r="AN740" t="s">
        <v>659</v>
      </c>
      <c r="AO740" t="s">
        <v>659</v>
      </c>
      <c r="AP740" t="s">
        <v>659</v>
      </c>
      <c r="AQ740" s="241">
        <v>0</v>
      </c>
      <c r="AR740" s="241">
        <v>0</v>
      </c>
    </row>
    <row r="741" spans="1:44" ht="18" x14ac:dyDescent="0.2">
      <c r="A741" s="264">
        <v>118610</v>
      </c>
      <c r="B741" t="s">
        <v>59</v>
      </c>
      <c r="C741" t="s">
        <v>659</v>
      </c>
      <c r="D741" t="s">
        <v>659</v>
      </c>
      <c r="E741" t="s">
        <v>659</v>
      </c>
      <c r="F741" t="s">
        <v>659</v>
      </c>
      <c r="G741" t="s">
        <v>659</v>
      </c>
      <c r="H741" t="s">
        <v>659</v>
      </c>
      <c r="I741" t="s">
        <v>659</v>
      </c>
      <c r="J741" t="s">
        <v>659</v>
      </c>
      <c r="K741" t="s">
        <v>659</v>
      </c>
      <c r="L741" t="s">
        <v>659</v>
      </c>
      <c r="M741" t="s">
        <v>659</v>
      </c>
      <c r="N741" t="s">
        <v>659</v>
      </c>
      <c r="O741" t="s">
        <v>659</v>
      </c>
      <c r="P741" t="s">
        <v>659</v>
      </c>
      <c r="Q741" t="s">
        <v>659</v>
      </c>
      <c r="R741" t="s">
        <v>659</v>
      </c>
      <c r="S741" t="s">
        <v>659</v>
      </c>
      <c r="T741" t="s">
        <v>659</v>
      </c>
      <c r="U741" t="s">
        <v>659</v>
      </c>
      <c r="V741" t="s">
        <v>659</v>
      </c>
      <c r="W741" t="s">
        <v>659</v>
      </c>
      <c r="X741" t="s">
        <v>659</v>
      </c>
      <c r="Y741" t="s">
        <v>659</v>
      </c>
      <c r="Z741" t="s">
        <v>659</v>
      </c>
      <c r="AA741" t="s">
        <v>659</v>
      </c>
      <c r="AB741" t="s">
        <v>659</v>
      </c>
      <c r="AC741" t="s">
        <v>659</v>
      </c>
      <c r="AD741" t="s">
        <v>659</v>
      </c>
      <c r="AE741" t="s">
        <v>659</v>
      </c>
      <c r="AF741" t="s">
        <v>659</v>
      </c>
      <c r="AG741" t="s">
        <v>659</v>
      </c>
      <c r="AH741" t="s">
        <v>659</v>
      </c>
      <c r="AI741" t="s">
        <v>659</v>
      </c>
      <c r="AJ741" t="s">
        <v>659</v>
      </c>
      <c r="AK741" t="s">
        <v>659</v>
      </c>
      <c r="AL741" t="s">
        <v>659</v>
      </c>
      <c r="AM741" t="s">
        <v>659</v>
      </c>
      <c r="AN741" t="s">
        <v>659</v>
      </c>
      <c r="AO741" t="s">
        <v>659</v>
      </c>
      <c r="AP741" t="s">
        <v>659</v>
      </c>
      <c r="AQ741" s="241">
        <v>0</v>
      </c>
      <c r="AR741" s="241">
        <v>0</v>
      </c>
    </row>
    <row r="742" spans="1:44" ht="18" x14ac:dyDescent="0.2">
      <c r="A742" s="264">
        <v>118618</v>
      </c>
      <c r="B742" t="s">
        <v>59</v>
      </c>
      <c r="C742" t="s">
        <v>659</v>
      </c>
      <c r="D742" t="s">
        <v>659</v>
      </c>
      <c r="E742" t="s">
        <v>659</v>
      </c>
      <c r="F742" t="s">
        <v>659</v>
      </c>
      <c r="G742" t="s">
        <v>659</v>
      </c>
      <c r="H742" t="s">
        <v>659</v>
      </c>
      <c r="I742" t="s">
        <v>659</v>
      </c>
      <c r="J742" t="s">
        <v>659</v>
      </c>
      <c r="K742" t="s">
        <v>659</v>
      </c>
      <c r="L742" t="s">
        <v>659</v>
      </c>
      <c r="M742" t="s">
        <v>659</v>
      </c>
      <c r="N742" t="s">
        <v>659</v>
      </c>
      <c r="O742" t="s">
        <v>659</v>
      </c>
      <c r="P742" t="s">
        <v>659</v>
      </c>
      <c r="Q742" t="s">
        <v>659</v>
      </c>
      <c r="R742" t="s">
        <v>659</v>
      </c>
      <c r="S742" t="s">
        <v>659</v>
      </c>
      <c r="T742" t="s">
        <v>659</v>
      </c>
      <c r="U742" t="s">
        <v>659</v>
      </c>
      <c r="V742" t="s">
        <v>659</v>
      </c>
      <c r="W742" t="s">
        <v>659</v>
      </c>
      <c r="X742" t="s">
        <v>659</v>
      </c>
      <c r="Y742" t="s">
        <v>659</v>
      </c>
      <c r="Z742" t="s">
        <v>659</v>
      </c>
      <c r="AA742" t="s">
        <v>659</v>
      </c>
      <c r="AB742" t="s">
        <v>659</v>
      </c>
      <c r="AC742" t="s">
        <v>659</v>
      </c>
      <c r="AD742" t="s">
        <v>659</v>
      </c>
      <c r="AE742" t="s">
        <v>659</v>
      </c>
      <c r="AF742" t="s">
        <v>659</v>
      </c>
      <c r="AG742" t="s">
        <v>659</v>
      </c>
      <c r="AH742" t="s">
        <v>659</v>
      </c>
      <c r="AI742" t="s">
        <v>659</v>
      </c>
      <c r="AJ742" t="s">
        <v>659</v>
      </c>
      <c r="AK742" t="s">
        <v>659</v>
      </c>
      <c r="AL742" t="s">
        <v>659</v>
      </c>
      <c r="AM742" t="s">
        <v>659</v>
      </c>
      <c r="AN742" t="s">
        <v>659</v>
      </c>
      <c r="AO742" t="s">
        <v>659</v>
      </c>
      <c r="AP742" t="s">
        <v>659</v>
      </c>
      <c r="AQ742" s="241">
        <v>0</v>
      </c>
      <c r="AR742" s="241">
        <v>0</v>
      </c>
    </row>
    <row r="743" spans="1:44" ht="18" x14ac:dyDescent="0.2">
      <c r="A743" s="264">
        <v>118625</v>
      </c>
      <c r="B743" t="s">
        <v>59</v>
      </c>
      <c r="C743" t="s">
        <v>659</v>
      </c>
      <c r="D743" t="s">
        <v>659</v>
      </c>
      <c r="E743" t="s">
        <v>659</v>
      </c>
      <c r="F743" t="s">
        <v>659</v>
      </c>
      <c r="G743" t="s">
        <v>659</v>
      </c>
      <c r="H743" t="s">
        <v>659</v>
      </c>
      <c r="I743" t="s">
        <v>659</v>
      </c>
      <c r="J743" t="s">
        <v>659</v>
      </c>
      <c r="K743" t="s">
        <v>659</v>
      </c>
      <c r="L743" t="s">
        <v>659</v>
      </c>
      <c r="M743" t="s">
        <v>659</v>
      </c>
      <c r="N743" t="s">
        <v>659</v>
      </c>
      <c r="O743" t="s">
        <v>659</v>
      </c>
      <c r="P743" t="s">
        <v>659</v>
      </c>
      <c r="Q743" t="s">
        <v>659</v>
      </c>
      <c r="R743" t="s">
        <v>659</v>
      </c>
      <c r="S743" t="s">
        <v>659</v>
      </c>
      <c r="T743" t="s">
        <v>659</v>
      </c>
      <c r="U743" t="s">
        <v>659</v>
      </c>
      <c r="V743" t="s">
        <v>659</v>
      </c>
      <c r="W743" t="s">
        <v>659</v>
      </c>
      <c r="X743" t="s">
        <v>659</v>
      </c>
      <c r="Y743" t="s">
        <v>659</v>
      </c>
      <c r="Z743" t="s">
        <v>659</v>
      </c>
      <c r="AA743" t="s">
        <v>659</v>
      </c>
      <c r="AB743" t="s">
        <v>659</v>
      </c>
      <c r="AC743" t="s">
        <v>659</v>
      </c>
      <c r="AD743" t="s">
        <v>659</v>
      </c>
      <c r="AE743" t="s">
        <v>659</v>
      </c>
      <c r="AF743" t="s">
        <v>659</v>
      </c>
      <c r="AG743" t="s">
        <v>659</v>
      </c>
      <c r="AH743" t="s">
        <v>659</v>
      </c>
      <c r="AI743" t="s">
        <v>659</v>
      </c>
      <c r="AJ743" t="s">
        <v>659</v>
      </c>
      <c r="AK743" t="s">
        <v>659</v>
      </c>
      <c r="AL743" t="s">
        <v>659</v>
      </c>
      <c r="AM743" t="s">
        <v>659</v>
      </c>
      <c r="AN743" t="s">
        <v>659</v>
      </c>
      <c r="AO743" t="s">
        <v>659</v>
      </c>
      <c r="AP743" t="s">
        <v>659</v>
      </c>
      <c r="AQ743" s="241">
        <v>0</v>
      </c>
      <c r="AR743" s="241">
        <v>0</v>
      </c>
    </row>
    <row r="744" spans="1:44" x14ac:dyDescent="0.2">
      <c r="A744">
        <v>118634</v>
      </c>
      <c r="B744" t="s">
        <v>1144</v>
      </c>
      <c r="C744" t="s">
        <v>198</v>
      </c>
      <c r="D744" t="s">
        <v>198</v>
      </c>
      <c r="E744" t="s">
        <v>196</v>
      </c>
      <c r="F744" t="s">
        <v>198</v>
      </c>
      <c r="G744" t="s">
        <v>197</v>
      </c>
      <c r="H744" t="s">
        <v>198</v>
      </c>
      <c r="I744" t="s">
        <v>196</v>
      </c>
      <c r="J744" t="s">
        <v>196</v>
      </c>
      <c r="K744" t="s">
        <v>196</v>
      </c>
      <c r="L744" t="s">
        <v>196</v>
      </c>
      <c r="M744" t="s">
        <v>198</v>
      </c>
      <c r="N744" t="s">
        <v>198</v>
      </c>
      <c r="O744" t="s">
        <v>196</v>
      </c>
      <c r="P744" t="s">
        <v>196</v>
      </c>
      <c r="Q744" t="s">
        <v>198</v>
      </c>
      <c r="R744" t="s">
        <v>198</v>
      </c>
      <c r="S744" t="s">
        <v>198</v>
      </c>
      <c r="T744" t="s">
        <v>198</v>
      </c>
      <c r="U744" t="s">
        <v>198</v>
      </c>
      <c r="V744" t="s">
        <v>198</v>
      </c>
      <c r="W744" t="s">
        <v>196</v>
      </c>
      <c r="X744" t="s">
        <v>198</v>
      </c>
      <c r="Y744" t="s">
        <v>198</v>
      </c>
      <c r="Z744" t="s">
        <v>198</v>
      </c>
      <c r="AA744" t="s">
        <v>198</v>
      </c>
      <c r="AB744" t="s">
        <v>198</v>
      </c>
      <c r="AC744" t="s">
        <v>196</v>
      </c>
      <c r="AD744" t="s">
        <v>198</v>
      </c>
      <c r="AE744" t="s">
        <v>198</v>
      </c>
      <c r="AF744" t="s">
        <v>198</v>
      </c>
      <c r="AG744" t="s">
        <v>198</v>
      </c>
      <c r="AH744" t="s">
        <v>197</v>
      </c>
      <c r="AI744" t="s">
        <v>198</v>
      </c>
      <c r="AJ744" t="s">
        <v>198</v>
      </c>
      <c r="AK744" t="s">
        <v>196</v>
      </c>
      <c r="AL744" t="s">
        <v>197</v>
      </c>
      <c r="AM744" t="s">
        <v>197</v>
      </c>
      <c r="AN744" t="s">
        <v>197</v>
      </c>
      <c r="AO744" t="s">
        <v>197</v>
      </c>
      <c r="AP744" t="s">
        <v>196</v>
      </c>
      <c r="AQ744" s="241">
        <v>0</v>
      </c>
      <c r="AR744" s="241">
        <v>0</v>
      </c>
    </row>
    <row r="745" spans="1:44" ht="18" x14ac:dyDescent="0.2">
      <c r="A745" s="264">
        <v>118637</v>
      </c>
      <c r="B745" t="s">
        <v>59</v>
      </c>
      <c r="C745" t="s">
        <v>659</v>
      </c>
      <c r="D745" t="s">
        <v>659</v>
      </c>
      <c r="E745" t="s">
        <v>659</v>
      </c>
      <c r="F745" t="s">
        <v>659</v>
      </c>
      <c r="G745" t="s">
        <v>659</v>
      </c>
      <c r="H745" t="s">
        <v>659</v>
      </c>
      <c r="I745" t="s">
        <v>659</v>
      </c>
      <c r="J745" t="s">
        <v>659</v>
      </c>
      <c r="K745" t="s">
        <v>659</v>
      </c>
      <c r="L745" t="s">
        <v>659</v>
      </c>
      <c r="M745" t="s">
        <v>659</v>
      </c>
      <c r="N745" t="s">
        <v>659</v>
      </c>
      <c r="O745" t="s">
        <v>659</v>
      </c>
      <c r="P745" t="s">
        <v>659</v>
      </c>
      <c r="Q745" t="s">
        <v>659</v>
      </c>
      <c r="R745" t="s">
        <v>659</v>
      </c>
      <c r="S745" t="s">
        <v>659</v>
      </c>
      <c r="T745" t="s">
        <v>659</v>
      </c>
      <c r="U745" t="s">
        <v>659</v>
      </c>
      <c r="V745" t="s">
        <v>659</v>
      </c>
      <c r="W745" t="s">
        <v>659</v>
      </c>
      <c r="X745" t="s">
        <v>659</v>
      </c>
      <c r="Y745" t="s">
        <v>659</v>
      </c>
      <c r="Z745" t="s">
        <v>659</v>
      </c>
      <c r="AA745" t="s">
        <v>659</v>
      </c>
      <c r="AB745" t="s">
        <v>659</v>
      </c>
      <c r="AC745" t="s">
        <v>659</v>
      </c>
      <c r="AD745" t="s">
        <v>659</v>
      </c>
      <c r="AE745" t="s">
        <v>659</v>
      </c>
      <c r="AF745" t="s">
        <v>659</v>
      </c>
      <c r="AG745" t="s">
        <v>659</v>
      </c>
      <c r="AH745" t="s">
        <v>659</v>
      </c>
      <c r="AI745" t="s">
        <v>659</v>
      </c>
      <c r="AJ745" t="s">
        <v>659</v>
      </c>
      <c r="AK745" t="s">
        <v>659</v>
      </c>
      <c r="AL745" t="s">
        <v>659</v>
      </c>
      <c r="AM745" t="s">
        <v>659</v>
      </c>
      <c r="AN745" t="s">
        <v>659</v>
      </c>
      <c r="AO745" t="s">
        <v>659</v>
      </c>
      <c r="AP745" t="s">
        <v>659</v>
      </c>
      <c r="AQ745" s="241">
        <v>0</v>
      </c>
      <c r="AR745" s="241">
        <v>0</v>
      </c>
    </row>
    <row r="746" spans="1:44" x14ac:dyDescent="0.2">
      <c r="A746">
        <v>118665</v>
      </c>
      <c r="B746" t="s">
        <v>59</v>
      </c>
      <c r="C746" t="s">
        <v>659</v>
      </c>
      <c r="D746" t="s">
        <v>659</v>
      </c>
      <c r="E746" t="s">
        <v>659</v>
      </c>
      <c r="F746" t="s">
        <v>659</v>
      </c>
      <c r="G746" t="s">
        <v>659</v>
      </c>
      <c r="H746" t="s">
        <v>659</v>
      </c>
      <c r="I746" t="s">
        <v>659</v>
      </c>
      <c r="J746" t="s">
        <v>659</v>
      </c>
      <c r="K746" t="s">
        <v>659</v>
      </c>
      <c r="L746" t="s">
        <v>659</v>
      </c>
      <c r="M746" t="s">
        <v>659</v>
      </c>
      <c r="N746" t="s">
        <v>659</v>
      </c>
      <c r="O746" t="s">
        <v>659</v>
      </c>
      <c r="P746" t="s">
        <v>659</v>
      </c>
      <c r="Q746" t="s">
        <v>659</v>
      </c>
      <c r="R746" t="s">
        <v>659</v>
      </c>
      <c r="S746" t="s">
        <v>659</v>
      </c>
      <c r="T746" t="s">
        <v>659</v>
      </c>
      <c r="U746" t="s">
        <v>659</v>
      </c>
      <c r="V746" t="s">
        <v>659</v>
      </c>
      <c r="W746" t="s">
        <v>659</v>
      </c>
      <c r="X746" t="s">
        <v>659</v>
      </c>
      <c r="Y746" t="s">
        <v>659</v>
      </c>
      <c r="Z746" t="s">
        <v>659</v>
      </c>
      <c r="AA746" t="s">
        <v>659</v>
      </c>
      <c r="AB746" t="s">
        <v>659</v>
      </c>
      <c r="AC746" t="s">
        <v>659</v>
      </c>
      <c r="AD746" t="s">
        <v>659</v>
      </c>
      <c r="AE746" t="s">
        <v>659</v>
      </c>
      <c r="AF746" t="s">
        <v>659</v>
      </c>
      <c r="AG746" t="s">
        <v>659</v>
      </c>
      <c r="AH746" t="s">
        <v>659</v>
      </c>
      <c r="AI746" t="s">
        <v>659</v>
      </c>
      <c r="AJ746" t="s">
        <v>659</v>
      </c>
      <c r="AK746" t="s">
        <v>659</v>
      </c>
      <c r="AL746" t="s">
        <v>659</v>
      </c>
      <c r="AM746" t="s">
        <v>659</v>
      </c>
      <c r="AN746" t="s">
        <v>659</v>
      </c>
      <c r="AO746" t="s">
        <v>659</v>
      </c>
      <c r="AP746" t="s">
        <v>659</v>
      </c>
      <c r="AQ746" s="241" t="s">
        <v>944</v>
      </c>
      <c r="AR746" s="241">
        <v>0</v>
      </c>
    </row>
    <row r="747" spans="1:44" ht="18" x14ac:dyDescent="0.2">
      <c r="A747" s="264">
        <v>118679</v>
      </c>
      <c r="B747" t="s">
        <v>59</v>
      </c>
      <c r="C747" t="s">
        <v>659</v>
      </c>
      <c r="D747" t="s">
        <v>659</v>
      </c>
      <c r="E747" t="s">
        <v>659</v>
      </c>
      <c r="F747" t="s">
        <v>659</v>
      </c>
      <c r="G747" t="s">
        <v>659</v>
      </c>
      <c r="H747" t="s">
        <v>659</v>
      </c>
      <c r="I747" t="s">
        <v>659</v>
      </c>
      <c r="J747" t="s">
        <v>659</v>
      </c>
      <c r="K747" t="s">
        <v>659</v>
      </c>
      <c r="L747" t="s">
        <v>659</v>
      </c>
      <c r="M747" t="s">
        <v>659</v>
      </c>
      <c r="N747" t="s">
        <v>659</v>
      </c>
      <c r="O747" t="s">
        <v>659</v>
      </c>
      <c r="P747" t="s">
        <v>659</v>
      </c>
      <c r="Q747" t="s">
        <v>659</v>
      </c>
      <c r="R747" t="s">
        <v>659</v>
      </c>
      <c r="S747" t="s">
        <v>659</v>
      </c>
      <c r="T747" t="s">
        <v>659</v>
      </c>
      <c r="U747" t="s">
        <v>659</v>
      </c>
      <c r="V747" t="s">
        <v>659</v>
      </c>
      <c r="W747" t="s">
        <v>659</v>
      </c>
      <c r="X747" t="s">
        <v>659</v>
      </c>
      <c r="Y747" t="s">
        <v>659</v>
      </c>
      <c r="Z747" t="s">
        <v>659</v>
      </c>
      <c r="AA747" t="s">
        <v>659</v>
      </c>
      <c r="AB747" t="s">
        <v>659</v>
      </c>
      <c r="AC747" t="s">
        <v>659</v>
      </c>
      <c r="AD747" t="s">
        <v>659</v>
      </c>
      <c r="AE747" t="s">
        <v>659</v>
      </c>
      <c r="AF747" t="s">
        <v>659</v>
      </c>
      <c r="AG747" t="s">
        <v>659</v>
      </c>
      <c r="AH747" t="s">
        <v>659</v>
      </c>
      <c r="AI747" t="s">
        <v>659</v>
      </c>
      <c r="AJ747" t="s">
        <v>659</v>
      </c>
      <c r="AK747" t="s">
        <v>659</v>
      </c>
      <c r="AL747" t="s">
        <v>659</v>
      </c>
      <c r="AM747" t="s">
        <v>659</v>
      </c>
      <c r="AN747" t="s">
        <v>659</v>
      </c>
      <c r="AO747" t="s">
        <v>659</v>
      </c>
      <c r="AP747" t="s">
        <v>659</v>
      </c>
      <c r="AQ747" s="241">
        <v>0</v>
      </c>
      <c r="AR747" s="241">
        <v>0</v>
      </c>
    </row>
    <row r="748" spans="1:44" ht="18" x14ac:dyDescent="0.2">
      <c r="A748" s="264">
        <v>118687</v>
      </c>
      <c r="B748" t="s">
        <v>59</v>
      </c>
      <c r="C748" t="s">
        <v>659</v>
      </c>
      <c r="D748" t="s">
        <v>659</v>
      </c>
      <c r="E748" t="s">
        <v>659</v>
      </c>
      <c r="F748" t="s">
        <v>659</v>
      </c>
      <c r="G748" t="s">
        <v>659</v>
      </c>
      <c r="H748" t="s">
        <v>659</v>
      </c>
      <c r="I748" t="s">
        <v>659</v>
      </c>
      <c r="J748" t="s">
        <v>659</v>
      </c>
      <c r="K748" t="s">
        <v>659</v>
      </c>
      <c r="L748" t="s">
        <v>659</v>
      </c>
      <c r="M748" t="s">
        <v>659</v>
      </c>
      <c r="N748" t="s">
        <v>659</v>
      </c>
      <c r="O748" t="s">
        <v>659</v>
      </c>
      <c r="P748" t="s">
        <v>659</v>
      </c>
      <c r="Q748" t="s">
        <v>659</v>
      </c>
      <c r="R748" t="s">
        <v>659</v>
      </c>
      <c r="S748" t="s">
        <v>659</v>
      </c>
      <c r="T748" t="s">
        <v>659</v>
      </c>
      <c r="U748" t="s">
        <v>659</v>
      </c>
      <c r="V748" t="s">
        <v>659</v>
      </c>
      <c r="W748" t="s">
        <v>659</v>
      </c>
      <c r="X748" t="s">
        <v>659</v>
      </c>
      <c r="Y748" t="s">
        <v>659</v>
      </c>
      <c r="Z748" t="s">
        <v>659</v>
      </c>
      <c r="AA748" t="s">
        <v>659</v>
      </c>
      <c r="AB748" t="s">
        <v>659</v>
      </c>
      <c r="AC748" t="s">
        <v>659</v>
      </c>
      <c r="AD748" t="s">
        <v>659</v>
      </c>
      <c r="AE748" t="s">
        <v>659</v>
      </c>
      <c r="AF748" t="s">
        <v>659</v>
      </c>
      <c r="AG748" t="s">
        <v>659</v>
      </c>
      <c r="AH748" t="s">
        <v>659</v>
      </c>
      <c r="AI748" t="s">
        <v>659</v>
      </c>
      <c r="AJ748" t="s">
        <v>659</v>
      </c>
      <c r="AK748" t="s">
        <v>659</v>
      </c>
      <c r="AL748" t="s">
        <v>659</v>
      </c>
      <c r="AM748" t="s">
        <v>659</v>
      </c>
      <c r="AN748" t="s">
        <v>659</v>
      </c>
      <c r="AO748" t="s">
        <v>659</v>
      </c>
      <c r="AP748" t="s">
        <v>659</v>
      </c>
      <c r="AQ748" s="241">
        <v>0</v>
      </c>
      <c r="AR748" s="241">
        <v>0</v>
      </c>
    </row>
    <row r="749" spans="1:44" x14ac:dyDescent="0.2">
      <c r="A749">
        <v>118688</v>
      </c>
      <c r="B749" t="s">
        <v>59</v>
      </c>
      <c r="C749" t="s">
        <v>196</v>
      </c>
      <c r="D749" t="s">
        <v>197</v>
      </c>
      <c r="E749" t="s">
        <v>196</v>
      </c>
      <c r="F749" t="s">
        <v>198</v>
      </c>
      <c r="G749" t="s">
        <v>196</v>
      </c>
      <c r="H749" t="s">
        <v>198</v>
      </c>
      <c r="I749" t="s">
        <v>198</v>
      </c>
      <c r="J749" t="s">
        <v>196</v>
      </c>
      <c r="K749" t="s">
        <v>198</v>
      </c>
      <c r="L749" t="s">
        <v>196</v>
      </c>
      <c r="M749" t="s">
        <v>198</v>
      </c>
      <c r="N749" t="s">
        <v>196</v>
      </c>
      <c r="O749" t="s">
        <v>198</v>
      </c>
      <c r="P749" t="s">
        <v>196</v>
      </c>
      <c r="Q749" t="s">
        <v>198</v>
      </c>
      <c r="R749" t="s">
        <v>198</v>
      </c>
      <c r="S749" t="s">
        <v>198</v>
      </c>
      <c r="T749" t="s">
        <v>198</v>
      </c>
      <c r="U749" t="s">
        <v>198</v>
      </c>
      <c r="V749" t="s">
        <v>196</v>
      </c>
      <c r="W749" t="s">
        <v>198</v>
      </c>
      <c r="X749" t="s">
        <v>198</v>
      </c>
      <c r="Y749" t="s">
        <v>198</v>
      </c>
      <c r="Z749" t="s">
        <v>198</v>
      </c>
      <c r="AA749" t="s">
        <v>196</v>
      </c>
      <c r="AB749" t="s">
        <v>198</v>
      </c>
      <c r="AC749" t="s">
        <v>198</v>
      </c>
      <c r="AD749" t="s">
        <v>198</v>
      </c>
      <c r="AE749" t="s">
        <v>198</v>
      </c>
      <c r="AF749" t="s">
        <v>196</v>
      </c>
      <c r="AG749" t="s">
        <v>198</v>
      </c>
      <c r="AH749" t="s">
        <v>198</v>
      </c>
      <c r="AI749" t="s">
        <v>196</v>
      </c>
      <c r="AJ749" t="s">
        <v>198</v>
      </c>
      <c r="AK749" t="s">
        <v>198</v>
      </c>
      <c r="AL749" t="s">
        <v>198</v>
      </c>
      <c r="AM749" t="s">
        <v>198</v>
      </c>
      <c r="AN749" t="s">
        <v>198</v>
      </c>
      <c r="AO749" t="s">
        <v>198</v>
      </c>
      <c r="AP749" t="s">
        <v>198</v>
      </c>
      <c r="AQ749" s="241">
        <v>0</v>
      </c>
      <c r="AR749" s="241">
        <v>0</v>
      </c>
    </row>
    <row r="750" spans="1:44" x14ac:dyDescent="0.2">
      <c r="A750">
        <v>118693</v>
      </c>
      <c r="B750" t="s">
        <v>1141</v>
      </c>
      <c r="C750" t="s">
        <v>196</v>
      </c>
      <c r="D750" t="s">
        <v>196</v>
      </c>
      <c r="E750" t="s">
        <v>196</v>
      </c>
      <c r="F750" t="s">
        <v>198</v>
      </c>
      <c r="G750" t="s">
        <v>196</v>
      </c>
      <c r="H750" t="s">
        <v>196</v>
      </c>
      <c r="I750" t="s">
        <v>198</v>
      </c>
      <c r="J750" t="s">
        <v>196</v>
      </c>
      <c r="K750" t="s">
        <v>198</v>
      </c>
      <c r="L750" t="s">
        <v>196</v>
      </c>
      <c r="M750" t="s">
        <v>196</v>
      </c>
      <c r="N750" t="s">
        <v>196</v>
      </c>
      <c r="O750" t="s">
        <v>196</v>
      </c>
      <c r="P750" t="s">
        <v>196</v>
      </c>
      <c r="Q750" t="s">
        <v>196</v>
      </c>
      <c r="R750" t="s">
        <v>198</v>
      </c>
      <c r="S750" t="s">
        <v>196</v>
      </c>
      <c r="T750" t="s">
        <v>196</v>
      </c>
      <c r="U750" t="s">
        <v>196</v>
      </c>
      <c r="V750" t="s">
        <v>196</v>
      </c>
      <c r="W750" t="s">
        <v>198</v>
      </c>
      <c r="X750" t="s">
        <v>198</v>
      </c>
      <c r="Y750" t="s">
        <v>196</v>
      </c>
      <c r="Z750" t="s">
        <v>196</v>
      </c>
      <c r="AA750" t="s">
        <v>196</v>
      </c>
      <c r="AB750" t="s">
        <v>196</v>
      </c>
      <c r="AC750" t="s">
        <v>196</v>
      </c>
      <c r="AD750" t="s">
        <v>196</v>
      </c>
      <c r="AE750" t="s">
        <v>196</v>
      </c>
      <c r="AF750" t="s">
        <v>196</v>
      </c>
      <c r="AG750" t="s">
        <v>198</v>
      </c>
      <c r="AH750" t="s">
        <v>196</v>
      </c>
      <c r="AI750" t="s">
        <v>196</v>
      </c>
      <c r="AJ750" t="s">
        <v>198</v>
      </c>
      <c r="AK750" t="s">
        <v>196</v>
      </c>
      <c r="AL750" t="s">
        <v>198</v>
      </c>
      <c r="AM750" t="s">
        <v>198</v>
      </c>
      <c r="AN750" t="s">
        <v>198</v>
      </c>
      <c r="AO750" t="s">
        <v>198</v>
      </c>
      <c r="AP750" t="s">
        <v>196</v>
      </c>
      <c r="AQ750" s="241">
        <v>0</v>
      </c>
      <c r="AR750" s="241">
        <v>0</v>
      </c>
    </row>
    <row r="751" spans="1:44" x14ac:dyDescent="0.2">
      <c r="A751">
        <v>118698</v>
      </c>
      <c r="B751" t="s">
        <v>59</v>
      </c>
      <c r="C751" t="s">
        <v>659</v>
      </c>
      <c r="D751" t="s">
        <v>659</v>
      </c>
      <c r="E751" t="s">
        <v>659</v>
      </c>
      <c r="F751" t="s">
        <v>659</v>
      </c>
      <c r="G751" t="s">
        <v>659</v>
      </c>
      <c r="H751" t="s">
        <v>659</v>
      </c>
      <c r="I751" t="s">
        <v>659</v>
      </c>
      <c r="J751" t="s">
        <v>659</v>
      </c>
      <c r="K751" t="s">
        <v>659</v>
      </c>
      <c r="L751" t="s">
        <v>659</v>
      </c>
      <c r="M751" t="s">
        <v>659</v>
      </c>
      <c r="N751" t="s">
        <v>659</v>
      </c>
      <c r="O751" t="s">
        <v>659</v>
      </c>
      <c r="P751" t="s">
        <v>659</v>
      </c>
      <c r="Q751" t="s">
        <v>659</v>
      </c>
      <c r="R751" t="s">
        <v>659</v>
      </c>
      <c r="S751" t="s">
        <v>659</v>
      </c>
      <c r="T751" t="s">
        <v>659</v>
      </c>
      <c r="U751" t="s">
        <v>659</v>
      </c>
      <c r="V751" t="s">
        <v>659</v>
      </c>
      <c r="W751" t="s">
        <v>659</v>
      </c>
      <c r="X751" t="s">
        <v>659</v>
      </c>
      <c r="Y751" t="s">
        <v>659</v>
      </c>
      <c r="Z751" t="s">
        <v>659</v>
      </c>
      <c r="AA751" t="s">
        <v>659</v>
      </c>
      <c r="AB751" t="s">
        <v>659</v>
      </c>
      <c r="AC751" t="s">
        <v>659</v>
      </c>
      <c r="AD751" t="s">
        <v>659</v>
      </c>
      <c r="AE751" t="s">
        <v>659</v>
      </c>
      <c r="AF751" t="s">
        <v>659</v>
      </c>
      <c r="AG751" t="s">
        <v>659</v>
      </c>
      <c r="AH751" t="s">
        <v>659</v>
      </c>
      <c r="AI751" t="s">
        <v>659</v>
      </c>
      <c r="AJ751" t="s">
        <v>659</v>
      </c>
      <c r="AK751" t="s">
        <v>659</v>
      </c>
      <c r="AL751" t="s">
        <v>659</v>
      </c>
      <c r="AM751" t="s">
        <v>659</v>
      </c>
      <c r="AN751" t="s">
        <v>659</v>
      </c>
      <c r="AO751" t="s">
        <v>659</v>
      </c>
      <c r="AP751" t="s">
        <v>659</v>
      </c>
      <c r="AQ751" s="241" t="s">
        <v>944</v>
      </c>
      <c r="AR751" s="241">
        <v>0</v>
      </c>
    </row>
    <row r="752" spans="1:44" x14ac:dyDescent="0.2">
      <c r="A752">
        <v>118700</v>
      </c>
      <c r="B752" t="s">
        <v>59</v>
      </c>
      <c r="C752" t="s">
        <v>659</v>
      </c>
      <c r="D752" t="s">
        <v>659</v>
      </c>
      <c r="E752" t="s">
        <v>659</v>
      </c>
      <c r="F752" t="s">
        <v>659</v>
      </c>
      <c r="G752" t="s">
        <v>659</v>
      </c>
      <c r="H752" t="s">
        <v>659</v>
      </c>
      <c r="I752" t="s">
        <v>659</v>
      </c>
      <c r="J752" t="s">
        <v>659</v>
      </c>
      <c r="K752" t="s">
        <v>659</v>
      </c>
      <c r="L752" t="s">
        <v>659</v>
      </c>
      <c r="M752" t="s">
        <v>659</v>
      </c>
      <c r="N752" t="s">
        <v>659</v>
      </c>
      <c r="O752" t="s">
        <v>659</v>
      </c>
      <c r="P752" t="s">
        <v>659</v>
      </c>
      <c r="Q752" t="s">
        <v>659</v>
      </c>
      <c r="R752" t="s">
        <v>659</v>
      </c>
      <c r="S752" t="s">
        <v>659</v>
      </c>
      <c r="T752" t="s">
        <v>659</v>
      </c>
      <c r="U752" t="s">
        <v>659</v>
      </c>
      <c r="V752" t="s">
        <v>659</v>
      </c>
      <c r="W752" t="s">
        <v>659</v>
      </c>
      <c r="X752" t="s">
        <v>659</v>
      </c>
      <c r="Y752" t="s">
        <v>659</v>
      </c>
      <c r="Z752" t="s">
        <v>659</v>
      </c>
      <c r="AA752" t="s">
        <v>659</v>
      </c>
      <c r="AB752" t="s">
        <v>659</v>
      </c>
      <c r="AC752" t="s">
        <v>659</v>
      </c>
      <c r="AD752" t="s">
        <v>659</v>
      </c>
      <c r="AE752" t="s">
        <v>659</v>
      </c>
      <c r="AF752" t="s">
        <v>659</v>
      </c>
      <c r="AG752" t="s">
        <v>659</v>
      </c>
      <c r="AH752" t="s">
        <v>659</v>
      </c>
      <c r="AI752" t="s">
        <v>659</v>
      </c>
      <c r="AJ752" t="s">
        <v>659</v>
      </c>
      <c r="AK752" t="s">
        <v>659</v>
      </c>
      <c r="AL752" t="s">
        <v>659</v>
      </c>
      <c r="AM752" t="s">
        <v>659</v>
      </c>
      <c r="AN752" t="s">
        <v>659</v>
      </c>
      <c r="AO752" t="s">
        <v>659</v>
      </c>
      <c r="AP752" t="s">
        <v>659</v>
      </c>
      <c r="AQ752" s="241" t="s">
        <v>932</v>
      </c>
      <c r="AR752" s="241">
        <v>0</v>
      </c>
    </row>
    <row r="753" spans="1:44" x14ac:dyDescent="0.2">
      <c r="A753">
        <v>118701</v>
      </c>
      <c r="B753" t="s">
        <v>59</v>
      </c>
      <c r="C753" t="s">
        <v>196</v>
      </c>
      <c r="D753" t="s">
        <v>196</v>
      </c>
      <c r="E753" t="s">
        <v>198</v>
      </c>
      <c r="F753" t="s">
        <v>196</v>
      </c>
      <c r="G753" t="s">
        <v>196</v>
      </c>
      <c r="H753" t="s">
        <v>196</v>
      </c>
      <c r="I753" t="s">
        <v>196</v>
      </c>
      <c r="J753" t="s">
        <v>196</v>
      </c>
      <c r="K753" t="s">
        <v>196</v>
      </c>
      <c r="L753" t="s">
        <v>198</v>
      </c>
      <c r="M753" t="s">
        <v>196</v>
      </c>
      <c r="N753" t="s">
        <v>196</v>
      </c>
      <c r="O753" t="s">
        <v>198</v>
      </c>
      <c r="P753" t="s">
        <v>196</v>
      </c>
      <c r="Q753" t="s">
        <v>198</v>
      </c>
      <c r="R753" t="s">
        <v>196</v>
      </c>
      <c r="S753" t="s">
        <v>198</v>
      </c>
      <c r="T753" t="s">
        <v>198</v>
      </c>
      <c r="U753" t="s">
        <v>196</v>
      </c>
      <c r="V753" t="s">
        <v>196</v>
      </c>
      <c r="W753" t="s">
        <v>198</v>
      </c>
      <c r="X753" t="s">
        <v>196</v>
      </c>
      <c r="Y753" t="s">
        <v>198</v>
      </c>
      <c r="Z753" t="s">
        <v>196</v>
      </c>
      <c r="AA753" t="s">
        <v>198</v>
      </c>
      <c r="AB753" t="s">
        <v>196</v>
      </c>
      <c r="AC753" t="s">
        <v>196</v>
      </c>
      <c r="AD753" t="s">
        <v>198</v>
      </c>
      <c r="AE753" t="s">
        <v>196</v>
      </c>
      <c r="AF753" t="s">
        <v>196</v>
      </c>
      <c r="AG753" t="s">
        <v>196</v>
      </c>
      <c r="AH753" t="s">
        <v>196</v>
      </c>
      <c r="AI753" t="s">
        <v>196</v>
      </c>
      <c r="AJ753" t="s">
        <v>198</v>
      </c>
      <c r="AK753" t="s">
        <v>196</v>
      </c>
      <c r="AL753" t="s">
        <v>198</v>
      </c>
      <c r="AM753" t="s">
        <v>196</v>
      </c>
      <c r="AN753" t="s">
        <v>198</v>
      </c>
      <c r="AO753" t="s">
        <v>198</v>
      </c>
      <c r="AP753" t="s">
        <v>198</v>
      </c>
      <c r="AQ753" s="241">
        <v>0</v>
      </c>
      <c r="AR753" s="241">
        <v>0</v>
      </c>
    </row>
    <row r="754" spans="1:44" x14ac:dyDescent="0.2">
      <c r="A754">
        <v>118703</v>
      </c>
      <c r="B754" t="s">
        <v>59</v>
      </c>
      <c r="C754" t="s">
        <v>196</v>
      </c>
      <c r="D754" t="s">
        <v>197</v>
      </c>
      <c r="E754" t="s">
        <v>198</v>
      </c>
      <c r="F754" t="s">
        <v>198</v>
      </c>
      <c r="G754" t="s">
        <v>198</v>
      </c>
      <c r="H754" t="s">
        <v>198</v>
      </c>
      <c r="I754" t="s">
        <v>198</v>
      </c>
      <c r="J754" t="s">
        <v>196</v>
      </c>
      <c r="K754" t="s">
        <v>198</v>
      </c>
      <c r="L754" t="s">
        <v>197</v>
      </c>
      <c r="M754" t="s">
        <v>196</v>
      </c>
      <c r="N754" t="s">
        <v>196</v>
      </c>
      <c r="O754" t="s">
        <v>196</v>
      </c>
      <c r="P754" t="s">
        <v>196</v>
      </c>
      <c r="Q754" t="s">
        <v>196</v>
      </c>
      <c r="R754" t="s">
        <v>196</v>
      </c>
      <c r="S754" t="s">
        <v>196</v>
      </c>
      <c r="T754" t="s">
        <v>198</v>
      </c>
      <c r="U754" t="s">
        <v>196</v>
      </c>
      <c r="V754" t="s">
        <v>196</v>
      </c>
      <c r="W754" t="s">
        <v>198</v>
      </c>
      <c r="X754" t="s">
        <v>196</v>
      </c>
      <c r="Y754" t="s">
        <v>198</v>
      </c>
      <c r="Z754" t="s">
        <v>198</v>
      </c>
      <c r="AA754" t="s">
        <v>198</v>
      </c>
      <c r="AB754" t="s">
        <v>198</v>
      </c>
      <c r="AC754" t="s">
        <v>198</v>
      </c>
      <c r="AD754" t="s">
        <v>198</v>
      </c>
      <c r="AE754" t="s">
        <v>198</v>
      </c>
      <c r="AF754" t="s">
        <v>196</v>
      </c>
      <c r="AG754" t="s">
        <v>198</v>
      </c>
      <c r="AH754" t="s">
        <v>198</v>
      </c>
      <c r="AI754" t="s">
        <v>196</v>
      </c>
      <c r="AJ754" t="s">
        <v>198</v>
      </c>
      <c r="AK754" t="s">
        <v>196</v>
      </c>
      <c r="AL754" t="s">
        <v>196</v>
      </c>
      <c r="AM754" t="s">
        <v>198</v>
      </c>
      <c r="AN754" t="s">
        <v>196</v>
      </c>
      <c r="AO754" t="s">
        <v>196</v>
      </c>
      <c r="AP754" t="s">
        <v>196</v>
      </c>
      <c r="AQ754" s="241">
        <v>0</v>
      </c>
      <c r="AR754" s="241">
        <v>0</v>
      </c>
    </row>
    <row r="755" spans="1:44" ht="18" x14ac:dyDescent="0.2">
      <c r="A755" s="264">
        <v>118704</v>
      </c>
      <c r="B755" t="s">
        <v>59</v>
      </c>
      <c r="C755" t="s">
        <v>659</v>
      </c>
      <c r="D755" t="s">
        <v>659</v>
      </c>
      <c r="E755" t="s">
        <v>659</v>
      </c>
      <c r="F755" t="s">
        <v>659</v>
      </c>
      <c r="G755" t="s">
        <v>659</v>
      </c>
      <c r="H755" t="s">
        <v>659</v>
      </c>
      <c r="I755" t="s">
        <v>659</v>
      </c>
      <c r="J755" t="s">
        <v>659</v>
      </c>
      <c r="K755" t="s">
        <v>659</v>
      </c>
      <c r="L755" t="s">
        <v>659</v>
      </c>
      <c r="M755" t="s">
        <v>659</v>
      </c>
      <c r="N755" t="s">
        <v>659</v>
      </c>
      <c r="O755" t="s">
        <v>659</v>
      </c>
      <c r="P755" t="s">
        <v>659</v>
      </c>
      <c r="Q755" t="s">
        <v>659</v>
      </c>
      <c r="R755" t="s">
        <v>659</v>
      </c>
      <c r="S755" t="s">
        <v>659</v>
      </c>
      <c r="T755" t="s">
        <v>659</v>
      </c>
      <c r="U755" t="s">
        <v>659</v>
      </c>
      <c r="V755" t="s">
        <v>659</v>
      </c>
      <c r="W755" t="s">
        <v>659</v>
      </c>
      <c r="X755" t="s">
        <v>659</v>
      </c>
      <c r="Y755" t="s">
        <v>659</v>
      </c>
      <c r="Z755" t="s">
        <v>659</v>
      </c>
      <c r="AA755" t="s">
        <v>659</v>
      </c>
      <c r="AB755" t="s">
        <v>659</v>
      </c>
      <c r="AC755" t="s">
        <v>659</v>
      </c>
      <c r="AD755" t="s">
        <v>659</v>
      </c>
      <c r="AE755" t="s">
        <v>659</v>
      </c>
      <c r="AF755" t="s">
        <v>659</v>
      </c>
      <c r="AG755" t="s">
        <v>659</v>
      </c>
      <c r="AH755" t="s">
        <v>659</v>
      </c>
      <c r="AI755" t="s">
        <v>659</v>
      </c>
      <c r="AJ755" t="s">
        <v>659</v>
      </c>
      <c r="AK755" t="s">
        <v>659</v>
      </c>
      <c r="AL755" t="s">
        <v>659</v>
      </c>
      <c r="AM755" t="s">
        <v>659</v>
      </c>
      <c r="AN755" t="s">
        <v>659</v>
      </c>
      <c r="AO755" t="s">
        <v>659</v>
      </c>
      <c r="AP755" t="s">
        <v>659</v>
      </c>
      <c r="AQ755" s="241">
        <v>0</v>
      </c>
      <c r="AR755" s="241">
        <v>0</v>
      </c>
    </row>
    <row r="756" spans="1:44" ht="18" x14ac:dyDescent="0.2">
      <c r="A756" s="264">
        <v>118706</v>
      </c>
      <c r="B756" t="s">
        <v>59</v>
      </c>
      <c r="C756" t="s">
        <v>659</v>
      </c>
      <c r="D756" t="s">
        <v>659</v>
      </c>
      <c r="E756" t="s">
        <v>659</v>
      </c>
      <c r="F756" t="s">
        <v>659</v>
      </c>
      <c r="G756" t="s">
        <v>659</v>
      </c>
      <c r="H756" t="s">
        <v>659</v>
      </c>
      <c r="I756" t="s">
        <v>659</v>
      </c>
      <c r="J756" t="s">
        <v>659</v>
      </c>
      <c r="K756" t="s">
        <v>659</v>
      </c>
      <c r="L756" t="s">
        <v>659</v>
      </c>
      <c r="M756" t="s">
        <v>659</v>
      </c>
      <c r="N756" t="s">
        <v>659</v>
      </c>
      <c r="O756" t="s">
        <v>659</v>
      </c>
      <c r="P756" t="s">
        <v>659</v>
      </c>
      <c r="Q756" t="s">
        <v>659</v>
      </c>
      <c r="R756" t="s">
        <v>659</v>
      </c>
      <c r="S756" t="s">
        <v>659</v>
      </c>
      <c r="T756" t="s">
        <v>659</v>
      </c>
      <c r="U756" t="s">
        <v>659</v>
      </c>
      <c r="V756" t="s">
        <v>659</v>
      </c>
      <c r="W756" t="s">
        <v>659</v>
      </c>
      <c r="X756" t="s">
        <v>659</v>
      </c>
      <c r="Y756" t="s">
        <v>659</v>
      </c>
      <c r="Z756" t="s">
        <v>659</v>
      </c>
      <c r="AA756" t="s">
        <v>659</v>
      </c>
      <c r="AB756" t="s">
        <v>659</v>
      </c>
      <c r="AC756" t="s">
        <v>659</v>
      </c>
      <c r="AD756" t="s">
        <v>659</v>
      </c>
      <c r="AE756" t="s">
        <v>659</v>
      </c>
      <c r="AF756" t="s">
        <v>659</v>
      </c>
      <c r="AG756" t="s">
        <v>659</v>
      </c>
      <c r="AH756" t="s">
        <v>659</v>
      </c>
      <c r="AI756" t="s">
        <v>659</v>
      </c>
      <c r="AJ756" t="s">
        <v>659</v>
      </c>
      <c r="AK756" t="s">
        <v>659</v>
      </c>
      <c r="AL756" t="s">
        <v>659</v>
      </c>
      <c r="AM756" t="s">
        <v>659</v>
      </c>
      <c r="AN756" t="s">
        <v>659</v>
      </c>
      <c r="AO756" t="s">
        <v>659</v>
      </c>
      <c r="AP756" t="s">
        <v>659</v>
      </c>
      <c r="AQ756" s="241">
        <v>0</v>
      </c>
      <c r="AR756" s="241">
        <v>0</v>
      </c>
    </row>
    <row r="757" spans="1:44" x14ac:dyDescent="0.2">
      <c r="A757">
        <v>118708</v>
      </c>
      <c r="B757" t="s">
        <v>59</v>
      </c>
      <c r="C757" t="s">
        <v>659</v>
      </c>
      <c r="D757" t="s">
        <v>659</v>
      </c>
      <c r="E757" t="s">
        <v>659</v>
      </c>
      <c r="F757" t="s">
        <v>659</v>
      </c>
      <c r="G757" t="s">
        <v>659</v>
      </c>
      <c r="H757" t="s">
        <v>659</v>
      </c>
      <c r="I757" t="s">
        <v>659</v>
      </c>
      <c r="J757" t="s">
        <v>659</v>
      </c>
      <c r="K757" t="s">
        <v>659</v>
      </c>
      <c r="L757" t="s">
        <v>659</v>
      </c>
      <c r="M757" t="s">
        <v>659</v>
      </c>
      <c r="N757" t="s">
        <v>659</v>
      </c>
      <c r="O757" t="s">
        <v>659</v>
      </c>
      <c r="P757" t="s">
        <v>659</v>
      </c>
      <c r="Q757" t="s">
        <v>659</v>
      </c>
      <c r="R757" t="s">
        <v>659</v>
      </c>
      <c r="S757" t="s">
        <v>659</v>
      </c>
      <c r="T757" t="s">
        <v>659</v>
      </c>
      <c r="U757" t="s">
        <v>659</v>
      </c>
      <c r="V757" t="s">
        <v>659</v>
      </c>
      <c r="W757" t="s">
        <v>659</v>
      </c>
      <c r="X757" t="s">
        <v>659</v>
      </c>
      <c r="Y757" t="s">
        <v>659</v>
      </c>
      <c r="Z757" t="s">
        <v>659</v>
      </c>
      <c r="AA757" t="s">
        <v>659</v>
      </c>
      <c r="AB757" t="s">
        <v>659</v>
      </c>
      <c r="AC757" t="s">
        <v>659</v>
      </c>
      <c r="AD757" t="s">
        <v>659</v>
      </c>
      <c r="AE757" t="s">
        <v>659</v>
      </c>
      <c r="AF757" t="s">
        <v>659</v>
      </c>
      <c r="AG757" t="s">
        <v>659</v>
      </c>
      <c r="AH757" t="s">
        <v>659</v>
      </c>
      <c r="AI757" t="s">
        <v>659</v>
      </c>
      <c r="AJ757" t="s">
        <v>659</v>
      </c>
      <c r="AK757" t="s">
        <v>659</v>
      </c>
      <c r="AL757" t="s">
        <v>659</v>
      </c>
      <c r="AM757" t="s">
        <v>659</v>
      </c>
      <c r="AN757" t="s">
        <v>659</v>
      </c>
      <c r="AO757" t="s">
        <v>659</v>
      </c>
      <c r="AP757" t="s">
        <v>659</v>
      </c>
      <c r="AQ757" s="241" t="s">
        <v>931</v>
      </c>
      <c r="AR757" s="241">
        <v>0</v>
      </c>
    </row>
    <row r="758" spans="1:44" ht="18" x14ac:dyDescent="0.2">
      <c r="A758" s="264">
        <v>118713</v>
      </c>
      <c r="B758" t="s">
        <v>59</v>
      </c>
      <c r="C758" t="s">
        <v>659</v>
      </c>
      <c r="D758" t="s">
        <v>659</v>
      </c>
      <c r="E758" t="s">
        <v>659</v>
      </c>
      <c r="F758" t="s">
        <v>659</v>
      </c>
      <c r="G758" t="s">
        <v>659</v>
      </c>
      <c r="H758" t="s">
        <v>659</v>
      </c>
      <c r="I758" t="s">
        <v>659</v>
      </c>
      <c r="J758" t="s">
        <v>659</v>
      </c>
      <c r="K758" t="s">
        <v>659</v>
      </c>
      <c r="L758" t="s">
        <v>659</v>
      </c>
      <c r="M758" t="s">
        <v>659</v>
      </c>
      <c r="N758" t="s">
        <v>659</v>
      </c>
      <c r="O758" t="s">
        <v>659</v>
      </c>
      <c r="P758" t="s">
        <v>659</v>
      </c>
      <c r="Q758" t="s">
        <v>659</v>
      </c>
      <c r="R758" t="s">
        <v>659</v>
      </c>
      <c r="S758" t="s">
        <v>659</v>
      </c>
      <c r="T758" t="s">
        <v>659</v>
      </c>
      <c r="U758" t="s">
        <v>659</v>
      </c>
      <c r="V758" t="s">
        <v>659</v>
      </c>
      <c r="W758" t="s">
        <v>659</v>
      </c>
      <c r="X758" t="s">
        <v>659</v>
      </c>
      <c r="Y758" t="s">
        <v>659</v>
      </c>
      <c r="Z758" t="s">
        <v>659</v>
      </c>
      <c r="AA758" t="s">
        <v>659</v>
      </c>
      <c r="AB758" t="s">
        <v>659</v>
      </c>
      <c r="AC758" t="s">
        <v>659</v>
      </c>
      <c r="AD758" t="s">
        <v>659</v>
      </c>
      <c r="AE758" t="s">
        <v>659</v>
      </c>
      <c r="AF758" t="s">
        <v>659</v>
      </c>
      <c r="AG758" t="s">
        <v>659</v>
      </c>
      <c r="AH758" t="s">
        <v>659</v>
      </c>
      <c r="AI758" t="s">
        <v>659</v>
      </c>
      <c r="AJ758" t="s">
        <v>659</v>
      </c>
      <c r="AK758" t="s">
        <v>659</v>
      </c>
      <c r="AL758" t="s">
        <v>659</v>
      </c>
      <c r="AM758" t="s">
        <v>659</v>
      </c>
      <c r="AN758" t="s">
        <v>659</v>
      </c>
      <c r="AO758" t="s">
        <v>659</v>
      </c>
      <c r="AP758" t="s">
        <v>659</v>
      </c>
      <c r="AQ758" s="241">
        <v>0</v>
      </c>
      <c r="AR758" s="241">
        <v>0</v>
      </c>
    </row>
    <row r="759" spans="1:44" x14ac:dyDescent="0.2">
      <c r="A759" s="241">
        <v>118716</v>
      </c>
      <c r="B759" t="s">
        <v>1144</v>
      </c>
      <c r="C759" s="241" t="s">
        <v>659</v>
      </c>
      <c r="D759" s="241" t="s">
        <v>659</v>
      </c>
      <c r="E759" s="241" t="s">
        <v>659</v>
      </c>
      <c r="F759" s="241" t="s">
        <v>659</v>
      </c>
      <c r="G759" s="241" t="s">
        <v>659</v>
      </c>
      <c r="H759" s="241" t="s">
        <v>659</v>
      </c>
      <c r="I759" s="241" t="s">
        <v>659</v>
      </c>
      <c r="J759" s="241" t="s">
        <v>659</v>
      </c>
      <c r="K759" s="241" t="s">
        <v>659</v>
      </c>
      <c r="L759" s="241" t="s">
        <v>659</v>
      </c>
      <c r="M759" s="241" t="s">
        <v>659</v>
      </c>
      <c r="N759" s="241" t="s">
        <v>659</v>
      </c>
      <c r="O759" s="241" t="s">
        <v>659</v>
      </c>
      <c r="P759" s="241" t="s">
        <v>659</v>
      </c>
      <c r="Q759" s="241" t="s">
        <v>659</v>
      </c>
      <c r="R759" s="241" t="s">
        <v>659</v>
      </c>
      <c r="S759" s="241" t="s">
        <v>659</v>
      </c>
      <c r="T759" s="241" t="s">
        <v>659</v>
      </c>
      <c r="U759" s="241" t="s">
        <v>659</v>
      </c>
      <c r="V759" s="241" t="s">
        <v>659</v>
      </c>
      <c r="W759" s="241" t="s">
        <v>659</v>
      </c>
      <c r="X759" s="241" t="s">
        <v>659</v>
      </c>
      <c r="Y759" s="241" t="s">
        <v>659</v>
      </c>
      <c r="Z759" s="241" t="s">
        <v>659</v>
      </c>
      <c r="AA759" s="241" t="s">
        <v>659</v>
      </c>
      <c r="AB759" s="241" t="s">
        <v>659</v>
      </c>
      <c r="AC759" s="241" t="s">
        <v>659</v>
      </c>
      <c r="AD759" s="241" t="s">
        <v>659</v>
      </c>
      <c r="AE759" s="241" t="s">
        <v>659</v>
      </c>
      <c r="AF759" s="241" t="s">
        <v>659</v>
      </c>
      <c r="AG759" s="241" t="s">
        <v>659</v>
      </c>
      <c r="AH759" s="241" t="s">
        <v>659</v>
      </c>
      <c r="AI759" s="241" t="s">
        <v>659</v>
      </c>
      <c r="AJ759" s="241" t="s">
        <v>659</v>
      </c>
      <c r="AK759" s="241" t="s">
        <v>659</v>
      </c>
      <c r="AL759" s="241" t="s">
        <v>659</v>
      </c>
      <c r="AM759" s="241" t="s">
        <v>659</v>
      </c>
      <c r="AN759" s="241" t="s">
        <v>659</v>
      </c>
      <c r="AO759" s="241" t="s">
        <v>659</v>
      </c>
      <c r="AP759" s="241" t="s">
        <v>659</v>
      </c>
      <c r="AQ759" s="241" t="s">
        <v>934</v>
      </c>
      <c r="AR759" s="241">
        <v>0</v>
      </c>
    </row>
    <row r="760" spans="1:44" ht="18" x14ac:dyDescent="0.2">
      <c r="A760" s="264">
        <v>118725</v>
      </c>
      <c r="B760" t="s">
        <v>59</v>
      </c>
      <c r="C760" t="s">
        <v>659</v>
      </c>
      <c r="D760" t="s">
        <v>659</v>
      </c>
      <c r="E760" t="s">
        <v>659</v>
      </c>
      <c r="F760" t="s">
        <v>659</v>
      </c>
      <c r="G760" t="s">
        <v>659</v>
      </c>
      <c r="H760" t="s">
        <v>659</v>
      </c>
      <c r="I760" t="s">
        <v>659</v>
      </c>
      <c r="J760" t="s">
        <v>659</v>
      </c>
      <c r="K760" t="s">
        <v>659</v>
      </c>
      <c r="L760" t="s">
        <v>659</v>
      </c>
      <c r="M760" t="s">
        <v>659</v>
      </c>
      <c r="N760" t="s">
        <v>659</v>
      </c>
      <c r="O760" t="s">
        <v>659</v>
      </c>
      <c r="P760" t="s">
        <v>659</v>
      </c>
      <c r="Q760" t="s">
        <v>659</v>
      </c>
      <c r="R760" t="s">
        <v>659</v>
      </c>
      <c r="S760" t="s">
        <v>659</v>
      </c>
      <c r="T760" t="s">
        <v>659</v>
      </c>
      <c r="U760" t="s">
        <v>659</v>
      </c>
      <c r="V760" t="s">
        <v>659</v>
      </c>
      <c r="W760" t="s">
        <v>659</v>
      </c>
      <c r="X760" t="s">
        <v>659</v>
      </c>
      <c r="Y760" t="s">
        <v>659</v>
      </c>
      <c r="Z760" t="s">
        <v>659</v>
      </c>
      <c r="AA760" t="s">
        <v>659</v>
      </c>
      <c r="AB760" t="s">
        <v>659</v>
      </c>
      <c r="AC760" t="s">
        <v>659</v>
      </c>
      <c r="AD760" t="s">
        <v>659</v>
      </c>
      <c r="AE760" t="s">
        <v>659</v>
      </c>
      <c r="AF760" t="s">
        <v>659</v>
      </c>
      <c r="AG760" t="s">
        <v>659</v>
      </c>
      <c r="AH760" t="s">
        <v>659</v>
      </c>
      <c r="AI760" t="s">
        <v>659</v>
      </c>
      <c r="AJ760" t="s">
        <v>659</v>
      </c>
      <c r="AK760" t="s">
        <v>659</v>
      </c>
      <c r="AL760" t="s">
        <v>659</v>
      </c>
      <c r="AM760" t="s">
        <v>659</v>
      </c>
      <c r="AN760" t="s">
        <v>659</v>
      </c>
      <c r="AO760" t="s">
        <v>659</v>
      </c>
      <c r="AP760" t="s">
        <v>659</v>
      </c>
      <c r="AQ760" s="241">
        <v>0</v>
      </c>
      <c r="AR760" s="241">
        <v>0</v>
      </c>
    </row>
    <row r="761" spans="1:44" ht="15" x14ac:dyDescent="0.25">
      <c r="A761" s="257">
        <v>118730</v>
      </c>
      <c r="B761" t="s">
        <v>1141</v>
      </c>
      <c r="C761" s="245" t="s">
        <v>659</v>
      </c>
      <c r="D761" s="245" t="s">
        <v>659</v>
      </c>
      <c r="E761" s="245" t="s">
        <v>659</v>
      </c>
      <c r="F761" s="245" t="s">
        <v>659</v>
      </c>
      <c r="G761" s="245" t="s">
        <v>659</v>
      </c>
      <c r="H761" s="245" t="s">
        <v>659</v>
      </c>
      <c r="I761" s="245" t="s">
        <v>659</v>
      </c>
      <c r="J761" s="245" t="s">
        <v>659</v>
      </c>
      <c r="K761" s="245" t="s">
        <v>659</v>
      </c>
      <c r="L761" s="245" t="s">
        <v>659</v>
      </c>
      <c r="M761" s="245" t="s">
        <v>659</v>
      </c>
      <c r="N761" s="245" t="s">
        <v>659</v>
      </c>
      <c r="O761" s="245" t="s">
        <v>659</v>
      </c>
      <c r="P761" s="245" t="s">
        <v>659</v>
      </c>
      <c r="Q761" s="245" t="s">
        <v>659</v>
      </c>
      <c r="R761" s="245" t="s">
        <v>659</v>
      </c>
      <c r="S761" s="245" t="s">
        <v>659</v>
      </c>
      <c r="T761" s="245" t="s">
        <v>659</v>
      </c>
      <c r="U761" s="245" t="s">
        <v>659</v>
      </c>
      <c r="V761" s="245" t="s">
        <v>659</v>
      </c>
      <c r="W761" s="245" t="s">
        <v>659</v>
      </c>
      <c r="X761" s="245" t="s">
        <v>659</v>
      </c>
      <c r="Y761" s="245" t="s">
        <v>659</v>
      </c>
      <c r="Z761" s="245" t="s">
        <v>659</v>
      </c>
      <c r="AA761" s="245" t="s">
        <v>659</v>
      </c>
      <c r="AB761" s="245" t="s">
        <v>659</v>
      </c>
      <c r="AC761" s="245" t="s">
        <v>659</v>
      </c>
      <c r="AD761" s="245" t="s">
        <v>659</v>
      </c>
      <c r="AE761" s="245" t="s">
        <v>659</v>
      </c>
      <c r="AF761" s="245" t="s">
        <v>659</v>
      </c>
      <c r="AG761" s="245" t="s">
        <v>659</v>
      </c>
      <c r="AH761" s="245" t="s">
        <v>659</v>
      </c>
      <c r="AI761" s="245" t="s">
        <v>659</v>
      </c>
      <c r="AJ761" s="245" t="s">
        <v>659</v>
      </c>
      <c r="AK761" s="245" t="s">
        <v>659</v>
      </c>
      <c r="AL761" s="245" t="s">
        <v>659</v>
      </c>
      <c r="AM761" s="245" t="s">
        <v>659</v>
      </c>
      <c r="AN761" s="245" t="s">
        <v>659</v>
      </c>
      <c r="AO761" s="245" t="s">
        <v>659</v>
      </c>
      <c r="AP761" s="245" t="s">
        <v>659</v>
      </c>
      <c r="AQ761" s="241" t="s">
        <v>935</v>
      </c>
      <c r="AR761" s="241">
        <v>0</v>
      </c>
    </row>
    <row r="762" spans="1:44" x14ac:dyDescent="0.2">
      <c r="A762">
        <v>118735</v>
      </c>
      <c r="B762" t="s">
        <v>59</v>
      </c>
      <c r="C762" t="s">
        <v>198</v>
      </c>
      <c r="D762" t="s">
        <v>196</v>
      </c>
      <c r="E762" t="s">
        <v>196</v>
      </c>
      <c r="F762" t="s">
        <v>198</v>
      </c>
      <c r="G762" t="s">
        <v>196</v>
      </c>
      <c r="H762" t="s">
        <v>196</v>
      </c>
      <c r="I762" t="s">
        <v>198</v>
      </c>
      <c r="J762" t="s">
        <v>196</v>
      </c>
      <c r="K762" t="s">
        <v>198</v>
      </c>
      <c r="L762" t="s">
        <v>198</v>
      </c>
      <c r="M762" t="s">
        <v>198</v>
      </c>
      <c r="N762" t="s">
        <v>198</v>
      </c>
      <c r="O762" t="s">
        <v>198</v>
      </c>
      <c r="P762" t="s">
        <v>196</v>
      </c>
      <c r="Q762" t="s">
        <v>196</v>
      </c>
      <c r="R762" t="s">
        <v>198</v>
      </c>
      <c r="S762" t="s">
        <v>196</v>
      </c>
      <c r="T762" t="s">
        <v>196</v>
      </c>
      <c r="U762" t="s">
        <v>196</v>
      </c>
      <c r="V762" t="s">
        <v>198</v>
      </c>
      <c r="W762" t="s">
        <v>196</v>
      </c>
      <c r="X762" t="s">
        <v>196</v>
      </c>
      <c r="Y762" t="s">
        <v>198</v>
      </c>
      <c r="Z762" t="s">
        <v>196</v>
      </c>
      <c r="AA762" t="s">
        <v>196</v>
      </c>
      <c r="AB762" t="s">
        <v>196</v>
      </c>
      <c r="AC762" t="s">
        <v>198</v>
      </c>
      <c r="AD762" t="s">
        <v>198</v>
      </c>
      <c r="AE762" t="s">
        <v>197</v>
      </c>
      <c r="AF762" t="s">
        <v>196</v>
      </c>
      <c r="AG762" t="s">
        <v>196</v>
      </c>
      <c r="AH762" t="s">
        <v>196</v>
      </c>
      <c r="AI762" t="s">
        <v>198</v>
      </c>
      <c r="AJ762" t="s">
        <v>198</v>
      </c>
      <c r="AK762" t="s">
        <v>196</v>
      </c>
      <c r="AL762" t="s">
        <v>196</v>
      </c>
      <c r="AM762" t="s">
        <v>196</v>
      </c>
      <c r="AN762" t="s">
        <v>196</v>
      </c>
      <c r="AO762" t="s">
        <v>196</v>
      </c>
      <c r="AP762" t="s">
        <v>196</v>
      </c>
      <c r="AQ762" s="241">
        <v>0</v>
      </c>
      <c r="AR762" s="241">
        <v>0</v>
      </c>
    </row>
    <row r="763" spans="1:44" x14ac:dyDescent="0.2">
      <c r="A763">
        <v>118738</v>
      </c>
      <c r="B763" t="s">
        <v>59</v>
      </c>
      <c r="C763" t="s">
        <v>196</v>
      </c>
      <c r="D763" t="s">
        <v>198</v>
      </c>
      <c r="E763" t="s">
        <v>196</v>
      </c>
      <c r="F763" t="s">
        <v>198</v>
      </c>
      <c r="G763" t="s">
        <v>196</v>
      </c>
      <c r="H763" t="s">
        <v>196</v>
      </c>
      <c r="I763" t="s">
        <v>196</v>
      </c>
      <c r="J763" t="s">
        <v>196</v>
      </c>
      <c r="K763" t="s">
        <v>198</v>
      </c>
      <c r="L763" t="s">
        <v>198</v>
      </c>
      <c r="M763" t="s">
        <v>196</v>
      </c>
      <c r="N763" t="s">
        <v>198</v>
      </c>
      <c r="O763" t="s">
        <v>196</v>
      </c>
      <c r="P763" t="s">
        <v>196</v>
      </c>
      <c r="Q763" t="s">
        <v>198</v>
      </c>
      <c r="R763" t="s">
        <v>196</v>
      </c>
      <c r="S763"/>
      <c r="T763" t="s">
        <v>197</v>
      </c>
      <c r="U763" t="s">
        <v>197</v>
      </c>
      <c r="V763" t="s">
        <v>198</v>
      </c>
      <c r="W763" t="s">
        <v>197</v>
      </c>
      <c r="X763" t="s">
        <v>197</v>
      </c>
      <c r="Y763" t="s">
        <v>198</v>
      </c>
      <c r="Z763" t="s">
        <v>196</v>
      </c>
      <c r="AA763" t="s">
        <v>198</v>
      </c>
      <c r="AB763" t="s">
        <v>196</v>
      </c>
      <c r="AC763" t="s">
        <v>196</v>
      </c>
      <c r="AD763" t="s">
        <v>198</v>
      </c>
      <c r="AE763" t="s">
        <v>196</v>
      </c>
      <c r="AF763" t="s">
        <v>198</v>
      </c>
      <c r="AG763" t="s">
        <v>659</v>
      </c>
      <c r="AH763" t="s">
        <v>196</v>
      </c>
      <c r="AI763" t="s">
        <v>659</v>
      </c>
      <c r="AJ763" t="s">
        <v>659</v>
      </c>
      <c r="AK763" t="s">
        <v>196</v>
      </c>
      <c r="AL763" t="s">
        <v>196</v>
      </c>
      <c r="AM763" t="s">
        <v>196</v>
      </c>
      <c r="AN763" t="s">
        <v>196</v>
      </c>
      <c r="AO763" t="s">
        <v>196</v>
      </c>
      <c r="AP763" t="s">
        <v>196</v>
      </c>
      <c r="AQ763" s="241">
        <v>0</v>
      </c>
      <c r="AR763" s="241">
        <v>0</v>
      </c>
    </row>
    <row r="764" spans="1:44" ht="18" x14ac:dyDescent="0.2">
      <c r="A764" s="264">
        <v>118741</v>
      </c>
      <c r="B764" t="s">
        <v>59</v>
      </c>
      <c r="C764" t="s">
        <v>659</v>
      </c>
      <c r="D764" t="s">
        <v>659</v>
      </c>
      <c r="E764" t="s">
        <v>659</v>
      </c>
      <c r="F764" t="s">
        <v>659</v>
      </c>
      <c r="G764" t="s">
        <v>659</v>
      </c>
      <c r="H764" t="s">
        <v>659</v>
      </c>
      <c r="I764" t="s">
        <v>659</v>
      </c>
      <c r="J764" t="s">
        <v>659</v>
      </c>
      <c r="K764" t="s">
        <v>659</v>
      </c>
      <c r="L764" t="s">
        <v>659</v>
      </c>
      <c r="M764" t="s">
        <v>659</v>
      </c>
      <c r="N764" t="s">
        <v>659</v>
      </c>
      <c r="O764" t="s">
        <v>659</v>
      </c>
      <c r="P764" t="s">
        <v>659</v>
      </c>
      <c r="Q764" t="s">
        <v>659</v>
      </c>
      <c r="R764" t="s">
        <v>659</v>
      </c>
      <c r="S764" t="s">
        <v>659</v>
      </c>
      <c r="T764" t="s">
        <v>659</v>
      </c>
      <c r="U764" t="s">
        <v>659</v>
      </c>
      <c r="V764" t="s">
        <v>659</v>
      </c>
      <c r="W764" t="s">
        <v>659</v>
      </c>
      <c r="X764" t="s">
        <v>659</v>
      </c>
      <c r="Y764" t="s">
        <v>659</v>
      </c>
      <c r="Z764" t="s">
        <v>659</v>
      </c>
      <c r="AA764" t="s">
        <v>659</v>
      </c>
      <c r="AB764" t="s">
        <v>659</v>
      </c>
      <c r="AC764" t="s">
        <v>659</v>
      </c>
      <c r="AD764" t="s">
        <v>659</v>
      </c>
      <c r="AE764" t="s">
        <v>659</v>
      </c>
      <c r="AF764" t="s">
        <v>659</v>
      </c>
      <c r="AG764" t="s">
        <v>659</v>
      </c>
      <c r="AH764" t="s">
        <v>659</v>
      </c>
      <c r="AI764" t="s">
        <v>659</v>
      </c>
      <c r="AJ764" t="s">
        <v>659</v>
      </c>
      <c r="AK764" t="s">
        <v>659</v>
      </c>
      <c r="AL764" t="s">
        <v>659</v>
      </c>
      <c r="AM764" t="s">
        <v>659</v>
      </c>
      <c r="AN764" t="s">
        <v>659</v>
      </c>
      <c r="AO764" t="s">
        <v>659</v>
      </c>
      <c r="AP764" t="s">
        <v>659</v>
      </c>
      <c r="AQ764" s="241">
        <v>0</v>
      </c>
      <c r="AR764" s="241">
        <v>0</v>
      </c>
    </row>
    <row r="765" spans="1:44" x14ac:dyDescent="0.2">
      <c r="A765">
        <v>118747</v>
      </c>
      <c r="B765" t="s">
        <v>1144</v>
      </c>
      <c r="C765" t="s">
        <v>198</v>
      </c>
      <c r="D765" t="s">
        <v>198</v>
      </c>
      <c r="E765" t="s">
        <v>198</v>
      </c>
      <c r="F765" t="s">
        <v>198</v>
      </c>
      <c r="G765" t="s">
        <v>197</v>
      </c>
      <c r="H765" t="s">
        <v>198</v>
      </c>
      <c r="I765" t="s">
        <v>197</v>
      </c>
      <c r="J765" t="s">
        <v>198</v>
      </c>
      <c r="K765" t="s">
        <v>198</v>
      </c>
      <c r="L765" t="s">
        <v>198</v>
      </c>
      <c r="M765" t="s">
        <v>196</v>
      </c>
      <c r="N765" t="s">
        <v>196</v>
      </c>
      <c r="O765" t="s">
        <v>196</v>
      </c>
      <c r="P765" t="s">
        <v>198</v>
      </c>
      <c r="Q765" t="s">
        <v>198</v>
      </c>
      <c r="R765" t="s">
        <v>198</v>
      </c>
      <c r="S765" t="s">
        <v>198</v>
      </c>
      <c r="T765" t="s">
        <v>197</v>
      </c>
      <c r="U765" t="s">
        <v>198</v>
      </c>
      <c r="V765" t="s">
        <v>198</v>
      </c>
      <c r="W765" t="s">
        <v>198</v>
      </c>
      <c r="X765" t="s">
        <v>196</v>
      </c>
      <c r="Y765" t="s">
        <v>196</v>
      </c>
      <c r="Z765" t="s">
        <v>198</v>
      </c>
      <c r="AA765" t="s">
        <v>196</v>
      </c>
      <c r="AB765" t="s">
        <v>197</v>
      </c>
      <c r="AC765" t="s">
        <v>196</v>
      </c>
      <c r="AD765" t="s">
        <v>198</v>
      </c>
      <c r="AE765" t="s">
        <v>198</v>
      </c>
      <c r="AF765" t="s">
        <v>198</v>
      </c>
      <c r="AG765" t="s">
        <v>198</v>
      </c>
      <c r="AH765" t="s">
        <v>198</v>
      </c>
      <c r="AI765" t="s">
        <v>198</v>
      </c>
      <c r="AJ765" t="s">
        <v>198</v>
      </c>
      <c r="AK765" t="s">
        <v>196</v>
      </c>
      <c r="AL765" t="s">
        <v>198</v>
      </c>
      <c r="AM765" t="s">
        <v>198</v>
      </c>
      <c r="AN765" t="s">
        <v>198</v>
      </c>
      <c r="AO765" t="s">
        <v>198</v>
      </c>
      <c r="AP765" t="s">
        <v>196</v>
      </c>
      <c r="AQ765" s="241">
        <v>0</v>
      </c>
      <c r="AR765" s="241">
        <v>0</v>
      </c>
    </row>
    <row r="766" spans="1:44" x14ac:dyDescent="0.2">
      <c r="A766">
        <v>118755</v>
      </c>
      <c r="B766" t="s">
        <v>59</v>
      </c>
      <c r="C766" t="s">
        <v>659</v>
      </c>
      <c r="D766" t="s">
        <v>659</v>
      </c>
      <c r="E766" t="s">
        <v>659</v>
      </c>
      <c r="F766" t="s">
        <v>659</v>
      </c>
      <c r="G766" t="s">
        <v>659</v>
      </c>
      <c r="H766" t="s">
        <v>659</v>
      </c>
      <c r="I766" t="s">
        <v>659</v>
      </c>
      <c r="J766" t="s">
        <v>659</v>
      </c>
      <c r="K766" t="s">
        <v>659</v>
      </c>
      <c r="L766" t="s">
        <v>659</v>
      </c>
      <c r="M766" t="s">
        <v>659</v>
      </c>
      <c r="N766" t="s">
        <v>659</v>
      </c>
      <c r="O766" t="s">
        <v>659</v>
      </c>
      <c r="P766" t="s">
        <v>659</v>
      </c>
      <c r="Q766" t="s">
        <v>659</v>
      </c>
      <c r="R766" t="s">
        <v>659</v>
      </c>
      <c r="S766" t="s">
        <v>659</v>
      </c>
      <c r="T766" t="s">
        <v>659</v>
      </c>
      <c r="U766" t="s">
        <v>659</v>
      </c>
      <c r="V766" t="s">
        <v>659</v>
      </c>
      <c r="W766" t="s">
        <v>659</v>
      </c>
      <c r="X766" t="s">
        <v>659</v>
      </c>
      <c r="Y766" t="s">
        <v>659</v>
      </c>
      <c r="Z766" t="s">
        <v>659</v>
      </c>
      <c r="AA766" t="s">
        <v>659</v>
      </c>
      <c r="AB766" t="s">
        <v>659</v>
      </c>
      <c r="AC766" t="s">
        <v>659</v>
      </c>
      <c r="AD766" t="s">
        <v>659</v>
      </c>
      <c r="AE766" t="s">
        <v>659</v>
      </c>
      <c r="AF766" t="s">
        <v>659</v>
      </c>
      <c r="AG766" t="s">
        <v>659</v>
      </c>
      <c r="AH766" t="s">
        <v>659</v>
      </c>
      <c r="AI766" t="s">
        <v>659</v>
      </c>
      <c r="AJ766" t="s">
        <v>659</v>
      </c>
      <c r="AK766" t="s">
        <v>659</v>
      </c>
      <c r="AL766" t="s">
        <v>659</v>
      </c>
      <c r="AM766" t="s">
        <v>659</v>
      </c>
      <c r="AN766" t="s">
        <v>659</v>
      </c>
      <c r="AO766" t="s">
        <v>659</v>
      </c>
      <c r="AP766" t="s">
        <v>659</v>
      </c>
      <c r="AQ766" s="241" t="s">
        <v>931</v>
      </c>
      <c r="AR766" s="241">
        <v>0</v>
      </c>
    </row>
    <row r="767" spans="1:44" x14ac:dyDescent="0.2">
      <c r="A767" s="241">
        <v>118761</v>
      </c>
      <c r="B767" t="s">
        <v>59</v>
      </c>
      <c r="C767" s="241" t="s">
        <v>198</v>
      </c>
      <c r="D767" s="241" t="s">
        <v>196</v>
      </c>
      <c r="E767" s="241" t="s">
        <v>196</v>
      </c>
      <c r="F767" s="241" t="s">
        <v>198</v>
      </c>
      <c r="G767" s="241" t="s">
        <v>196</v>
      </c>
      <c r="H767" s="241" t="s">
        <v>196</v>
      </c>
      <c r="I767" s="241" t="s">
        <v>198</v>
      </c>
      <c r="J767" s="241" t="s">
        <v>196</v>
      </c>
      <c r="K767" s="241" t="s">
        <v>196</v>
      </c>
      <c r="L767" s="241" t="s">
        <v>196</v>
      </c>
      <c r="M767" s="241" t="s">
        <v>198</v>
      </c>
      <c r="N767" s="241" t="s">
        <v>198</v>
      </c>
      <c r="O767" s="241" t="s">
        <v>198</v>
      </c>
      <c r="P767" s="241" t="s">
        <v>198</v>
      </c>
      <c r="Q767" s="241" t="s">
        <v>198</v>
      </c>
      <c r="R767" s="241" t="s">
        <v>196</v>
      </c>
      <c r="S767" s="241" t="s">
        <v>198</v>
      </c>
      <c r="T767" s="241" t="s">
        <v>198</v>
      </c>
      <c r="U767" s="241" t="s">
        <v>196</v>
      </c>
      <c r="V767" s="241" t="s">
        <v>198</v>
      </c>
      <c r="W767" s="241" t="s">
        <v>198</v>
      </c>
      <c r="X767" s="241" t="s">
        <v>198</v>
      </c>
      <c r="Y767" s="241" t="s">
        <v>198</v>
      </c>
      <c r="Z767" s="241" t="s">
        <v>198</v>
      </c>
      <c r="AA767" s="241" t="s">
        <v>198</v>
      </c>
      <c r="AB767" s="241" t="s">
        <v>198</v>
      </c>
      <c r="AC767" s="241" t="s">
        <v>198</v>
      </c>
      <c r="AD767" s="241" t="s">
        <v>198</v>
      </c>
      <c r="AE767" s="241" t="s">
        <v>196</v>
      </c>
      <c r="AF767" s="241" t="s">
        <v>198</v>
      </c>
      <c r="AG767" s="241" t="s">
        <v>198</v>
      </c>
      <c r="AH767" s="241" t="s">
        <v>196</v>
      </c>
      <c r="AI767" s="241" t="s">
        <v>198</v>
      </c>
      <c r="AJ767" s="241" t="s">
        <v>198</v>
      </c>
      <c r="AK767" s="241" t="s">
        <v>198</v>
      </c>
      <c r="AL767" s="241" t="s">
        <v>198</v>
      </c>
      <c r="AM767" s="241" t="s">
        <v>196</v>
      </c>
      <c r="AN767" s="241" t="s">
        <v>198</v>
      </c>
      <c r="AO767" s="241" t="s">
        <v>197</v>
      </c>
      <c r="AP767" s="241" t="s">
        <v>197</v>
      </c>
      <c r="AQ767" s="241">
        <v>0</v>
      </c>
      <c r="AR767" s="241">
        <v>0</v>
      </c>
    </row>
    <row r="768" spans="1:44" ht="18" x14ac:dyDescent="0.2">
      <c r="A768" s="264">
        <v>118764</v>
      </c>
      <c r="B768" t="s">
        <v>59</v>
      </c>
      <c r="C768" t="s">
        <v>659</v>
      </c>
      <c r="D768" t="s">
        <v>659</v>
      </c>
      <c r="E768" t="s">
        <v>659</v>
      </c>
      <c r="F768" t="s">
        <v>659</v>
      </c>
      <c r="G768" t="s">
        <v>659</v>
      </c>
      <c r="H768" t="s">
        <v>659</v>
      </c>
      <c r="I768" t="s">
        <v>659</v>
      </c>
      <c r="J768" t="s">
        <v>659</v>
      </c>
      <c r="K768" t="s">
        <v>659</v>
      </c>
      <c r="L768" t="s">
        <v>659</v>
      </c>
      <c r="M768" t="s">
        <v>659</v>
      </c>
      <c r="N768" t="s">
        <v>659</v>
      </c>
      <c r="O768" t="s">
        <v>659</v>
      </c>
      <c r="P768" t="s">
        <v>659</v>
      </c>
      <c r="Q768" t="s">
        <v>659</v>
      </c>
      <c r="R768" t="s">
        <v>659</v>
      </c>
      <c r="S768" t="s">
        <v>659</v>
      </c>
      <c r="T768" t="s">
        <v>659</v>
      </c>
      <c r="U768" t="s">
        <v>659</v>
      </c>
      <c r="V768" t="s">
        <v>659</v>
      </c>
      <c r="W768" t="s">
        <v>659</v>
      </c>
      <c r="X768" t="s">
        <v>659</v>
      </c>
      <c r="Y768" t="s">
        <v>659</v>
      </c>
      <c r="Z768" t="s">
        <v>659</v>
      </c>
      <c r="AA768" t="s">
        <v>659</v>
      </c>
      <c r="AB768" t="s">
        <v>659</v>
      </c>
      <c r="AC768" t="s">
        <v>659</v>
      </c>
      <c r="AD768" t="s">
        <v>659</v>
      </c>
      <c r="AE768" t="s">
        <v>659</v>
      </c>
      <c r="AF768" t="s">
        <v>659</v>
      </c>
      <c r="AG768" t="s">
        <v>659</v>
      </c>
      <c r="AH768" t="s">
        <v>659</v>
      </c>
      <c r="AI768" t="s">
        <v>659</v>
      </c>
      <c r="AJ768" t="s">
        <v>659</v>
      </c>
      <c r="AK768" t="s">
        <v>659</v>
      </c>
      <c r="AL768" t="s">
        <v>659</v>
      </c>
      <c r="AM768" t="s">
        <v>659</v>
      </c>
      <c r="AN768" t="s">
        <v>659</v>
      </c>
      <c r="AO768" t="s">
        <v>659</v>
      </c>
      <c r="AP768" t="s">
        <v>659</v>
      </c>
      <c r="AQ768" s="241">
        <v>0</v>
      </c>
      <c r="AR768" s="241">
        <v>0</v>
      </c>
    </row>
    <row r="769" spans="1:44" ht="18" x14ac:dyDescent="0.2">
      <c r="A769" s="264">
        <v>118775</v>
      </c>
      <c r="B769" t="s">
        <v>59</v>
      </c>
      <c r="C769" t="s">
        <v>659</v>
      </c>
      <c r="D769" t="s">
        <v>659</v>
      </c>
      <c r="E769" t="s">
        <v>659</v>
      </c>
      <c r="F769" t="s">
        <v>659</v>
      </c>
      <c r="G769" t="s">
        <v>659</v>
      </c>
      <c r="H769" t="s">
        <v>659</v>
      </c>
      <c r="I769" t="s">
        <v>659</v>
      </c>
      <c r="J769" t="s">
        <v>659</v>
      </c>
      <c r="K769" t="s">
        <v>659</v>
      </c>
      <c r="L769" t="s">
        <v>659</v>
      </c>
      <c r="M769" t="s">
        <v>659</v>
      </c>
      <c r="N769" t="s">
        <v>659</v>
      </c>
      <c r="O769" t="s">
        <v>659</v>
      </c>
      <c r="P769" t="s">
        <v>659</v>
      </c>
      <c r="Q769" t="s">
        <v>659</v>
      </c>
      <c r="R769" t="s">
        <v>659</v>
      </c>
      <c r="S769" t="s">
        <v>659</v>
      </c>
      <c r="T769" t="s">
        <v>659</v>
      </c>
      <c r="U769" t="s">
        <v>659</v>
      </c>
      <c r="V769" t="s">
        <v>659</v>
      </c>
      <c r="W769" t="s">
        <v>659</v>
      </c>
      <c r="X769" t="s">
        <v>659</v>
      </c>
      <c r="Y769" t="s">
        <v>659</v>
      </c>
      <c r="Z769" t="s">
        <v>659</v>
      </c>
      <c r="AA769" t="s">
        <v>659</v>
      </c>
      <c r="AB769" t="s">
        <v>659</v>
      </c>
      <c r="AC769" t="s">
        <v>659</v>
      </c>
      <c r="AD769" t="s">
        <v>659</v>
      </c>
      <c r="AE769" t="s">
        <v>659</v>
      </c>
      <c r="AF769" t="s">
        <v>659</v>
      </c>
      <c r="AG769" t="s">
        <v>659</v>
      </c>
      <c r="AH769" t="s">
        <v>659</v>
      </c>
      <c r="AI769" t="s">
        <v>659</v>
      </c>
      <c r="AJ769" t="s">
        <v>659</v>
      </c>
      <c r="AK769" t="s">
        <v>659</v>
      </c>
      <c r="AL769" t="s">
        <v>659</v>
      </c>
      <c r="AM769" t="s">
        <v>659</v>
      </c>
      <c r="AN769" t="s">
        <v>659</v>
      </c>
      <c r="AO769" t="s">
        <v>659</v>
      </c>
      <c r="AP769" t="s">
        <v>659</v>
      </c>
      <c r="AQ769" s="241">
        <v>0</v>
      </c>
      <c r="AR769" s="241">
        <v>0</v>
      </c>
    </row>
    <row r="770" spans="1:44" ht="18" x14ac:dyDescent="0.2">
      <c r="A770" s="264">
        <v>118792</v>
      </c>
      <c r="B770" t="s">
        <v>59</v>
      </c>
      <c r="C770" t="s">
        <v>659</v>
      </c>
      <c r="D770" t="s">
        <v>659</v>
      </c>
      <c r="E770" t="s">
        <v>659</v>
      </c>
      <c r="F770" t="s">
        <v>659</v>
      </c>
      <c r="G770" t="s">
        <v>659</v>
      </c>
      <c r="H770" t="s">
        <v>659</v>
      </c>
      <c r="I770" t="s">
        <v>659</v>
      </c>
      <c r="J770" t="s">
        <v>659</v>
      </c>
      <c r="K770" t="s">
        <v>659</v>
      </c>
      <c r="L770" t="s">
        <v>659</v>
      </c>
      <c r="M770" t="s">
        <v>659</v>
      </c>
      <c r="N770" t="s">
        <v>659</v>
      </c>
      <c r="O770" t="s">
        <v>659</v>
      </c>
      <c r="P770" t="s">
        <v>659</v>
      </c>
      <c r="Q770" t="s">
        <v>659</v>
      </c>
      <c r="R770" t="s">
        <v>659</v>
      </c>
      <c r="S770" t="s">
        <v>659</v>
      </c>
      <c r="T770" t="s">
        <v>659</v>
      </c>
      <c r="U770" t="s">
        <v>659</v>
      </c>
      <c r="V770" t="s">
        <v>659</v>
      </c>
      <c r="W770" t="s">
        <v>659</v>
      </c>
      <c r="X770" t="s">
        <v>659</v>
      </c>
      <c r="Y770" t="s">
        <v>659</v>
      </c>
      <c r="Z770" t="s">
        <v>659</v>
      </c>
      <c r="AA770" t="s">
        <v>659</v>
      </c>
      <c r="AB770" t="s">
        <v>659</v>
      </c>
      <c r="AC770" t="s">
        <v>659</v>
      </c>
      <c r="AD770" t="s">
        <v>659</v>
      </c>
      <c r="AE770" t="s">
        <v>659</v>
      </c>
      <c r="AF770" t="s">
        <v>659</v>
      </c>
      <c r="AG770" t="s">
        <v>659</v>
      </c>
      <c r="AH770" t="s">
        <v>659</v>
      </c>
      <c r="AI770" t="s">
        <v>659</v>
      </c>
      <c r="AJ770" t="s">
        <v>659</v>
      </c>
      <c r="AK770" t="s">
        <v>659</v>
      </c>
      <c r="AL770" t="s">
        <v>659</v>
      </c>
      <c r="AM770" t="s">
        <v>659</v>
      </c>
      <c r="AN770" t="s">
        <v>659</v>
      </c>
      <c r="AO770" t="s">
        <v>659</v>
      </c>
      <c r="AP770" t="s">
        <v>659</v>
      </c>
      <c r="AQ770" s="241">
        <v>0</v>
      </c>
      <c r="AR770" s="241">
        <v>0</v>
      </c>
    </row>
    <row r="771" spans="1:44" ht="18" x14ac:dyDescent="0.2">
      <c r="A771" s="264">
        <v>118797</v>
      </c>
      <c r="B771" t="s">
        <v>59</v>
      </c>
      <c r="C771" t="s">
        <v>659</v>
      </c>
      <c r="D771" t="s">
        <v>659</v>
      </c>
      <c r="E771" t="s">
        <v>659</v>
      </c>
      <c r="F771" t="s">
        <v>659</v>
      </c>
      <c r="G771" t="s">
        <v>659</v>
      </c>
      <c r="H771" t="s">
        <v>659</v>
      </c>
      <c r="I771" t="s">
        <v>659</v>
      </c>
      <c r="J771" t="s">
        <v>659</v>
      </c>
      <c r="K771" t="s">
        <v>659</v>
      </c>
      <c r="L771" t="s">
        <v>659</v>
      </c>
      <c r="M771" t="s">
        <v>659</v>
      </c>
      <c r="N771" t="s">
        <v>659</v>
      </c>
      <c r="O771" t="s">
        <v>659</v>
      </c>
      <c r="P771" t="s">
        <v>659</v>
      </c>
      <c r="Q771" t="s">
        <v>659</v>
      </c>
      <c r="R771" t="s">
        <v>659</v>
      </c>
      <c r="S771" t="s">
        <v>659</v>
      </c>
      <c r="T771" t="s">
        <v>659</v>
      </c>
      <c r="U771" t="s">
        <v>659</v>
      </c>
      <c r="V771" t="s">
        <v>659</v>
      </c>
      <c r="W771" t="s">
        <v>659</v>
      </c>
      <c r="X771" t="s">
        <v>659</v>
      </c>
      <c r="Y771" t="s">
        <v>659</v>
      </c>
      <c r="Z771" t="s">
        <v>659</v>
      </c>
      <c r="AA771" t="s">
        <v>659</v>
      </c>
      <c r="AB771" t="s">
        <v>659</v>
      </c>
      <c r="AC771" t="s">
        <v>659</v>
      </c>
      <c r="AD771" t="s">
        <v>659</v>
      </c>
      <c r="AE771" t="s">
        <v>659</v>
      </c>
      <c r="AF771" t="s">
        <v>659</v>
      </c>
      <c r="AG771" t="s">
        <v>659</v>
      </c>
      <c r="AH771" t="s">
        <v>659</v>
      </c>
      <c r="AI771" t="s">
        <v>659</v>
      </c>
      <c r="AJ771" t="s">
        <v>659</v>
      </c>
      <c r="AK771" t="s">
        <v>659</v>
      </c>
      <c r="AL771" t="s">
        <v>659</v>
      </c>
      <c r="AM771" t="s">
        <v>659</v>
      </c>
      <c r="AN771" t="s">
        <v>659</v>
      </c>
      <c r="AO771" t="s">
        <v>659</v>
      </c>
      <c r="AP771" t="s">
        <v>659</v>
      </c>
      <c r="AQ771" s="241">
        <v>0</v>
      </c>
      <c r="AR771" s="241">
        <v>0</v>
      </c>
    </row>
    <row r="772" spans="1:44" x14ac:dyDescent="0.2">
      <c r="A772">
        <v>118799</v>
      </c>
      <c r="B772" t="s">
        <v>1141</v>
      </c>
      <c r="C772" t="s">
        <v>196</v>
      </c>
      <c r="D772" t="s">
        <v>196</v>
      </c>
      <c r="E772" t="s">
        <v>196</v>
      </c>
      <c r="F772" t="s">
        <v>196</v>
      </c>
      <c r="G772" t="s">
        <v>196</v>
      </c>
      <c r="H772" t="s">
        <v>196</v>
      </c>
      <c r="I772" t="s">
        <v>196</v>
      </c>
      <c r="J772" t="s">
        <v>196</v>
      </c>
      <c r="K772" t="s">
        <v>198</v>
      </c>
      <c r="L772" t="s">
        <v>196</v>
      </c>
      <c r="M772" t="s">
        <v>196</v>
      </c>
      <c r="N772" t="s">
        <v>196</v>
      </c>
      <c r="O772" t="s">
        <v>196</v>
      </c>
      <c r="P772" t="s">
        <v>196</v>
      </c>
      <c r="Q772" t="s">
        <v>196</v>
      </c>
      <c r="R772"/>
      <c r="S772"/>
      <c r="T772" t="s">
        <v>197</v>
      </c>
      <c r="U772" t="s">
        <v>197</v>
      </c>
      <c r="V772" t="s">
        <v>196</v>
      </c>
      <c r="W772" t="s">
        <v>196</v>
      </c>
      <c r="X772" t="s">
        <v>198</v>
      </c>
      <c r="Y772" t="s">
        <v>198</v>
      </c>
      <c r="Z772" t="s">
        <v>198</v>
      </c>
      <c r="AA772" t="s">
        <v>198</v>
      </c>
      <c r="AB772" t="s">
        <v>196</v>
      </c>
      <c r="AC772" t="s">
        <v>198</v>
      </c>
      <c r="AD772" t="s">
        <v>196</v>
      </c>
      <c r="AE772" t="s">
        <v>198</v>
      </c>
      <c r="AF772" t="s">
        <v>198</v>
      </c>
      <c r="AG772" t="s">
        <v>198</v>
      </c>
      <c r="AH772" t="s">
        <v>196</v>
      </c>
      <c r="AI772" t="s">
        <v>196</v>
      </c>
      <c r="AJ772" t="s">
        <v>196</v>
      </c>
      <c r="AK772" t="s">
        <v>196</v>
      </c>
      <c r="AL772" t="s">
        <v>196</v>
      </c>
      <c r="AM772" t="s">
        <v>198</v>
      </c>
      <c r="AN772" t="s">
        <v>196</v>
      </c>
      <c r="AO772" t="s">
        <v>198</v>
      </c>
      <c r="AP772" t="s">
        <v>198</v>
      </c>
      <c r="AQ772" s="241">
        <v>0</v>
      </c>
      <c r="AR772" s="241">
        <v>0</v>
      </c>
    </row>
    <row r="773" spans="1:44" x14ac:dyDescent="0.2">
      <c r="A773">
        <v>118802</v>
      </c>
      <c r="B773" t="s">
        <v>1141</v>
      </c>
      <c r="C773" t="s">
        <v>659</v>
      </c>
      <c r="D773" t="s">
        <v>659</v>
      </c>
      <c r="E773" t="s">
        <v>659</v>
      </c>
      <c r="F773" t="s">
        <v>659</v>
      </c>
      <c r="G773" t="s">
        <v>659</v>
      </c>
      <c r="H773" t="s">
        <v>659</v>
      </c>
      <c r="I773" t="s">
        <v>659</v>
      </c>
      <c r="J773" t="s">
        <v>659</v>
      </c>
      <c r="K773" t="s">
        <v>659</v>
      </c>
      <c r="L773" t="s">
        <v>659</v>
      </c>
      <c r="M773" t="s">
        <v>659</v>
      </c>
      <c r="N773" t="s">
        <v>659</v>
      </c>
      <c r="O773" t="s">
        <v>659</v>
      </c>
      <c r="P773" t="s">
        <v>659</v>
      </c>
      <c r="Q773" t="s">
        <v>659</v>
      </c>
      <c r="R773" t="s">
        <v>659</v>
      </c>
      <c r="S773" t="s">
        <v>659</v>
      </c>
      <c r="T773" t="s">
        <v>659</v>
      </c>
      <c r="U773" t="s">
        <v>659</v>
      </c>
      <c r="V773" t="s">
        <v>659</v>
      </c>
      <c r="W773" t="s">
        <v>659</v>
      </c>
      <c r="X773" t="s">
        <v>659</v>
      </c>
      <c r="Y773" t="s">
        <v>659</v>
      </c>
      <c r="Z773" t="s">
        <v>659</v>
      </c>
      <c r="AA773" t="s">
        <v>659</v>
      </c>
      <c r="AB773" t="s">
        <v>659</v>
      </c>
      <c r="AC773" t="s">
        <v>659</v>
      </c>
      <c r="AD773" t="s">
        <v>659</v>
      </c>
      <c r="AE773" t="s">
        <v>659</v>
      </c>
      <c r="AF773" t="s">
        <v>659</v>
      </c>
      <c r="AG773" t="s">
        <v>659</v>
      </c>
      <c r="AH773" t="s">
        <v>659</v>
      </c>
      <c r="AI773" t="s">
        <v>659</v>
      </c>
      <c r="AJ773" t="s">
        <v>659</v>
      </c>
      <c r="AK773" t="s">
        <v>659</v>
      </c>
      <c r="AL773" t="s">
        <v>659</v>
      </c>
      <c r="AM773" t="s">
        <v>659</v>
      </c>
      <c r="AN773" t="s">
        <v>659</v>
      </c>
      <c r="AO773" t="s">
        <v>659</v>
      </c>
      <c r="AP773" t="s">
        <v>659</v>
      </c>
      <c r="AQ773" s="241" t="s">
        <v>932</v>
      </c>
      <c r="AR773" s="241">
        <v>0</v>
      </c>
    </row>
    <row r="774" spans="1:44" x14ac:dyDescent="0.2">
      <c r="A774">
        <v>118817</v>
      </c>
      <c r="B774" t="s">
        <v>59</v>
      </c>
      <c r="C774"/>
      <c r="D774"/>
      <c r="E774" t="s">
        <v>197</v>
      </c>
      <c r="F774" t="s">
        <v>197</v>
      </c>
      <c r="G774" t="s">
        <v>197</v>
      </c>
      <c r="H774" t="s">
        <v>197</v>
      </c>
      <c r="I774" t="s">
        <v>197</v>
      </c>
      <c r="J774" t="s">
        <v>197</v>
      </c>
      <c r="K774" t="s">
        <v>197</v>
      </c>
      <c r="L774" t="s">
        <v>197</v>
      </c>
      <c r="M774" t="s">
        <v>196</v>
      </c>
      <c r="N774" t="s">
        <v>197</v>
      </c>
      <c r="O774" t="s">
        <v>198</v>
      </c>
      <c r="P774" t="s">
        <v>197</v>
      </c>
      <c r="Q774" t="s">
        <v>196</v>
      </c>
      <c r="R774" t="s">
        <v>197</v>
      </c>
      <c r="S774" t="s">
        <v>197</v>
      </c>
      <c r="T774" t="s">
        <v>197</v>
      </c>
      <c r="U774" t="s">
        <v>197</v>
      </c>
      <c r="V774"/>
      <c r="W774" t="s">
        <v>198</v>
      </c>
      <c r="X774" t="s">
        <v>198</v>
      </c>
      <c r="Y774" t="s">
        <v>196</v>
      </c>
      <c r="Z774" t="s">
        <v>196</v>
      </c>
      <c r="AA774" t="s">
        <v>198</v>
      </c>
      <c r="AB774" t="s">
        <v>198</v>
      </c>
      <c r="AC774" t="s">
        <v>198</v>
      </c>
      <c r="AD774" t="s">
        <v>196</v>
      </c>
      <c r="AE774" t="s">
        <v>196</v>
      </c>
      <c r="AF774" t="s">
        <v>198</v>
      </c>
      <c r="AG774" t="s">
        <v>198</v>
      </c>
      <c r="AH774" t="s">
        <v>196</v>
      </c>
      <c r="AI774" t="s">
        <v>196</v>
      </c>
      <c r="AJ774" t="s">
        <v>198</v>
      </c>
      <c r="AK774" t="s">
        <v>196</v>
      </c>
      <c r="AL774" t="s">
        <v>196</v>
      </c>
      <c r="AM774" t="s">
        <v>198</v>
      </c>
      <c r="AN774" t="s">
        <v>198</v>
      </c>
      <c r="AO774" t="s">
        <v>197</v>
      </c>
      <c r="AP774" t="s">
        <v>198</v>
      </c>
      <c r="AQ774" s="241">
        <v>0</v>
      </c>
      <c r="AR774" s="241">
        <v>0</v>
      </c>
    </row>
    <row r="775" spans="1:44" ht="18" x14ac:dyDescent="0.2">
      <c r="A775" s="264">
        <v>118821</v>
      </c>
      <c r="B775" t="s">
        <v>59</v>
      </c>
      <c r="C775" t="s">
        <v>659</v>
      </c>
      <c r="D775" t="s">
        <v>659</v>
      </c>
      <c r="E775" t="s">
        <v>659</v>
      </c>
      <c r="F775" t="s">
        <v>659</v>
      </c>
      <c r="G775" t="s">
        <v>659</v>
      </c>
      <c r="H775" t="s">
        <v>659</v>
      </c>
      <c r="I775" t="s">
        <v>659</v>
      </c>
      <c r="J775" t="s">
        <v>659</v>
      </c>
      <c r="K775" t="s">
        <v>659</v>
      </c>
      <c r="L775" t="s">
        <v>659</v>
      </c>
      <c r="M775" t="s">
        <v>659</v>
      </c>
      <c r="N775" t="s">
        <v>659</v>
      </c>
      <c r="O775" t="s">
        <v>659</v>
      </c>
      <c r="P775" t="s">
        <v>659</v>
      </c>
      <c r="Q775" t="s">
        <v>659</v>
      </c>
      <c r="R775" t="s">
        <v>659</v>
      </c>
      <c r="S775" t="s">
        <v>659</v>
      </c>
      <c r="T775" t="s">
        <v>659</v>
      </c>
      <c r="U775" t="s">
        <v>659</v>
      </c>
      <c r="V775" t="s">
        <v>659</v>
      </c>
      <c r="W775" t="s">
        <v>659</v>
      </c>
      <c r="X775" t="s">
        <v>659</v>
      </c>
      <c r="Y775" t="s">
        <v>659</v>
      </c>
      <c r="Z775" t="s">
        <v>659</v>
      </c>
      <c r="AA775" t="s">
        <v>659</v>
      </c>
      <c r="AB775" t="s">
        <v>659</v>
      </c>
      <c r="AC775" t="s">
        <v>659</v>
      </c>
      <c r="AD775" t="s">
        <v>659</v>
      </c>
      <c r="AE775" t="s">
        <v>659</v>
      </c>
      <c r="AF775" t="s">
        <v>659</v>
      </c>
      <c r="AG775" t="s">
        <v>659</v>
      </c>
      <c r="AH775" t="s">
        <v>659</v>
      </c>
      <c r="AI775" t="s">
        <v>659</v>
      </c>
      <c r="AJ775" t="s">
        <v>659</v>
      </c>
      <c r="AK775" t="s">
        <v>659</v>
      </c>
      <c r="AL775" t="s">
        <v>659</v>
      </c>
      <c r="AM775" t="s">
        <v>659</v>
      </c>
      <c r="AN775" t="s">
        <v>659</v>
      </c>
      <c r="AO775" t="s">
        <v>659</v>
      </c>
      <c r="AP775" t="s">
        <v>659</v>
      </c>
      <c r="AQ775" s="241">
        <v>0</v>
      </c>
      <c r="AR775" s="241">
        <v>0</v>
      </c>
    </row>
    <row r="776" spans="1:44" x14ac:dyDescent="0.2">
      <c r="A776" s="241">
        <v>118822</v>
      </c>
      <c r="B776" t="s">
        <v>1144</v>
      </c>
      <c r="C776" s="241" t="s">
        <v>196</v>
      </c>
      <c r="D776" s="241" t="s">
        <v>196</v>
      </c>
      <c r="E776" s="241" t="s">
        <v>198</v>
      </c>
      <c r="F776" s="241" t="s">
        <v>198</v>
      </c>
      <c r="G776" s="241" t="s">
        <v>196</v>
      </c>
      <c r="H776" s="241" t="s">
        <v>196</v>
      </c>
      <c r="I776" s="241" t="s">
        <v>198</v>
      </c>
      <c r="J776" s="241" t="s">
        <v>198</v>
      </c>
      <c r="K776" s="241" t="s">
        <v>198</v>
      </c>
      <c r="L776" s="241" t="s">
        <v>198</v>
      </c>
      <c r="M776" s="241" t="s">
        <v>196</v>
      </c>
      <c r="N776" s="241" t="s">
        <v>196</v>
      </c>
      <c r="O776" s="241" t="s">
        <v>198</v>
      </c>
      <c r="P776" s="241" t="s">
        <v>196</v>
      </c>
      <c r="Q776" s="241" t="s">
        <v>198</v>
      </c>
      <c r="R776" s="241" t="s">
        <v>196</v>
      </c>
      <c r="S776" s="241" t="s">
        <v>196</v>
      </c>
      <c r="T776" s="241" t="s">
        <v>196</v>
      </c>
      <c r="U776" s="241" t="s">
        <v>196</v>
      </c>
      <c r="V776" s="241" t="s">
        <v>198</v>
      </c>
      <c r="W776" s="241" t="s">
        <v>198</v>
      </c>
      <c r="X776" s="241" t="s">
        <v>198</v>
      </c>
      <c r="Y776" s="241" t="s">
        <v>198</v>
      </c>
      <c r="Z776" s="241" t="s">
        <v>198</v>
      </c>
      <c r="AA776" s="241" t="s">
        <v>198</v>
      </c>
      <c r="AB776" s="241" t="s">
        <v>197</v>
      </c>
      <c r="AC776" s="241" t="s">
        <v>196</v>
      </c>
      <c r="AD776" s="241" t="s">
        <v>198</v>
      </c>
      <c r="AE776" s="241" t="s">
        <v>198</v>
      </c>
      <c r="AF776" s="241" t="s">
        <v>196</v>
      </c>
      <c r="AG776" s="241" t="s">
        <v>196</v>
      </c>
      <c r="AH776" s="241" t="s">
        <v>198</v>
      </c>
      <c r="AI776" s="241" t="s">
        <v>196</v>
      </c>
      <c r="AJ776" s="241" t="s">
        <v>198</v>
      </c>
      <c r="AK776" s="241" t="s">
        <v>196</v>
      </c>
      <c r="AL776" s="241" t="s">
        <v>198</v>
      </c>
      <c r="AM776" s="241" t="s">
        <v>198</v>
      </c>
      <c r="AN776" s="241" t="s">
        <v>198</v>
      </c>
      <c r="AO776" s="241" t="s">
        <v>198</v>
      </c>
      <c r="AP776" s="241" t="s">
        <v>198</v>
      </c>
      <c r="AQ776" s="241">
        <v>0</v>
      </c>
      <c r="AR776" s="241">
        <v>0</v>
      </c>
    </row>
    <row r="777" spans="1:44" x14ac:dyDescent="0.2">
      <c r="A777">
        <v>118823</v>
      </c>
      <c r="B777" t="s">
        <v>59</v>
      </c>
      <c r="C777" t="s">
        <v>659</v>
      </c>
      <c r="D777" t="s">
        <v>659</v>
      </c>
      <c r="E777" t="s">
        <v>659</v>
      </c>
      <c r="F777" t="s">
        <v>659</v>
      </c>
      <c r="G777" t="s">
        <v>659</v>
      </c>
      <c r="H777" t="s">
        <v>659</v>
      </c>
      <c r="I777" t="s">
        <v>659</v>
      </c>
      <c r="J777" t="s">
        <v>659</v>
      </c>
      <c r="K777" t="s">
        <v>659</v>
      </c>
      <c r="L777" t="s">
        <v>659</v>
      </c>
      <c r="M777" t="s">
        <v>659</v>
      </c>
      <c r="N777" t="s">
        <v>659</v>
      </c>
      <c r="O777" t="s">
        <v>659</v>
      </c>
      <c r="P777" t="s">
        <v>659</v>
      </c>
      <c r="Q777" t="s">
        <v>659</v>
      </c>
      <c r="R777" t="s">
        <v>659</v>
      </c>
      <c r="S777" t="s">
        <v>659</v>
      </c>
      <c r="T777" t="s">
        <v>659</v>
      </c>
      <c r="U777" t="s">
        <v>659</v>
      </c>
      <c r="V777" t="s">
        <v>659</v>
      </c>
      <c r="W777" t="s">
        <v>659</v>
      </c>
      <c r="X777" t="s">
        <v>659</v>
      </c>
      <c r="Y777" t="s">
        <v>659</v>
      </c>
      <c r="Z777" t="s">
        <v>659</v>
      </c>
      <c r="AA777" t="s">
        <v>659</v>
      </c>
      <c r="AB777" t="s">
        <v>659</v>
      </c>
      <c r="AC777" t="s">
        <v>659</v>
      </c>
      <c r="AD777" t="s">
        <v>659</v>
      </c>
      <c r="AE777" t="s">
        <v>659</v>
      </c>
      <c r="AF777" t="s">
        <v>659</v>
      </c>
      <c r="AG777" t="s">
        <v>659</v>
      </c>
      <c r="AH777" t="s">
        <v>659</v>
      </c>
      <c r="AI777" t="s">
        <v>659</v>
      </c>
      <c r="AJ777" t="s">
        <v>659</v>
      </c>
      <c r="AK777" t="s">
        <v>659</v>
      </c>
      <c r="AL777" t="s">
        <v>659</v>
      </c>
      <c r="AM777" t="s">
        <v>659</v>
      </c>
      <c r="AN777" t="s">
        <v>659</v>
      </c>
      <c r="AO777" t="s">
        <v>659</v>
      </c>
      <c r="AP777" t="s">
        <v>659</v>
      </c>
      <c r="AQ777" s="241" t="s">
        <v>931</v>
      </c>
      <c r="AR777" s="241">
        <v>0</v>
      </c>
    </row>
    <row r="778" spans="1:44" x14ac:dyDescent="0.2">
      <c r="A778">
        <v>118828</v>
      </c>
      <c r="B778" t="s">
        <v>65</v>
      </c>
      <c r="C778" t="s">
        <v>659</v>
      </c>
      <c r="D778" t="s">
        <v>659</v>
      </c>
      <c r="E778" t="s">
        <v>659</v>
      </c>
      <c r="F778" t="s">
        <v>659</v>
      </c>
      <c r="G778" t="s">
        <v>659</v>
      </c>
      <c r="H778" t="s">
        <v>659</v>
      </c>
      <c r="I778" t="s">
        <v>659</v>
      </c>
      <c r="J778" t="s">
        <v>659</v>
      </c>
      <c r="K778" t="s">
        <v>659</v>
      </c>
      <c r="L778" t="s">
        <v>659</v>
      </c>
      <c r="M778" t="s">
        <v>659</v>
      </c>
      <c r="N778" t="s">
        <v>659</v>
      </c>
      <c r="O778" t="s">
        <v>659</v>
      </c>
      <c r="P778" t="s">
        <v>659</v>
      </c>
      <c r="Q778" t="s">
        <v>659</v>
      </c>
      <c r="R778" t="s">
        <v>659</v>
      </c>
      <c r="S778" t="s">
        <v>659</v>
      </c>
      <c r="T778" t="s">
        <v>659</v>
      </c>
      <c r="U778" t="s">
        <v>659</v>
      </c>
      <c r="V778" t="s">
        <v>659</v>
      </c>
      <c r="W778" t="s">
        <v>659</v>
      </c>
      <c r="X778" t="s">
        <v>659</v>
      </c>
      <c r="Y778" t="s">
        <v>659</v>
      </c>
      <c r="Z778" t="s">
        <v>659</v>
      </c>
      <c r="AA778" t="s">
        <v>659</v>
      </c>
      <c r="AB778" t="s">
        <v>659</v>
      </c>
      <c r="AC778" t="s">
        <v>659</v>
      </c>
      <c r="AD778" t="s">
        <v>659</v>
      </c>
      <c r="AE778" t="s">
        <v>659</v>
      </c>
      <c r="AF778" t="s">
        <v>659</v>
      </c>
      <c r="AG778" t="s">
        <v>659</v>
      </c>
      <c r="AH778" t="s">
        <v>659</v>
      </c>
      <c r="AI778" t="s">
        <v>659</v>
      </c>
      <c r="AJ778" t="s">
        <v>659</v>
      </c>
      <c r="AK778" t="s">
        <v>659</v>
      </c>
      <c r="AL778"/>
      <c r="AM778"/>
      <c r="AN778"/>
      <c r="AO778"/>
      <c r="AP778"/>
      <c r="AQ778" s="241" t="s">
        <v>944</v>
      </c>
      <c r="AR778" s="241">
        <v>0</v>
      </c>
    </row>
    <row r="779" spans="1:44" x14ac:dyDescent="0.2">
      <c r="A779" s="241">
        <v>118831</v>
      </c>
      <c r="B779" t="s">
        <v>1141</v>
      </c>
      <c r="C779" s="241" t="s">
        <v>198</v>
      </c>
      <c r="D779" s="241" t="s">
        <v>196</v>
      </c>
      <c r="E779" s="241" t="s">
        <v>196</v>
      </c>
      <c r="F779" s="241" t="s">
        <v>198</v>
      </c>
      <c r="G779" s="241" t="s">
        <v>196</v>
      </c>
      <c r="H779" s="241" t="s">
        <v>196</v>
      </c>
      <c r="I779" s="241" t="s">
        <v>196</v>
      </c>
      <c r="J779" s="241" t="s">
        <v>198</v>
      </c>
      <c r="K779" s="241" t="s">
        <v>196</v>
      </c>
      <c r="L779" s="241" t="s">
        <v>196</v>
      </c>
      <c r="M779" s="241" t="s">
        <v>196</v>
      </c>
      <c r="N779" s="241" t="s">
        <v>198</v>
      </c>
      <c r="O779" s="241" t="s">
        <v>198</v>
      </c>
      <c r="P779" s="241" t="s">
        <v>198</v>
      </c>
      <c r="Q779" s="241" t="s">
        <v>198</v>
      </c>
      <c r="R779" s="241" t="s">
        <v>196</v>
      </c>
      <c r="S779" s="241" t="s">
        <v>198</v>
      </c>
      <c r="T779" s="241" t="s">
        <v>198</v>
      </c>
      <c r="U779" s="241" t="s">
        <v>197</v>
      </c>
      <c r="V779" s="241" t="s">
        <v>196</v>
      </c>
      <c r="W779" s="241" t="s">
        <v>196</v>
      </c>
      <c r="X779" s="241" t="s">
        <v>196</v>
      </c>
      <c r="Y779" s="241" t="s">
        <v>196</v>
      </c>
      <c r="Z779" s="241" t="s">
        <v>198</v>
      </c>
      <c r="AA779" s="241" t="s">
        <v>196</v>
      </c>
      <c r="AB779" s="241" t="s">
        <v>196</v>
      </c>
      <c r="AC779" s="241" t="s">
        <v>198</v>
      </c>
      <c r="AD779" s="241" t="s">
        <v>198</v>
      </c>
      <c r="AE779" s="241" t="s">
        <v>198</v>
      </c>
      <c r="AF779" s="241" t="s">
        <v>198</v>
      </c>
      <c r="AG779" s="241" t="s">
        <v>198</v>
      </c>
      <c r="AH779" s="241" t="s">
        <v>198</v>
      </c>
      <c r="AI779" s="241" t="s">
        <v>196</v>
      </c>
      <c r="AJ779" s="241" t="s">
        <v>198</v>
      </c>
      <c r="AK779" s="241" t="s">
        <v>198</v>
      </c>
      <c r="AL779" s="241" t="s">
        <v>198</v>
      </c>
      <c r="AM779" s="241" t="s">
        <v>197</v>
      </c>
      <c r="AN779" s="241" t="s">
        <v>197</v>
      </c>
      <c r="AO779" s="241" t="s">
        <v>197</v>
      </c>
      <c r="AP779" s="241" t="s">
        <v>197</v>
      </c>
      <c r="AQ779" s="241">
        <v>0</v>
      </c>
      <c r="AR779" s="241">
        <v>0</v>
      </c>
    </row>
    <row r="780" spans="1:44" x14ac:dyDescent="0.2">
      <c r="A780">
        <v>118833</v>
      </c>
      <c r="B780" t="s">
        <v>59</v>
      </c>
      <c r="C780" t="s">
        <v>659</v>
      </c>
      <c r="D780" t="s">
        <v>659</v>
      </c>
      <c r="E780" t="s">
        <v>659</v>
      </c>
      <c r="F780" t="s">
        <v>659</v>
      </c>
      <c r="G780" t="s">
        <v>659</v>
      </c>
      <c r="H780" t="s">
        <v>659</v>
      </c>
      <c r="I780" t="s">
        <v>659</v>
      </c>
      <c r="J780" t="s">
        <v>659</v>
      </c>
      <c r="K780" t="s">
        <v>659</v>
      </c>
      <c r="L780" t="s">
        <v>659</v>
      </c>
      <c r="M780" t="s">
        <v>659</v>
      </c>
      <c r="N780" t="s">
        <v>659</v>
      </c>
      <c r="O780" t="s">
        <v>659</v>
      </c>
      <c r="P780" t="s">
        <v>659</v>
      </c>
      <c r="Q780" t="s">
        <v>659</v>
      </c>
      <c r="R780" t="s">
        <v>659</v>
      </c>
      <c r="S780" t="s">
        <v>659</v>
      </c>
      <c r="T780" t="s">
        <v>659</v>
      </c>
      <c r="U780" t="s">
        <v>659</v>
      </c>
      <c r="V780" t="s">
        <v>659</v>
      </c>
      <c r="W780" t="s">
        <v>659</v>
      </c>
      <c r="X780" t="s">
        <v>659</v>
      </c>
      <c r="Y780" t="s">
        <v>659</v>
      </c>
      <c r="Z780" t="s">
        <v>659</v>
      </c>
      <c r="AA780" t="s">
        <v>659</v>
      </c>
      <c r="AB780" t="s">
        <v>659</v>
      </c>
      <c r="AC780" t="s">
        <v>659</v>
      </c>
      <c r="AD780" t="s">
        <v>659</v>
      </c>
      <c r="AE780" t="s">
        <v>659</v>
      </c>
      <c r="AF780" t="s">
        <v>659</v>
      </c>
      <c r="AG780" t="s">
        <v>659</v>
      </c>
      <c r="AH780" t="s">
        <v>659</v>
      </c>
      <c r="AI780" t="s">
        <v>659</v>
      </c>
      <c r="AJ780" t="s">
        <v>659</v>
      </c>
      <c r="AK780" t="s">
        <v>659</v>
      </c>
      <c r="AL780" t="s">
        <v>659</v>
      </c>
      <c r="AM780" t="s">
        <v>659</v>
      </c>
      <c r="AN780" t="s">
        <v>659</v>
      </c>
      <c r="AO780" t="s">
        <v>659</v>
      </c>
      <c r="AP780" t="s">
        <v>659</v>
      </c>
      <c r="AQ780" s="241" t="s">
        <v>944</v>
      </c>
      <c r="AR780" s="241">
        <v>0</v>
      </c>
    </row>
    <row r="781" spans="1:44" x14ac:dyDescent="0.2">
      <c r="A781">
        <v>118837</v>
      </c>
      <c r="B781" t="s">
        <v>1144</v>
      </c>
      <c r="C781" t="s">
        <v>659</v>
      </c>
      <c r="D781" t="s">
        <v>659</v>
      </c>
      <c r="E781" t="s">
        <v>659</v>
      </c>
      <c r="F781" t="s">
        <v>659</v>
      </c>
      <c r="G781" t="s">
        <v>659</v>
      </c>
      <c r="H781" t="s">
        <v>659</v>
      </c>
      <c r="I781" t="s">
        <v>659</v>
      </c>
      <c r="J781" t="s">
        <v>659</v>
      </c>
      <c r="K781" t="s">
        <v>659</v>
      </c>
      <c r="L781" t="s">
        <v>659</v>
      </c>
      <c r="M781" t="s">
        <v>659</v>
      </c>
      <c r="N781" t="s">
        <v>659</v>
      </c>
      <c r="O781" t="s">
        <v>659</v>
      </c>
      <c r="P781" t="s">
        <v>659</v>
      </c>
      <c r="Q781" t="s">
        <v>659</v>
      </c>
      <c r="R781" t="s">
        <v>659</v>
      </c>
      <c r="S781" t="s">
        <v>659</v>
      </c>
      <c r="T781" t="s">
        <v>659</v>
      </c>
      <c r="U781" t="s">
        <v>659</v>
      </c>
      <c r="V781" t="s">
        <v>659</v>
      </c>
      <c r="W781" t="s">
        <v>659</v>
      </c>
      <c r="X781" t="s">
        <v>659</v>
      </c>
      <c r="Y781" t="s">
        <v>659</v>
      </c>
      <c r="Z781" t="s">
        <v>659</v>
      </c>
      <c r="AA781" t="s">
        <v>659</v>
      </c>
      <c r="AB781" t="s">
        <v>659</v>
      </c>
      <c r="AC781" t="s">
        <v>659</v>
      </c>
      <c r="AD781" t="s">
        <v>659</v>
      </c>
      <c r="AE781" t="s">
        <v>659</v>
      </c>
      <c r="AF781" t="s">
        <v>659</v>
      </c>
      <c r="AG781" t="s">
        <v>659</v>
      </c>
      <c r="AH781" t="s">
        <v>659</v>
      </c>
      <c r="AI781" t="s">
        <v>659</v>
      </c>
      <c r="AJ781" t="s">
        <v>659</v>
      </c>
      <c r="AK781" t="s">
        <v>659</v>
      </c>
      <c r="AL781" t="s">
        <v>659</v>
      </c>
      <c r="AM781" t="s">
        <v>659</v>
      </c>
      <c r="AN781" t="s">
        <v>659</v>
      </c>
      <c r="AO781" t="s">
        <v>659</v>
      </c>
      <c r="AP781" t="s">
        <v>659</v>
      </c>
      <c r="AQ781" s="241" t="s">
        <v>934</v>
      </c>
      <c r="AR781" s="241">
        <v>0</v>
      </c>
    </row>
    <row r="782" spans="1:44" ht="18" x14ac:dyDescent="0.2">
      <c r="A782" s="264">
        <v>118838</v>
      </c>
      <c r="B782" t="s">
        <v>59</v>
      </c>
      <c r="C782" t="s">
        <v>659</v>
      </c>
      <c r="D782" t="s">
        <v>659</v>
      </c>
      <c r="E782" t="s">
        <v>659</v>
      </c>
      <c r="F782" t="s">
        <v>659</v>
      </c>
      <c r="G782" t="s">
        <v>659</v>
      </c>
      <c r="H782" t="s">
        <v>659</v>
      </c>
      <c r="I782" t="s">
        <v>659</v>
      </c>
      <c r="J782" t="s">
        <v>659</v>
      </c>
      <c r="K782" t="s">
        <v>659</v>
      </c>
      <c r="L782" t="s">
        <v>659</v>
      </c>
      <c r="M782" t="s">
        <v>659</v>
      </c>
      <c r="N782" t="s">
        <v>659</v>
      </c>
      <c r="O782" t="s">
        <v>659</v>
      </c>
      <c r="P782" t="s">
        <v>659</v>
      </c>
      <c r="Q782" t="s">
        <v>659</v>
      </c>
      <c r="R782" t="s">
        <v>659</v>
      </c>
      <c r="S782" t="s">
        <v>659</v>
      </c>
      <c r="T782" t="s">
        <v>659</v>
      </c>
      <c r="U782" t="s">
        <v>659</v>
      </c>
      <c r="V782" t="s">
        <v>659</v>
      </c>
      <c r="W782" t="s">
        <v>659</v>
      </c>
      <c r="X782" t="s">
        <v>659</v>
      </c>
      <c r="Y782" t="s">
        <v>659</v>
      </c>
      <c r="Z782" t="s">
        <v>659</v>
      </c>
      <c r="AA782" t="s">
        <v>659</v>
      </c>
      <c r="AB782" t="s">
        <v>659</v>
      </c>
      <c r="AC782" t="s">
        <v>659</v>
      </c>
      <c r="AD782" t="s">
        <v>659</v>
      </c>
      <c r="AE782" t="s">
        <v>659</v>
      </c>
      <c r="AF782" t="s">
        <v>659</v>
      </c>
      <c r="AG782" t="s">
        <v>659</v>
      </c>
      <c r="AH782" t="s">
        <v>659</v>
      </c>
      <c r="AI782" t="s">
        <v>659</v>
      </c>
      <c r="AJ782" t="s">
        <v>659</v>
      </c>
      <c r="AK782" t="s">
        <v>659</v>
      </c>
      <c r="AL782" t="s">
        <v>659</v>
      </c>
      <c r="AM782" t="s">
        <v>659</v>
      </c>
      <c r="AN782" t="s">
        <v>659</v>
      </c>
      <c r="AO782" t="s">
        <v>659</v>
      </c>
      <c r="AP782" t="s">
        <v>659</v>
      </c>
      <c r="AQ782" s="241">
        <v>0</v>
      </c>
      <c r="AR782" s="241">
        <v>0</v>
      </c>
    </row>
    <row r="783" spans="1:44" x14ac:dyDescent="0.2">
      <c r="A783">
        <v>118841</v>
      </c>
      <c r="B783" t="s">
        <v>59</v>
      </c>
      <c r="C783" t="s">
        <v>659</v>
      </c>
      <c r="D783" t="s">
        <v>659</v>
      </c>
      <c r="E783" t="s">
        <v>659</v>
      </c>
      <c r="F783" t="s">
        <v>659</v>
      </c>
      <c r="G783" t="s">
        <v>659</v>
      </c>
      <c r="H783" t="s">
        <v>659</v>
      </c>
      <c r="I783" t="s">
        <v>659</v>
      </c>
      <c r="J783" t="s">
        <v>659</v>
      </c>
      <c r="K783" t="s">
        <v>659</v>
      </c>
      <c r="L783" t="s">
        <v>659</v>
      </c>
      <c r="M783" t="s">
        <v>659</v>
      </c>
      <c r="N783" t="s">
        <v>659</v>
      </c>
      <c r="O783" t="s">
        <v>659</v>
      </c>
      <c r="P783" t="s">
        <v>659</v>
      </c>
      <c r="Q783" t="s">
        <v>659</v>
      </c>
      <c r="R783" t="s">
        <v>659</v>
      </c>
      <c r="S783" t="s">
        <v>659</v>
      </c>
      <c r="T783" t="s">
        <v>659</v>
      </c>
      <c r="U783" t="s">
        <v>659</v>
      </c>
      <c r="V783" t="s">
        <v>659</v>
      </c>
      <c r="W783" t="s">
        <v>659</v>
      </c>
      <c r="X783" t="s">
        <v>659</v>
      </c>
      <c r="Y783" t="s">
        <v>659</v>
      </c>
      <c r="Z783" t="s">
        <v>659</v>
      </c>
      <c r="AA783" t="s">
        <v>659</v>
      </c>
      <c r="AB783" t="s">
        <v>659</v>
      </c>
      <c r="AC783" t="s">
        <v>659</v>
      </c>
      <c r="AD783" t="s">
        <v>659</v>
      </c>
      <c r="AE783" t="s">
        <v>659</v>
      </c>
      <c r="AF783" t="s">
        <v>659</v>
      </c>
      <c r="AG783" t="s">
        <v>659</v>
      </c>
      <c r="AH783" t="s">
        <v>659</v>
      </c>
      <c r="AI783" t="s">
        <v>659</v>
      </c>
      <c r="AJ783" t="s">
        <v>659</v>
      </c>
      <c r="AK783" t="s">
        <v>659</v>
      </c>
      <c r="AL783" t="s">
        <v>659</v>
      </c>
      <c r="AM783" t="s">
        <v>659</v>
      </c>
      <c r="AN783" t="s">
        <v>659</v>
      </c>
      <c r="AO783" t="s">
        <v>659</v>
      </c>
      <c r="AP783" t="s">
        <v>659</v>
      </c>
      <c r="AQ783" s="241" t="s">
        <v>944</v>
      </c>
      <c r="AR783" s="241">
        <v>0</v>
      </c>
    </row>
    <row r="784" spans="1:44" ht="15" x14ac:dyDescent="0.25">
      <c r="A784" s="257">
        <v>118845</v>
      </c>
      <c r="B784" t="s">
        <v>1144</v>
      </c>
      <c r="C784" s="245" t="s">
        <v>659</v>
      </c>
      <c r="D784" s="245" t="s">
        <v>659</v>
      </c>
      <c r="E784" s="245" t="s">
        <v>659</v>
      </c>
      <c r="F784" s="245" t="s">
        <v>659</v>
      </c>
      <c r="G784" s="245" t="s">
        <v>659</v>
      </c>
      <c r="H784" s="245" t="s">
        <v>659</v>
      </c>
      <c r="I784" s="245" t="s">
        <v>659</v>
      </c>
      <c r="J784" s="245" t="s">
        <v>659</v>
      </c>
      <c r="K784" s="245" t="s">
        <v>659</v>
      </c>
      <c r="L784" s="245" t="s">
        <v>659</v>
      </c>
      <c r="M784" s="245" t="s">
        <v>659</v>
      </c>
      <c r="N784" s="245" t="s">
        <v>659</v>
      </c>
      <c r="O784" s="245" t="s">
        <v>659</v>
      </c>
      <c r="P784" s="245" t="s">
        <v>659</v>
      </c>
      <c r="Q784" s="245" t="s">
        <v>659</v>
      </c>
      <c r="R784" s="245" t="s">
        <v>659</v>
      </c>
      <c r="S784" s="245" t="s">
        <v>659</v>
      </c>
      <c r="T784" s="245" t="s">
        <v>659</v>
      </c>
      <c r="U784" s="245" t="s">
        <v>659</v>
      </c>
      <c r="V784" s="245" t="s">
        <v>659</v>
      </c>
      <c r="W784" s="245" t="s">
        <v>659</v>
      </c>
      <c r="X784" s="245" t="s">
        <v>659</v>
      </c>
      <c r="Y784" s="245" t="s">
        <v>659</v>
      </c>
      <c r="Z784" s="245" t="s">
        <v>659</v>
      </c>
      <c r="AA784" s="245" t="s">
        <v>659</v>
      </c>
      <c r="AB784" s="245" t="s">
        <v>659</v>
      </c>
      <c r="AC784" s="245" t="s">
        <v>659</v>
      </c>
      <c r="AD784" s="245" t="s">
        <v>659</v>
      </c>
      <c r="AE784" s="245" t="s">
        <v>659</v>
      </c>
      <c r="AF784" s="245" t="s">
        <v>659</v>
      </c>
      <c r="AG784" s="245" t="s">
        <v>659</v>
      </c>
      <c r="AH784" s="245" t="s">
        <v>659</v>
      </c>
      <c r="AI784" s="245" t="s">
        <v>659</v>
      </c>
      <c r="AJ784" s="245" t="s">
        <v>659</v>
      </c>
      <c r="AK784" s="245" t="s">
        <v>659</v>
      </c>
      <c r="AL784" s="245" t="s">
        <v>659</v>
      </c>
      <c r="AM784" s="245" t="s">
        <v>659</v>
      </c>
      <c r="AN784" s="245" t="s">
        <v>659</v>
      </c>
      <c r="AO784" s="245" t="s">
        <v>659</v>
      </c>
      <c r="AP784" s="245" t="s">
        <v>659</v>
      </c>
      <c r="AQ784" s="241" t="s">
        <v>932</v>
      </c>
      <c r="AR784" s="241">
        <v>0</v>
      </c>
    </row>
    <row r="785" spans="1:44" ht="15" x14ac:dyDescent="0.25">
      <c r="A785" s="257">
        <v>118852</v>
      </c>
      <c r="B785" t="s">
        <v>59</v>
      </c>
      <c r="C785" s="245" t="s">
        <v>659</v>
      </c>
      <c r="D785" s="245" t="s">
        <v>659</v>
      </c>
      <c r="E785" s="245" t="s">
        <v>659</v>
      </c>
      <c r="F785" s="245" t="s">
        <v>659</v>
      </c>
      <c r="G785" s="245" t="s">
        <v>659</v>
      </c>
      <c r="H785" s="245" t="s">
        <v>659</v>
      </c>
      <c r="I785" s="245" t="s">
        <v>659</v>
      </c>
      <c r="J785" s="245" t="s">
        <v>659</v>
      </c>
      <c r="K785" s="245" t="s">
        <v>659</v>
      </c>
      <c r="L785" s="245" t="s">
        <v>659</v>
      </c>
      <c r="M785" s="245" t="s">
        <v>659</v>
      </c>
      <c r="N785" s="245" t="s">
        <v>659</v>
      </c>
      <c r="O785" s="245" t="s">
        <v>659</v>
      </c>
      <c r="P785" s="245" t="s">
        <v>659</v>
      </c>
      <c r="Q785" s="245" t="s">
        <v>659</v>
      </c>
      <c r="R785" s="245" t="s">
        <v>659</v>
      </c>
      <c r="S785" s="245" t="s">
        <v>659</v>
      </c>
      <c r="T785" s="245" t="s">
        <v>659</v>
      </c>
      <c r="U785" s="245" t="s">
        <v>659</v>
      </c>
      <c r="V785" s="245" t="s">
        <v>659</v>
      </c>
      <c r="W785" s="245" t="s">
        <v>659</v>
      </c>
      <c r="X785" s="245" t="s">
        <v>659</v>
      </c>
      <c r="Y785" s="245" t="s">
        <v>659</v>
      </c>
      <c r="Z785" s="245" t="s">
        <v>659</v>
      </c>
      <c r="AA785" s="245" t="s">
        <v>659</v>
      </c>
      <c r="AB785" s="245" t="s">
        <v>659</v>
      </c>
      <c r="AC785" s="245" t="s">
        <v>659</v>
      </c>
      <c r="AD785" s="245" t="s">
        <v>659</v>
      </c>
      <c r="AE785" s="245" t="s">
        <v>659</v>
      </c>
      <c r="AF785" s="245" t="s">
        <v>659</v>
      </c>
      <c r="AG785" s="245" t="s">
        <v>659</v>
      </c>
      <c r="AH785" s="245" t="s">
        <v>659</v>
      </c>
      <c r="AI785" s="245" t="s">
        <v>659</v>
      </c>
      <c r="AJ785" s="245" t="s">
        <v>659</v>
      </c>
      <c r="AK785" s="245" t="s">
        <v>659</v>
      </c>
      <c r="AL785" s="245" t="s">
        <v>659</v>
      </c>
      <c r="AM785" s="245" t="s">
        <v>659</v>
      </c>
      <c r="AN785" s="245" t="s">
        <v>659</v>
      </c>
      <c r="AO785" s="245" t="s">
        <v>659</v>
      </c>
      <c r="AP785" s="245" t="s">
        <v>659</v>
      </c>
      <c r="AQ785" s="241" t="s">
        <v>1145</v>
      </c>
      <c r="AR785" s="241">
        <v>0</v>
      </c>
    </row>
    <row r="786" spans="1:44" ht="21.75" x14ac:dyDescent="0.5">
      <c r="A786" s="259">
        <v>118874</v>
      </c>
      <c r="B786" t="s">
        <v>59</v>
      </c>
      <c r="C786" s="241" t="s">
        <v>198</v>
      </c>
      <c r="D786" s="241" t="s">
        <v>196</v>
      </c>
      <c r="E786" s="241" t="s">
        <v>196</v>
      </c>
      <c r="F786" s="241" t="s">
        <v>198</v>
      </c>
      <c r="G786" s="241" t="s">
        <v>198</v>
      </c>
      <c r="H786" s="241" t="s">
        <v>198</v>
      </c>
      <c r="I786" s="241" t="s">
        <v>196</v>
      </c>
      <c r="J786" s="241" t="s">
        <v>198</v>
      </c>
      <c r="K786" s="241" t="s">
        <v>198</v>
      </c>
      <c r="L786" s="241" t="s">
        <v>196</v>
      </c>
      <c r="M786" s="241" t="s">
        <v>198</v>
      </c>
      <c r="N786" s="241" t="s">
        <v>196</v>
      </c>
      <c r="O786" s="241" t="s">
        <v>198</v>
      </c>
      <c r="P786" s="241" t="s">
        <v>196</v>
      </c>
      <c r="Q786" s="241" t="s">
        <v>198</v>
      </c>
      <c r="R786" s="241" t="s">
        <v>198</v>
      </c>
      <c r="S786" s="241" t="s">
        <v>198</v>
      </c>
      <c r="T786" s="241" t="s">
        <v>198</v>
      </c>
      <c r="U786" s="241" t="s">
        <v>198</v>
      </c>
      <c r="V786" s="241" t="s">
        <v>198</v>
      </c>
      <c r="W786" s="241" t="s">
        <v>198</v>
      </c>
      <c r="X786" s="241" t="s">
        <v>198</v>
      </c>
      <c r="Y786" s="241" t="s">
        <v>198</v>
      </c>
      <c r="Z786" s="241" t="s">
        <v>198</v>
      </c>
      <c r="AA786" s="241" t="s">
        <v>198</v>
      </c>
      <c r="AB786" s="241" t="s">
        <v>198</v>
      </c>
      <c r="AC786" s="241" t="s">
        <v>196</v>
      </c>
      <c r="AD786" s="241" t="s">
        <v>198</v>
      </c>
      <c r="AE786" s="241" t="s">
        <v>196</v>
      </c>
      <c r="AF786" s="241" t="s">
        <v>198</v>
      </c>
      <c r="AG786" s="241" t="s">
        <v>197</v>
      </c>
      <c r="AH786" s="241" t="s">
        <v>198</v>
      </c>
      <c r="AI786" s="241" t="s">
        <v>198</v>
      </c>
      <c r="AJ786" s="241" t="s">
        <v>197</v>
      </c>
      <c r="AK786" s="241" t="s">
        <v>197</v>
      </c>
      <c r="AL786" s="241" t="s">
        <v>196</v>
      </c>
      <c r="AM786" s="241" t="s">
        <v>196</v>
      </c>
      <c r="AN786" s="241" t="s">
        <v>198</v>
      </c>
      <c r="AO786" s="241" t="s">
        <v>198</v>
      </c>
      <c r="AP786" s="241" t="s">
        <v>196</v>
      </c>
      <c r="AQ786" s="241">
        <v>0</v>
      </c>
      <c r="AR786" s="241">
        <v>0</v>
      </c>
    </row>
    <row r="787" spans="1:44" ht="21.75" x14ac:dyDescent="0.5">
      <c r="A787" s="259">
        <v>118875</v>
      </c>
      <c r="B787" t="s">
        <v>59</v>
      </c>
      <c r="C787" s="241" t="s">
        <v>198</v>
      </c>
      <c r="D787" s="241" t="s">
        <v>196</v>
      </c>
      <c r="E787" s="241" t="s">
        <v>196</v>
      </c>
      <c r="F787" s="241" t="s">
        <v>198</v>
      </c>
      <c r="G787" s="241" t="s">
        <v>198</v>
      </c>
      <c r="H787" s="241" t="s">
        <v>198</v>
      </c>
      <c r="I787" s="241" t="s">
        <v>196</v>
      </c>
      <c r="J787" s="241" t="s">
        <v>198</v>
      </c>
      <c r="K787" s="241" t="s">
        <v>198</v>
      </c>
      <c r="L787" s="241" t="s">
        <v>196</v>
      </c>
      <c r="M787" s="241" t="s">
        <v>198</v>
      </c>
      <c r="N787" s="241" t="s">
        <v>196</v>
      </c>
      <c r="O787" s="241" t="s">
        <v>198</v>
      </c>
      <c r="P787" s="241" t="s">
        <v>196</v>
      </c>
      <c r="Q787" s="241" t="s">
        <v>198</v>
      </c>
      <c r="R787" s="241" t="s">
        <v>198</v>
      </c>
      <c r="S787" s="241" t="s">
        <v>198</v>
      </c>
      <c r="T787" s="241" t="s">
        <v>198</v>
      </c>
      <c r="U787" s="241" t="s">
        <v>198</v>
      </c>
      <c r="V787" s="241" t="s">
        <v>198</v>
      </c>
      <c r="W787" s="241" t="s">
        <v>198</v>
      </c>
      <c r="X787" s="241" t="s">
        <v>198</v>
      </c>
      <c r="Y787" s="241" t="s">
        <v>198</v>
      </c>
      <c r="Z787" s="241" t="s">
        <v>198</v>
      </c>
      <c r="AA787" s="241" t="s">
        <v>198</v>
      </c>
      <c r="AB787" s="241" t="s">
        <v>196</v>
      </c>
      <c r="AC787" s="241" t="s">
        <v>196</v>
      </c>
      <c r="AD787" s="241" t="s">
        <v>198</v>
      </c>
      <c r="AE787" s="241" t="s">
        <v>196</v>
      </c>
      <c r="AF787" s="241" t="s">
        <v>198</v>
      </c>
      <c r="AG787" s="241" t="s">
        <v>197</v>
      </c>
      <c r="AH787" s="241" t="s">
        <v>196</v>
      </c>
      <c r="AI787" s="241" t="s">
        <v>198</v>
      </c>
      <c r="AJ787" s="241" t="s">
        <v>197</v>
      </c>
      <c r="AK787" s="241" t="s">
        <v>196</v>
      </c>
      <c r="AL787" s="241" t="s">
        <v>196</v>
      </c>
      <c r="AM787" s="241" t="s">
        <v>196</v>
      </c>
      <c r="AN787" s="241" t="s">
        <v>198</v>
      </c>
      <c r="AO787" s="241" t="s">
        <v>198</v>
      </c>
      <c r="AP787" s="241" t="s">
        <v>196</v>
      </c>
      <c r="AQ787" s="241">
        <v>0</v>
      </c>
      <c r="AR787" s="241">
        <v>0</v>
      </c>
    </row>
    <row r="788" spans="1:44" x14ac:dyDescent="0.2">
      <c r="A788">
        <v>118892</v>
      </c>
      <c r="B788" t="s">
        <v>65</v>
      </c>
      <c r="C788" t="s">
        <v>659</v>
      </c>
      <c r="D788" t="s">
        <v>659</v>
      </c>
      <c r="E788" t="s">
        <v>659</v>
      </c>
      <c r="F788" t="s">
        <v>659</v>
      </c>
      <c r="G788" t="s">
        <v>659</v>
      </c>
      <c r="H788" t="s">
        <v>659</v>
      </c>
      <c r="I788" t="s">
        <v>659</v>
      </c>
      <c r="J788" t="s">
        <v>659</v>
      </c>
      <c r="K788" t="s">
        <v>659</v>
      </c>
      <c r="L788" t="s">
        <v>659</v>
      </c>
      <c r="M788" t="s">
        <v>659</v>
      </c>
      <c r="N788" t="s">
        <v>659</v>
      </c>
      <c r="O788" t="s">
        <v>659</v>
      </c>
      <c r="P788" t="s">
        <v>659</v>
      </c>
      <c r="Q788" t="s">
        <v>659</v>
      </c>
      <c r="R788" t="s">
        <v>659</v>
      </c>
      <c r="S788" t="s">
        <v>659</v>
      </c>
      <c r="T788" t="s">
        <v>659</v>
      </c>
      <c r="U788" t="s">
        <v>659</v>
      </c>
      <c r="V788" t="s">
        <v>659</v>
      </c>
      <c r="W788" t="s">
        <v>659</v>
      </c>
      <c r="X788" t="s">
        <v>659</v>
      </c>
      <c r="Y788" t="s">
        <v>659</v>
      </c>
      <c r="Z788" t="s">
        <v>659</v>
      </c>
      <c r="AA788" t="s">
        <v>659</v>
      </c>
      <c r="AB788" t="s">
        <v>659</v>
      </c>
      <c r="AC788" t="s">
        <v>659</v>
      </c>
      <c r="AD788" t="s">
        <v>659</v>
      </c>
      <c r="AE788" t="s">
        <v>659</v>
      </c>
      <c r="AF788" t="s">
        <v>659</v>
      </c>
      <c r="AG788" t="s">
        <v>659</v>
      </c>
      <c r="AH788" t="s">
        <v>659</v>
      </c>
      <c r="AI788" t="s">
        <v>659</v>
      </c>
      <c r="AJ788" t="s">
        <v>659</v>
      </c>
      <c r="AK788" t="s">
        <v>659</v>
      </c>
      <c r="AL788"/>
      <c r="AM788"/>
      <c r="AN788"/>
      <c r="AO788"/>
      <c r="AP788"/>
      <c r="AQ788" s="241" t="s">
        <v>944</v>
      </c>
      <c r="AR788" s="241">
        <v>0</v>
      </c>
    </row>
    <row r="789" spans="1:44" x14ac:dyDescent="0.2">
      <c r="A789" s="241">
        <v>118893</v>
      </c>
      <c r="B789" t="s">
        <v>59</v>
      </c>
      <c r="C789" s="241" t="s">
        <v>659</v>
      </c>
      <c r="D789" s="241" t="s">
        <v>659</v>
      </c>
      <c r="E789" s="241" t="s">
        <v>659</v>
      </c>
      <c r="F789" s="241" t="s">
        <v>659</v>
      </c>
      <c r="G789" s="241" t="s">
        <v>659</v>
      </c>
      <c r="H789" s="241" t="s">
        <v>659</v>
      </c>
      <c r="I789" s="241" t="s">
        <v>659</v>
      </c>
      <c r="J789" s="241" t="s">
        <v>659</v>
      </c>
      <c r="K789" s="241" t="s">
        <v>659</v>
      </c>
      <c r="L789" s="241" t="s">
        <v>659</v>
      </c>
      <c r="M789" s="241" t="s">
        <v>659</v>
      </c>
      <c r="N789" s="241" t="s">
        <v>659</v>
      </c>
      <c r="O789" s="241" t="s">
        <v>659</v>
      </c>
      <c r="P789" s="241" t="s">
        <v>659</v>
      </c>
      <c r="Q789" s="241" t="s">
        <v>659</v>
      </c>
      <c r="R789" s="241" t="s">
        <v>659</v>
      </c>
      <c r="S789" s="241" t="s">
        <v>659</v>
      </c>
      <c r="T789" s="241" t="s">
        <v>659</v>
      </c>
      <c r="U789" s="241" t="s">
        <v>659</v>
      </c>
      <c r="V789" s="241" t="s">
        <v>659</v>
      </c>
      <c r="W789" s="241" t="s">
        <v>659</v>
      </c>
      <c r="X789" s="241" t="s">
        <v>659</v>
      </c>
      <c r="Y789" s="241" t="s">
        <v>659</v>
      </c>
      <c r="Z789" s="241" t="s">
        <v>659</v>
      </c>
      <c r="AA789" s="241" t="s">
        <v>659</v>
      </c>
      <c r="AB789" s="241" t="s">
        <v>659</v>
      </c>
      <c r="AC789" s="241" t="s">
        <v>659</v>
      </c>
      <c r="AD789" s="241" t="s">
        <v>659</v>
      </c>
      <c r="AE789" s="241" t="s">
        <v>659</v>
      </c>
      <c r="AF789" s="241" t="s">
        <v>659</v>
      </c>
      <c r="AG789" s="241" t="s">
        <v>659</v>
      </c>
      <c r="AH789" s="241" t="s">
        <v>659</v>
      </c>
      <c r="AI789" s="241" t="s">
        <v>659</v>
      </c>
      <c r="AJ789" s="241" t="s">
        <v>659</v>
      </c>
      <c r="AK789" s="241" t="s">
        <v>659</v>
      </c>
      <c r="AL789" s="241" t="s">
        <v>659</v>
      </c>
      <c r="AM789" s="241" t="s">
        <v>659</v>
      </c>
      <c r="AN789" s="241" t="s">
        <v>659</v>
      </c>
      <c r="AO789" s="241" t="s">
        <v>659</v>
      </c>
      <c r="AP789" s="241" t="s">
        <v>659</v>
      </c>
      <c r="AQ789" s="241" t="s">
        <v>931</v>
      </c>
      <c r="AR789" s="241">
        <v>0</v>
      </c>
    </row>
    <row r="790" spans="1:44" x14ac:dyDescent="0.2">
      <c r="A790">
        <v>118903</v>
      </c>
      <c r="B790" t="s">
        <v>1141</v>
      </c>
      <c r="C790" t="s">
        <v>198</v>
      </c>
      <c r="D790" t="s">
        <v>198</v>
      </c>
      <c r="E790" t="s">
        <v>198</v>
      </c>
      <c r="F790" t="s">
        <v>198</v>
      </c>
      <c r="G790" t="s">
        <v>196</v>
      </c>
      <c r="H790" t="s">
        <v>198</v>
      </c>
      <c r="I790" t="s">
        <v>198</v>
      </c>
      <c r="J790" t="s">
        <v>198</v>
      </c>
      <c r="K790" t="s">
        <v>196</v>
      </c>
      <c r="L790" t="s">
        <v>198</v>
      </c>
      <c r="M790" t="s">
        <v>198</v>
      </c>
      <c r="N790" t="s">
        <v>198</v>
      </c>
      <c r="O790" t="s">
        <v>198</v>
      </c>
      <c r="P790" t="s">
        <v>196</v>
      </c>
      <c r="Q790" t="s">
        <v>198</v>
      </c>
      <c r="R790" t="s">
        <v>196</v>
      </c>
      <c r="S790" t="s">
        <v>196</v>
      </c>
      <c r="T790" t="s">
        <v>196</v>
      </c>
      <c r="U790" t="s">
        <v>198</v>
      </c>
      <c r="V790" t="s">
        <v>196</v>
      </c>
      <c r="W790" t="s">
        <v>198</v>
      </c>
      <c r="X790" t="s">
        <v>198</v>
      </c>
      <c r="Y790" t="s">
        <v>198</v>
      </c>
      <c r="Z790" t="s">
        <v>196</v>
      </c>
      <c r="AA790" t="s">
        <v>198</v>
      </c>
      <c r="AB790" t="s">
        <v>198</v>
      </c>
      <c r="AC790" t="s">
        <v>198</v>
      </c>
      <c r="AD790" t="s">
        <v>198</v>
      </c>
      <c r="AE790" t="s">
        <v>198</v>
      </c>
      <c r="AF790" t="s">
        <v>198</v>
      </c>
      <c r="AG790" t="s">
        <v>198</v>
      </c>
      <c r="AH790" t="s">
        <v>198</v>
      </c>
      <c r="AI790" t="s">
        <v>198</v>
      </c>
      <c r="AJ790" t="s">
        <v>198</v>
      </c>
      <c r="AK790" t="s">
        <v>198</v>
      </c>
      <c r="AL790" t="s">
        <v>197</v>
      </c>
      <c r="AM790" t="s">
        <v>197</v>
      </c>
      <c r="AN790" t="s">
        <v>197</v>
      </c>
      <c r="AO790" t="s">
        <v>197</v>
      </c>
      <c r="AP790" t="s">
        <v>197</v>
      </c>
      <c r="AQ790" s="241">
        <v>0</v>
      </c>
      <c r="AR790" s="241">
        <v>0</v>
      </c>
    </row>
    <row r="791" spans="1:44" ht="18" x14ac:dyDescent="0.2">
      <c r="A791" s="264">
        <v>118905</v>
      </c>
      <c r="B791" t="s">
        <v>59</v>
      </c>
      <c r="C791" t="s">
        <v>659</v>
      </c>
      <c r="D791" t="s">
        <v>659</v>
      </c>
      <c r="E791" t="s">
        <v>659</v>
      </c>
      <c r="F791" t="s">
        <v>659</v>
      </c>
      <c r="G791" t="s">
        <v>659</v>
      </c>
      <c r="H791" t="s">
        <v>659</v>
      </c>
      <c r="I791" t="s">
        <v>659</v>
      </c>
      <c r="J791" t="s">
        <v>659</v>
      </c>
      <c r="K791" t="s">
        <v>659</v>
      </c>
      <c r="L791" t="s">
        <v>659</v>
      </c>
      <c r="M791" t="s">
        <v>659</v>
      </c>
      <c r="N791" t="s">
        <v>659</v>
      </c>
      <c r="O791" t="s">
        <v>659</v>
      </c>
      <c r="P791" t="s">
        <v>659</v>
      </c>
      <c r="Q791" t="s">
        <v>659</v>
      </c>
      <c r="R791" t="s">
        <v>659</v>
      </c>
      <c r="S791" t="s">
        <v>659</v>
      </c>
      <c r="T791" t="s">
        <v>659</v>
      </c>
      <c r="U791" t="s">
        <v>659</v>
      </c>
      <c r="V791" t="s">
        <v>659</v>
      </c>
      <c r="W791" t="s">
        <v>659</v>
      </c>
      <c r="X791" t="s">
        <v>659</v>
      </c>
      <c r="Y791" t="s">
        <v>659</v>
      </c>
      <c r="Z791" t="s">
        <v>659</v>
      </c>
      <c r="AA791" t="s">
        <v>659</v>
      </c>
      <c r="AB791" t="s">
        <v>659</v>
      </c>
      <c r="AC791" t="s">
        <v>659</v>
      </c>
      <c r="AD791" t="s">
        <v>659</v>
      </c>
      <c r="AE791" t="s">
        <v>659</v>
      </c>
      <c r="AF791" t="s">
        <v>659</v>
      </c>
      <c r="AG791" t="s">
        <v>659</v>
      </c>
      <c r="AH791" t="s">
        <v>659</v>
      </c>
      <c r="AI791" t="s">
        <v>659</v>
      </c>
      <c r="AJ791" t="s">
        <v>659</v>
      </c>
      <c r="AK791" t="s">
        <v>659</v>
      </c>
      <c r="AL791" t="s">
        <v>659</v>
      </c>
      <c r="AM791" t="s">
        <v>659</v>
      </c>
      <c r="AN791" t="s">
        <v>659</v>
      </c>
      <c r="AO791" t="s">
        <v>659</v>
      </c>
      <c r="AP791" t="s">
        <v>659</v>
      </c>
      <c r="AQ791" s="241">
        <v>0</v>
      </c>
      <c r="AR791" s="241">
        <v>0</v>
      </c>
    </row>
    <row r="792" spans="1:44" x14ac:dyDescent="0.2">
      <c r="A792">
        <v>118916</v>
      </c>
      <c r="B792" t="s">
        <v>65</v>
      </c>
      <c r="C792" t="s">
        <v>659</v>
      </c>
      <c r="D792" t="s">
        <v>659</v>
      </c>
      <c r="E792" t="s">
        <v>659</v>
      </c>
      <c r="F792" t="s">
        <v>659</v>
      </c>
      <c r="G792" t="s">
        <v>659</v>
      </c>
      <c r="H792" t="s">
        <v>659</v>
      </c>
      <c r="I792" t="s">
        <v>659</v>
      </c>
      <c r="J792" t="s">
        <v>659</v>
      </c>
      <c r="K792" t="s">
        <v>659</v>
      </c>
      <c r="L792" t="s">
        <v>659</v>
      </c>
      <c r="M792" t="s">
        <v>659</v>
      </c>
      <c r="N792" t="s">
        <v>659</v>
      </c>
      <c r="O792" t="s">
        <v>659</v>
      </c>
      <c r="P792" t="s">
        <v>659</v>
      </c>
      <c r="Q792" t="s">
        <v>659</v>
      </c>
      <c r="R792" t="s">
        <v>659</v>
      </c>
      <c r="S792" t="s">
        <v>659</v>
      </c>
      <c r="T792" t="s">
        <v>659</v>
      </c>
      <c r="U792" t="s">
        <v>659</v>
      </c>
      <c r="V792" t="s">
        <v>659</v>
      </c>
      <c r="W792" t="s">
        <v>659</v>
      </c>
      <c r="X792" t="s">
        <v>659</v>
      </c>
      <c r="Y792" t="s">
        <v>659</v>
      </c>
      <c r="Z792" t="s">
        <v>659</v>
      </c>
      <c r="AA792" t="s">
        <v>659</v>
      </c>
      <c r="AB792" t="s">
        <v>659</v>
      </c>
      <c r="AC792" t="s">
        <v>659</v>
      </c>
      <c r="AD792" t="s">
        <v>659</v>
      </c>
      <c r="AE792" t="s">
        <v>659</v>
      </c>
      <c r="AF792" t="s">
        <v>659</v>
      </c>
      <c r="AG792" t="s">
        <v>659</v>
      </c>
      <c r="AH792" t="s">
        <v>659</v>
      </c>
      <c r="AI792" t="s">
        <v>659</v>
      </c>
      <c r="AJ792" t="s">
        <v>659</v>
      </c>
      <c r="AK792" t="s">
        <v>659</v>
      </c>
      <c r="AL792"/>
      <c r="AM792"/>
      <c r="AN792"/>
      <c r="AO792"/>
      <c r="AP792"/>
      <c r="AQ792" s="241" t="s">
        <v>932</v>
      </c>
      <c r="AR792" s="241">
        <v>0</v>
      </c>
    </row>
    <row r="793" spans="1:44" x14ac:dyDescent="0.2">
      <c r="A793">
        <v>118917</v>
      </c>
      <c r="B793" t="s">
        <v>1141</v>
      </c>
      <c r="C793" t="s">
        <v>198</v>
      </c>
      <c r="D793" t="s">
        <v>196</v>
      </c>
      <c r="E793" t="s">
        <v>196</v>
      </c>
      <c r="F793" t="s">
        <v>198</v>
      </c>
      <c r="G793" t="s">
        <v>196</v>
      </c>
      <c r="H793" t="s">
        <v>196</v>
      </c>
      <c r="I793" t="s">
        <v>198</v>
      </c>
      <c r="J793" t="s">
        <v>196</v>
      </c>
      <c r="K793" t="s">
        <v>196</v>
      </c>
      <c r="L793" t="s">
        <v>196</v>
      </c>
      <c r="M793" t="s">
        <v>198</v>
      </c>
      <c r="N793" t="s">
        <v>196</v>
      </c>
      <c r="O793" t="s">
        <v>198</v>
      </c>
      <c r="P793" t="s">
        <v>196</v>
      </c>
      <c r="Q793" t="s">
        <v>196</v>
      </c>
      <c r="R793" t="s">
        <v>198</v>
      </c>
      <c r="S793" t="s">
        <v>198</v>
      </c>
      <c r="T793" t="s">
        <v>198</v>
      </c>
      <c r="U793" t="s">
        <v>198</v>
      </c>
      <c r="V793" t="s">
        <v>198</v>
      </c>
      <c r="W793" t="s">
        <v>196</v>
      </c>
      <c r="X793" t="s">
        <v>198</v>
      </c>
      <c r="Y793" t="s">
        <v>198</v>
      </c>
      <c r="Z793" t="s">
        <v>198</v>
      </c>
      <c r="AA793" t="s">
        <v>198</v>
      </c>
      <c r="AB793" t="s">
        <v>198</v>
      </c>
      <c r="AC793" t="s">
        <v>198</v>
      </c>
      <c r="AD793" t="s">
        <v>198</v>
      </c>
      <c r="AE793" t="s">
        <v>198</v>
      </c>
      <c r="AF793" t="s">
        <v>196</v>
      </c>
      <c r="AG793" t="s">
        <v>198</v>
      </c>
      <c r="AH793" t="s">
        <v>196</v>
      </c>
      <c r="AI793" t="s">
        <v>198</v>
      </c>
      <c r="AJ793" t="s">
        <v>198</v>
      </c>
      <c r="AK793" t="s">
        <v>196</v>
      </c>
      <c r="AL793" t="s">
        <v>198</v>
      </c>
      <c r="AM793" t="s">
        <v>198</v>
      </c>
      <c r="AN793" t="s">
        <v>196</v>
      </c>
      <c r="AO793" t="s">
        <v>196</v>
      </c>
      <c r="AP793" t="s">
        <v>198</v>
      </c>
      <c r="AQ793" s="241">
        <v>0</v>
      </c>
      <c r="AR793" s="241">
        <v>0</v>
      </c>
    </row>
    <row r="794" spans="1:44" ht="15" x14ac:dyDescent="0.25">
      <c r="A794" s="257">
        <v>118918</v>
      </c>
      <c r="B794" t="s">
        <v>59</v>
      </c>
      <c r="C794" s="245" t="s">
        <v>659</v>
      </c>
      <c r="D794" s="245" t="s">
        <v>659</v>
      </c>
      <c r="E794" s="245" t="s">
        <v>659</v>
      </c>
      <c r="F794" s="245" t="s">
        <v>659</v>
      </c>
      <c r="G794" s="245" t="s">
        <v>659</v>
      </c>
      <c r="H794" s="245" t="s">
        <v>659</v>
      </c>
      <c r="I794" s="245" t="s">
        <v>659</v>
      </c>
      <c r="J794" s="245" t="s">
        <v>659</v>
      </c>
      <c r="K794" s="245" t="s">
        <v>659</v>
      </c>
      <c r="L794" s="245" t="s">
        <v>659</v>
      </c>
      <c r="M794" s="245" t="s">
        <v>659</v>
      </c>
      <c r="N794" s="245" t="s">
        <v>659</v>
      </c>
      <c r="O794" s="245" t="s">
        <v>659</v>
      </c>
      <c r="P794" s="245" t="s">
        <v>659</v>
      </c>
      <c r="Q794" s="245" t="s">
        <v>659</v>
      </c>
      <c r="R794" s="245" t="s">
        <v>659</v>
      </c>
      <c r="S794" s="245" t="s">
        <v>659</v>
      </c>
      <c r="T794" s="245" t="s">
        <v>659</v>
      </c>
      <c r="U794" s="245" t="s">
        <v>659</v>
      </c>
      <c r="V794" s="245" t="s">
        <v>659</v>
      </c>
      <c r="W794" s="245" t="s">
        <v>659</v>
      </c>
      <c r="X794" s="245" t="s">
        <v>659</v>
      </c>
      <c r="Y794" s="245" t="s">
        <v>659</v>
      </c>
      <c r="Z794" s="245" t="s">
        <v>659</v>
      </c>
      <c r="AA794" s="245" t="s">
        <v>659</v>
      </c>
      <c r="AB794" s="245" t="s">
        <v>659</v>
      </c>
      <c r="AC794" s="245" t="s">
        <v>659</v>
      </c>
      <c r="AD794" s="245" t="s">
        <v>659</v>
      </c>
      <c r="AE794" s="245" t="s">
        <v>659</v>
      </c>
      <c r="AF794" s="245" t="s">
        <v>659</v>
      </c>
      <c r="AG794" s="245" t="s">
        <v>659</v>
      </c>
      <c r="AH794" s="245" t="s">
        <v>659</v>
      </c>
      <c r="AI794" s="245" t="s">
        <v>659</v>
      </c>
      <c r="AJ794" s="245" t="s">
        <v>659</v>
      </c>
      <c r="AK794" s="245" t="s">
        <v>659</v>
      </c>
      <c r="AL794" s="245" t="s">
        <v>659</v>
      </c>
      <c r="AM794" s="245" t="s">
        <v>659</v>
      </c>
      <c r="AN794" s="245" t="s">
        <v>659</v>
      </c>
      <c r="AO794" s="245" t="s">
        <v>659</v>
      </c>
      <c r="AP794" s="245" t="s">
        <v>659</v>
      </c>
      <c r="AQ794" s="241" t="s">
        <v>1145</v>
      </c>
      <c r="AR794" s="241">
        <v>0</v>
      </c>
    </row>
    <row r="795" spans="1:44" ht="18" x14ac:dyDescent="0.2">
      <c r="A795" s="264">
        <v>118922</v>
      </c>
      <c r="B795" t="s">
        <v>59</v>
      </c>
      <c r="C795" t="s">
        <v>659</v>
      </c>
      <c r="D795" t="s">
        <v>659</v>
      </c>
      <c r="E795" t="s">
        <v>659</v>
      </c>
      <c r="F795" t="s">
        <v>659</v>
      </c>
      <c r="G795" t="s">
        <v>659</v>
      </c>
      <c r="H795" t="s">
        <v>659</v>
      </c>
      <c r="I795" t="s">
        <v>659</v>
      </c>
      <c r="J795" t="s">
        <v>659</v>
      </c>
      <c r="K795" t="s">
        <v>659</v>
      </c>
      <c r="L795" t="s">
        <v>659</v>
      </c>
      <c r="M795" t="s">
        <v>659</v>
      </c>
      <c r="N795" t="s">
        <v>659</v>
      </c>
      <c r="O795" t="s">
        <v>659</v>
      </c>
      <c r="P795" t="s">
        <v>659</v>
      </c>
      <c r="Q795" t="s">
        <v>659</v>
      </c>
      <c r="R795" t="s">
        <v>659</v>
      </c>
      <c r="S795" t="s">
        <v>659</v>
      </c>
      <c r="T795" t="s">
        <v>659</v>
      </c>
      <c r="U795" t="s">
        <v>659</v>
      </c>
      <c r="V795" t="s">
        <v>659</v>
      </c>
      <c r="W795" t="s">
        <v>659</v>
      </c>
      <c r="X795" t="s">
        <v>659</v>
      </c>
      <c r="Y795" t="s">
        <v>659</v>
      </c>
      <c r="Z795" t="s">
        <v>659</v>
      </c>
      <c r="AA795" t="s">
        <v>659</v>
      </c>
      <c r="AB795" t="s">
        <v>659</v>
      </c>
      <c r="AC795" t="s">
        <v>659</v>
      </c>
      <c r="AD795" t="s">
        <v>659</v>
      </c>
      <c r="AE795" t="s">
        <v>659</v>
      </c>
      <c r="AF795" t="s">
        <v>659</v>
      </c>
      <c r="AG795" t="s">
        <v>659</v>
      </c>
      <c r="AH795" t="s">
        <v>659</v>
      </c>
      <c r="AI795" t="s">
        <v>659</v>
      </c>
      <c r="AJ795" t="s">
        <v>659</v>
      </c>
      <c r="AK795" t="s">
        <v>659</v>
      </c>
      <c r="AL795" t="s">
        <v>659</v>
      </c>
      <c r="AM795" t="s">
        <v>659</v>
      </c>
      <c r="AN795" t="s">
        <v>659</v>
      </c>
      <c r="AO795" t="s">
        <v>659</v>
      </c>
      <c r="AP795" t="s">
        <v>659</v>
      </c>
      <c r="AQ795" s="241">
        <v>0</v>
      </c>
      <c r="AR795" s="241">
        <v>0</v>
      </c>
    </row>
    <row r="796" spans="1:44" x14ac:dyDescent="0.2">
      <c r="A796">
        <v>118926</v>
      </c>
      <c r="B796" t="s">
        <v>59</v>
      </c>
      <c r="C796" t="s">
        <v>196</v>
      </c>
      <c r="D796" t="s">
        <v>198</v>
      </c>
      <c r="E796" t="s">
        <v>198</v>
      </c>
      <c r="F796" t="s">
        <v>198</v>
      </c>
      <c r="G796" t="s">
        <v>196</v>
      </c>
      <c r="H796" t="s">
        <v>198</v>
      </c>
      <c r="I796" t="s">
        <v>198</v>
      </c>
      <c r="J796" t="s">
        <v>196</v>
      </c>
      <c r="K796" t="s">
        <v>198</v>
      </c>
      <c r="L796" t="s">
        <v>196</v>
      </c>
      <c r="M796" t="s">
        <v>198</v>
      </c>
      <c r="N796" t="s">
        <v>198</v>
      </c>
      <c r="O796" t="s">
        <v>196</v>
      </c>
      <c r="P796" t="s">
        <v>198</v>
      </c>
      <c r="Q796" t="s">
        <v>198</v>
      </c>
      <c r="R796" t="s">
        <v>196</v>
      </c>
      <c r="S796" t="s">
        <v>196</v>
      </c>
      <c r="T796" t="s">
        <v>198</v>
      </c>
      <c r="U796" t="s">
        <v>196</v>
      </c>
      <c r="V796" t="s">
        <v>198</v>
      </c>
      <c r="W796" t="s">
        <v>198</v>
      </c>
      <c r="X796" t="s">
        <v>196</v>
      </c>
      <c r="Y796" t="s">
        <v>198</v>
      </c>
      <c r="Z796" t="s">
        <v>198</v>
      </c>
      <c r="AA796" t="s">
        <v>198</v>
      </c>
      <c r="AB796" t="s">
        <v>198</v>
      </c>
      <c r="AC796" t="s">
        <v>196</v>
      </c>
      <c r="AD796" t="s">
        <v>198</v>
      </c>
      <c r="AE796" t="s">
        <v>196</v>
      </c>
      <c r="AF796" t="s">
        <v>196</v>
      </c>
      <c r="AG796" t="s">
        <v>198</v>
      </c>
      <c r="AH796" t="s">
        <v>196</v>
      </c>
      <c r="AI796" t="s">
        <v>198</v>
      </c>
      <c r="AJ796" t="s">
        <v>198</v>
      </c>
      <c r="AK796" t="s">
        <v>196</v>
      </c>
      <c r="AL796" t="s">
        <v>198</v>
      </c>
      <c r="AM796" t="s">
        <v>196</v>
      </c>
      <c r="AN796" t="s">
        <v>198</v>
      </c>
      <c r="AO796" t="s">
        <v>196</v>
      </c>
      <c r="AP796" t="s">
        <v>196</v>
      </c>
      <c r="AQ796" s="241">
        <v>0</v>
      </c>
      <c r="AR796" s="241">
        <v>0</v>
      </c>
    </row>
    <row r="797" spans="1:44" ht="15" x14ac:dyDescent="0.25">
      <c r="A797" s="257">
        <v>118928</v>
      </c>
      <c r="B797" t="s">
        <v>59</v>
      </c>
      <c r="C797" s="245" t="s">
        <v>659</v>
      </c>
      <c r="D797" s="245" t="s">
        <v>659</v>
      </c>
      <c r="E797" s="245" t="s">
        <v>659</v>
      </c>
      <c r="F797" s="245" t="s">
        <v>659</v>
      </c>
      <c r="G797" s="245" t="s">
        <v>659</v>
      </c>
      <c r="H797" s="245" t="s">
        <v>659</v>
      </c>
      <c r="I797" s="245" t="s">
        <v>659</v>
      </c>
      <c r="J797" s="245" t="s">
        <v>659</v>
      </c>
      <c r="K797" s="245" t="s">
        <v>659</v>
      </c>
      <c r="L797" s="245" t="s">
        <v>659</v>
      </c>
      <c r="M797" s="245" t="s">
        <v>659</v>
      </c>
      <c r="N797" s="245" t="s">
        <v>659</v>
      </c>
      <c r="O797" s="245" t="s">
        <v>659</v>
      </c>
      <c r="P797" s="245" t="s">
        <v>659</v>
      </c>
      <c r="Q797" s="245" t="s">
        <v>659</v>
      </c>
      <c r="R797" s="245" t="s">
        <v>659</v>
      </c>
      <c r="S797" s="245" t="s">
        <v>659</v>
      </c>
      <c r="T797" s="245" t="s">
        <v>659</v>
      </c>
      <c r="U797" s="245" t="s">
        <v>659</v>
      </c>
      <c r="V797" s="245" t="s">
        <v>659</v>
      </c>
      <c r="W797" s="245" t="s">
        <v>659</v>
      </c>
      <c r="X797" s="245" t="s">
        <v>659</v>
      </c>
      <c r="Y797" s="245" t="s">
        <v>659</v>
      </c>
      <c r="Z797" s="245" t="s">
        <v>659</v>
      </c>
      <c r="AA797" s="245" t="s">
        <v>659</v>
      </c>
      <c r="AB797" s="245" t="s">
        <v>659</v>
      </c>
      <c r="AC797" s="245" t="s">
        <v>659</v>
      </c>
      <c r="AD797" s="245" t="s">
        <v>659</v>
      </c>
      <c r="AE797" s="245" t="s">
        <v>659</v>
      </c>
      <c r="AF797" s="245" t="s">
        <v>659</v>
      </c>
      <c r="AG797" s="245" t="s">
        <v>659</v>
      </c>
      <c r="AH797" s="245" t="s">
        <v>659</v>
      </c>
      <c r="AI797" s="245" t="s">
        <v>659</v>
      </c>
      <c r="AJ797" s="245" t="s">
        <v>659</v>
      </c>
      <c r="AK797" s="245" t="s">
        <v>659</v>
      </c>
      <c r="AL797" s="245" t="s">
        <v>659</v>
      </c>
      <c r="AM797" s="245" t="s">
        <v>659</v>
      </c>
      <c r="AN797" s="245" t="s">
        <v>659</v>
      </c>
      <c r="AO797" s="245" t="s">
        <v>659</v>
      </c>
      <c r="AP797" s="245" t="s">
        <v>659</v>
      </c>
      <c r="AQ797" s="241" t="s">
        <v>934</v>
      </c>
      <c r="AR797" s="241">
        <v>0</v>
      </c>
    </row>
    <row r="798" spans="1:44" ht="18" x14ac:dyDescent="0.2">
      <c r="A798" s="264">
        <v>118930</v>
      </c>
      <c r="B798" t="s">
        <v>59</v>
      </c>
      <c r="C798" t="s">
        <v>659</v>
      </c>
      <c r="D798" t="s">
        <v>659</v>
      </c>
      <c r="E798" t="s">
        <v>659</v>
      </c>
      <c r="F798" t="s">
        <v>659</v>
      </c>
      <c r="G798" t="s">
        <v>659</v>
      </c>
      <c r="H798" t="s">
        <v>659</v>
      </c>
      <c r="I798" t="s">
        <v>659</v>
      </c>
      <c r="J798" t="s">
        <v>659</v>
      </c>
      <c r="K798" t="s">
        <v>659</v>
      </c>
      <c r="L798" t="s">
        <v>659</v>
      </c>
      <c r="M798" t="s">
        <v>659</v>
      </c>
      <c r="N798" t="s">
        <v>659</v>
      </c>
      <c r="O798" t="s">
        <v>659</v>
      </c>
      <c r="P798" t="s">
        <v>659</v>
      </c>
      <c r="Q798" t="s">
        <v>659</v>
      </c>
      <c r="R798" t="s">
        <v>659</v>
      </c>
      <c r="S798" t="s">
        <v>659</v>
      </c>
      <c r="T798" t="s">
        <v>659</v>
      </c>
      <c r="U798" t="s">
        <v>659</v>
      </c>
      <c r="V798" t="s">
        <v>659</v>
      </c>
      <c r="W798" t="s">
        <v>659</v>
      </c>
      <c r="X798" t="s">
        <v>659</v>
      </c>
      <c r="Y798" t="s">
        <v>659</v>
      </c>
      <c r="Z798" t="s">
        <v>659</v>
      </c>
      <c r="AA798" t="s">
        <v>659</v>
      </c>
      <c r="AB798" t="s">
        <v>659</v>
      </c>
      <c r="AC798" t="s">
        <v>659</v>
      </c>
      <c r="AD798" t="s">
        <v>659</v>
      </c>
      <c r="AE798" t="s">
        <v>659</v>
      </c>
      <c r="AF798" t="s">
        <v>659</v>
      </c>
      <c r="AG798" t="s">
        <v>659</v>
      </c>
      <c r="AH798" t="s">
        <v>659</v>
      </c>
      <c r="AI798" t="s">
        <v>659</v>
      </c>
      <c r="AJ798" t="s">
        <v>659</v>
      </c>
      <c r="AK798" t="s">
        <v>659</v>
      </c>
      <c r="AL798" t="s">
        <v>659</v>
      </c>
      <c r="AM798" t="s">
        <v>659</v>
      </c>
      <c r="AN798" t="s">
        <v>659</v>
      </c>
      <c r="AO798" t="s">
        <v>659</v>
      </c>
      <c r="AP798" t="s">
        <v>659</v>
      </c>
      <c r="AQ798" s="241">
        <v>0</v>
      </c>
      <c r="AR798" s="241">
        <v>0</v>
      </c>
    </row>
    <row r="799" spans="1:44" ht="18" x14ac:dyDescent="0.2">
      <c r="A799" s="264">
        <v>118934</v>
      </c>
      <c r="B799" t="s">
        <v>59</v>
      </c>
      <c r="C799" t="s">
        <v>659</v>
      </c>
      <c r="D799" t="s">
        <v>659</v>
      </c>
      <c r="E799" t="s">
        <v>659</v>
      </c>
      <c r="F799" t="s">
        <v>659</v>
      </c>
      <c r="G799" t="s">
        <v>659</v>
      </c>
      <c r="H799" t="s">
        <v>659</v>
      </c>
      <c r="I799" t="s">
        <v>659</v>
      </c>
      <c r="J799" t="s">
        <v>659</v>
      </c>
      <c r="K799" t="s">
        <v>659</v>
      </c>
      <c r="L799" t="s">
        <v>659</v>
      </c>
      <c r="M799" t="s">
        <v>659</v>
      </c>
      <c r="N799" t="s">
        <v>659</v>
      </c>
      <c r="O799" t="s">
        <v>659</v>
      </c>
      <c r="P799" t="s">
        <v>659</v>
      </c>
      <c r="Q799" t="s">
        <v>659</v>
      </c>
      <c r="R799" t="s">
        <v>659</v>
      </c>
      <c r="S799" t="s">
        <v>659</v>
      </c>
      <c r="T799" t="s">
        <v>659</v>
      </c>
      <c r="U799" t="s">
        <v>659</v>
      </c>
      <c r="V799" t="s">
        <v>659</v>
      </c>
      <c r="W799" t="s">
        <v>659</v>
      </c>
      <c r="X799" t="s">
        <v>659</v>
      </c>
      <c r="Y799" t="s">
        <v>659</v>
      </c>
      <c r="Z799" t="s">
        <v>659</v>
      </c>
      <c r="AA799" t="s">
        <v>659</v>
      </c>
      <c r="AB799" t="s">
        <v>659</v>
      </c>
      <c r="AC799" t="s">
        <v>659</v>
      </c>
      <c r="AD799" t="s">
        <v>659</v>
      </c>
      <c r="AE799" t="s">
        <v>659</v>
      </c>
      <c r="AF799" t="s">
        <v>659</v>
      </c>
      <c r="AG799" t="s">
        <v>659</v>
      </c>
      <c r="AH799" t="s">
        <v>659</v>
      </c>
      <c r="AI799" t="s">
        <v>659</v>
      </c>
      <c r="AJ799" t="s">
        <v>659</v>
      </c>
      <c r="AK799" t="s">
        <v>659</v>
      </c>
      <c r="AL799" t="s">
        <v>659</v>
      </c>
      <c r="AM799" t="s">
        <v>659</v>
      </c>
      <c r="AN799" t="s">
        <v>659</v>
      </c>
      <c r="AO799" t="s">
        <v>659</v>
      </c>
      <c r="AP799" t="s">
        <v>659</v>
      </c>
      <c r="AQ799" s="241">
        <v>0</v>
      </c>
      <c r="AR799" s="241">
        <v>0</v>
      </c>
    </row>
    <row r="800" spans="1:44" ht="18" x14ac:dyDescent="0.2">
      <c r="A800" s="264">
        <v>118938</v>
      </c>
      <c r="B800" t="s">
        <v>59</v>
      </c>
      <c r="C800" t="s">
        <v>659</v>
      </c>
      <c r="D800" t="s">
        <v>659</v>
      </c>
      <c r="E800" t="s">
        <v>659</v>
      </c>
      <c r="F800" t="s">
        <v>659</v>
      </c>
      <c r="G800" t="s">
        <v>659</v>
      </c>
      <c r="H800" t="s">
        <v>659</v>
      </c>
      <c r="I800" t="s">
        <v>659</v>
      </c>
      <c r="J800" t="s">
        <v>659</v>
      </c>
      <c r="K800" t="s">
        <v>659</v>
      </c>
      <c r="L800" t="s">
        <v>659</v>
      </c>
      <c r="M800" t="s">
        <v>659</v>
      </c>
      <c r="N800" t="s">
        <v>659</v>
      </c>
      <c r="O800" t="s">
        <v>659</v>
      </c>
      <c r="P800" t="s">
        <v>659</v>
      </c>
      <c r="Q800" t="s">
        <v>659</v>
      </c>
      <c r="R800" t="s">
        <v>659</v>
      </c>
      <c r="S800" t="s">
        <v>659</v>
      </c>
      <c r="T800" t="s">
        <v>659</v>
      </c>
      <c r="U800" t="s">
        <v>659</v>
      </c>
      <c r="V800" t="s">
        <v>659</v>
      </c>
      <c r="W800" t="s">
        <v>659</v>
      </c>
      <c r="X800" t="s">
        <v>659</v>
      </c>
      <c r="Y800" t="s">
        <v>659</v>
      </c>
      <c r="Z800" t="s">
        <v>659</v>
      </c>
      <c r="AA800" t="s">
        <v>659</v>
      </c>
      <c r="AB800" t="s">
        <v>659</v>
      </c>
      <c r="AC800" t="s">
        <v>659</v>
      </c>
      <c r="AD800" t="s">
        <v>659</v>
      </c>
      <c r="AE800" t="s">
        <v>659</v>
      </c>
      <c r="AF800" t="s">
        <v>659</v>
      </c>
      <c r="AG800" t="s">
        <v>659</v>
      </c>
      <c r="AH800" t="s">
        <v>659</v>
      </c>
      <c r="AI800" t="s">
        <v>659</v>
      </c>
      <c r="AJ800" t="s">
        <v>659</v>
      </c>
      <c r="AK800" t="s">
        <v>659</v>
      </c>
      <c r="AL800" t="s">
        <v>659</v>
      </c>
      <c r="AM800" t="s">
        <v>659</v>
      </c>
      <c r="AN800" t="s">
        <v>659</v>
      </c>
      <c r="AO800" t="s">
        <v>659</v>
      </c>
      <c r="AP800" t="s">
        <v>659</v>
      </c>
      <c r="AQ800" s="241">
        <v>0</v>
      </c>
      <c r="AR800" s="241">
        <v>0</v>
      </c>
    </row>
    <row r="801" spans="1:44" x14ac:dyDescent="0.2">
      <c r="A801">
        <v>118941</v>
      </c>
      <c r="B801" t="s">
        <v>59</v>
      </c>
      <c r="C801" t="s">
        <v>659</v>
      </c>
      <c r="D801" t="s">
        <v>659</v>
      </c>
      <c r="E801" t="s">
        <v>659</v>
      </c>
      <c r="F801" t="s">
        <v>659</v>
      </c>
      <c r="G801" t="s">
        <v>659</v>
      </c>
      <c r="H801" t="s">
        <v>659</v>
      </c>
      <c r="I801" t="s">
        <v>659</v>
      </c>
      <c r="J801" t="s">
        <v>659</v>
      </c>
      <c r="K801" t="s">
        <v>659</v>
      </c>
      <c r="L801" t="s">
        <v>659</v>
      </c>
      <c r="M801" t="s">
        <v>659</v>
      </c>
      <c r="N801" t="s">
        <v>659</v>
      </c>
      <c r="O801" t="s">
        <v>659</v>
      </c>
      <c r="P801" t="s">
        <v>659</v>
      </c>
      <c r="Q801" t="s">
        <v>659</v>
      </c>
      <c r="R801" t="s">
        <v>659</v>
      </c>
      <c r="S801" t="s">
        <v>659</v>
      </c>
      <c r="T801" t="s">
        <v>659</v>
      </c>
      <c r="U801" t="s">
        <v>659</v>
      </c>
      <c r="V801" t="s">
        <v>659</v>
      </c>
      <c r="W801" t="s">
        <v>659</v>
      </c>
      <c r="X801" t="s">
        <v>659</v>
      </c>
      <c r="Y801" t="s">
        <v>659</v>
      </c>
      <c r="Z801" t="s">
        <v>659</v>
      </c>
      <c r="AA801" t="s">
        <v>659</v>
      </c>
      <c r="AB801" t="s">
        <v>659</v>
      </c>
      <c r="AC801" t="s">
        <v>659</v>
      </c>
      <c r="AD801" t="s">
        <v>659</v>
      </c>
      <c r="AE801" t="s">
        <v>659</v>
      </c>
      <c r="AF801" t="s">
        <v>659</v>
      </c>
      <c r="AG801" t="s">
        <v>659</v>
      </c>
      <c r="AH801" t="s">
        <v>659</v>
      </c>
      <c r="AI801" t="s">
        <v>659</v>
      </c>
      <c r="AJ801" t="s">
        <v>659</v>
      </c>
      <c r="AK801" t="s">
        <v>659</v>
      </c>
      <c r="AL801" t="s">
        <v>659</v>
      </c>
      <c r="AM801" t="s">
        <v>659</v>
      </c>
      <c r="AN801" t="s">
        <v>659</v>
      </c>
      <c r="AO801" t="s">
        <v>659</v>
      </c>
      <c r="AP801" t="s">
        <v>659</v>
      </c>
      <c r="AQ801" s="241" t="s">
        <v>931</v>
      </c>
      <c r="AR801" s="241">
        <v>0</v>
      </c>
    </row>
    <row r="802" spans="1:44" x14ac:dyDescent="0.2">
      <c r="A802">
        <v>118945</v>
      </c>
      <c r="B802" t="s">
        <v>1144</v>
      </c>
      <c r="C802" t="s">
        <v>196</v>
      </c>
      <c r="D802" t="s">
        <v>196</v>
      </c>
      <c r="E802" t="s">
        <v>198</v>
      </c>
      <c r="F802" t="s">
        <v>198</v>
      </c>
      <c r="G802" t="s">
        <v>196</v>
      </c>
      <c r="H802" t="s">
        <v>196</v>
      </c>
      <c r="I802" t="s">
        <v>196</v>
      </c>
      <c r="J802" t="s">
        <v>197</v>
      </c>
      <c r="K802" t="s">
        <v>196</v>
      </c>
      <c r="L802" t="s">
        <v>196</v>
      </c>
      <c r="M802" t="s">
        <v>198</v>
      </c>
      <c r="N802" t="s">
        <v>196</v>
      </c>
      <c r="O802" t="s">
        <v>196</v>
      </c>
      <c r="P802" t="s">
        <v>198</v>
      </c>
      <c r="Q802" t="s">
        <v>198</v>
      </c>
      <c r="R802" t="s">
        <v>196</v>
      </c>
      <c r="S802" t="s">
        <v>196</v>
      </c>
      <c r="T802" t="s">
        <v>196</v>
      </c>
      <c r="U802" t="s">
        <v>196</v>
      </c>
      <c r="V802" t="s">
        <v>198</v>
      </c>
      <c r="W802" t="s">
        <v>196</v>
      </c>
      <c r="X802" t="s">
        <v>198</v>
      </c>
      <c r="Y802" t="s">
        <v>196</v>
      </c>
      <c r="Z802" t="s">
        <v>196</v>
      </c>
      <c r="AA802" t="s">
        <v>196</v>
      </c>
      <c r="AB802" t="s">
        <v>196</v>
      </c>
      <c r="AC802" t="s">
        <v>198</v>
      </c>
      <c r="AD802" t="s">
        <v>198</v>
      </c>
      <c r="AE802" t="s">
        <v>196</v>
      </c>
      <c r="AF802" t="s">
        <v>198</v>
      </c>
      <c r="AG802" t="s">
        <v>198</v>
      </c>
      <c r="AH802" t="s">
        <v>198</v>
      </c>
      <c r="AI802" t="s">
        <v>197</v>
      </c>
      <c r="AJ802" t="s">
        <v>197</v>
      </c>
      <c r="AK802" t="s">
        <v>197</v>
      </c>
      <c r="AL802" t="s">
        <v>197</v>
      </c>
      <c r="AM802" t="s">
        <v>197</v>
      </c>
      <c r="AN802" t="s">
        <v>197</v>
      </c>
      <c r="AO802" t="s">
        <v>197</v>
      </c>
      <c r="AP802" t="s">
        <v>197</v>
      </c>
      <c r="AQ802" s="241">
        <v>0</v>
      </c>
      <c r="AR802" s="241">
        <v>0</v>
      </c>
    </row>
    <row r="803" spans="1:44" ht="18" x14ac:dyDescent="0.2">
      <c r="A803" s="264">
        <v>118951</v>
      </c>
      <c r="B803" t="s">
        <v>59</v>
      </c>
      <c r="C803" t="s">
        <v>659</v>
      </c>
      <c r="D803" t="s">
        <v>659</v>
      </c>
      <c r="E803" t="s">
        <v>659</v>
      </c>
      <c r="F803" t="s">
        <v>659</v>
      </c>
      <c r="G803" t="s">
        <v>659</v>
      </c>
      <c r="H803" t="s">
        <v>659</v>
      </c>
      <c r="I803" t="s">
        <v>659</v>
      </c>
      <c r="J803" t="s">
        <v>659</v>
      </c>
      <c r="K803" t="s">
        <v>659</v>
      </c>
      <c r="L803" t="s">
        <v>659</v>
      </c>
      <c r="M803" t="s">
        <v>659</v>
      </c>
      <c r="N803" t="s">
        <v>659</v>
      </c>
      <c r="O803" t="s">
        <v>659</v>
      </c>
      <c r="P803" t="s">
        <v>659</v>
      </c>
      <c r="Q803" t="s">
        <v>659</v>
      </c>
      <c r="R803" t="s">
        <v>659</v>
      </c>
      <c r="S803" t="s">
        <v>659</v>
      </c>
      <c r="T803" t="s">
        <v>659</v>
      </c>
      <c r="U803" t="s">
        <v>659</v>
      </c>
      <c r="V803" t="s">
        <v>659</v>
      </c>
      <c r="W803" t="s">
        <v>659</v>
      </c>
      <c r="X803" t="s">
        <v>659</v>
      </c>
      <c r="Y803" t="s">
        <v>659</v>
      </c>
      <c r="Z803" t="s">
        <v>659</v>
      </c>
      <c r="AA803" t="s">
        <v>659</v>
      </c>
      <c r="AB803" t="s">
        <v>659</v>
      </c>
      <c r="AC803" t="s">
        <v>659</v>
      </c>
      <c r="AD803" t="s">
        <v>659</v>
      </c>
      <c r="AE803" t="s">
        <v>659</v>
      </c>
      <c r="AF803" t="s">
        <v>659</v>
      </c>
      <c r="AG803" t="s">
        <v>659</v>
      </c>
      <c r="AH803" t="s">
        <v>659</v>
      </c>
      <c r="AI803" t="s">
        <v>659</v>
      </c>
      <c r="AJ803" t="s">
        <v>659</v>
      </c>
      <c r="AK803" t="s">
        <v>659</v>
      </c>
      <c r="AL803" t="s">
        <v>659</v>
      </c>
      <c r="AM803" t="s">
        <v>659</v>
      </c>
      <c r="AN803" t="s">
        <v>659</v>
      </c>
      <c r="AO803" t="s">
        <v>659</v>
      </c>
      <c r="AP803" t="s">
        <v>659</v>
      </c>
      <c r="AQ803" s="241">
        <v>0</v>
      </c>
      <c r="AR803" s="241">
        <v>0</v>
      </c>
    </row>
    <row r="804" spans="1:44" ht="15" x14ac:dyDescent="0.25">
      <c r="A804" s="257">
        <v>118952</v>
      </c>
      <c r="B804" t="s">
        <v>1141</v>
      </c>
      <c r="C804" s="245" t="s">
        <v>659</v>
      </c>
      <c r="D804" s="245" t="s">
        <v>659</v>
      </c>
      <c r="E804" s="245" t="s">
        <v>659</v>
      </c>
      <c r="F804" s="245" t="s">
        <v>659</v>
      </c>
      <c r="G804" s="245" t="s">
        <v>659</v>
      </c>
      <c r="H804" s="245" t="s">
        <v>659</v>
      </c>
      <c r="I804" s="245" t="s">
        <v>659</v>
      </c>
      <c r="J804" s="245" t="s">
        <v>659</v>
      </c>
      <c r="K804" s="245" t="s">
        <v>659</v>
      </c>
      <c r="L804" s="245" t="s">
        <v>659</v>
      </c>
      <c r="M804" s="245" t="s">
        <v>659</v>
      </c>
      <c r="N804" s="245" t="s">
        <v>659</v>
      </c>
      <c r="O804" s="245" t="s">
        <v>659</v>
      </c>
      <c r="P804" s="245" t="s">
        <v>659</v>
      </c>
      <c r="Q804" s="245" t="s">
        <v>659</v>
      </c>
      <c r="R804" s="245" t="s">
        <v>659</v>
      </c>
      <c r="S804" s="245" t="s">
        <v>659</v>
      </c>
      <c r="T804" s="245" t="s">
        <v>659</v>
      </c>
      <c r="U804" s="245" t="s">
        <v>659</v>
      </c>
      <c r="V804" s="245" t="s">
        <v>659</v>
      </c>
      <c r="W804" s="245" t="s">
        <v>659</v>
      </c>
      <c r="X804" s="245" t="s">
        <v>659</v>
      </c>
      <c r="Y804" s="245" t="s">
        <v>659</v>
      </c>
      <c r="Z804" s="245" t="s">
        <v>659</v>
      </c>
      <c r="AA804" s="245" t="s">
        <v>659</v>
      </c>
      <c r="AB804" s="245" t="s">
        <v>659</v>
      </c>
      <c r="AC804" s="245" t="s">
        <v>659</v>
      </c>
      <c r="AD804" s="245" t="s">
        <v>659</v>
      </c>
      <c r="AE804" s="245" t="s">
        <v>659</v>
      </c>
      <c r="AF804" s="245" t="s">
        <v>659</v>
      </c>
      <c r="AG804" s="245" t="s">
        <v>659</v>
      </c>
      <c r="AH804" s="245" t="s">
        <v>659</v>
      </c>
      <c r="AI804" s="245" t="s">
        <v>659</v>
      </c>
      <c r="AJ804" s="245" t="s">
        <v>659</v>
      </c>
      <c r="AK804" s="245" t="s">
        <v>659</v>
      </c>
      <c r="AL804" s="245" t="s">
        <v>659</v>
      </c>
      <c r="AM804" s="245" t="s">
        <v>659</v>
      </c>
      <c r="AN804" s="245" t="s">
        <v>659</v>
      </c>
      <c r="AO804" s="245" t="s">
        <v>659</v>
      </c>
      <c r="AP804" s="245" t="s">
        <v>659</v>
      </c>
      <c r="AQ804" s="241" t="s">
        <v>935</v>
      </c>
      <c r="AR804" s="241">
        <v>0</v>
      </c>
    </row>
    <row r="805" spans="1:44" x14ac:dyDescent="0.2">
      <c r="A805">
        <v>118957</v>
      </c>
      <c r="B805" t="s">
        <v>59</v>
      </c>
      <c r="C805" t="s">
        <v>659</v>
      </c>
      <c r="D805" t="s">
        <v>659</v>
      </c>
      <c r="E805" t="s">
        <v>659</v>
      </c>
      <c r="F805" t="s">
        <v>659</v>
      </c>
      <c r="G805" t="s">
        <v>659</v>
      </c>
      <c r="H805" t="s">
        <v>659</v>
      </c>
      <c r="I805" t="s">
        <v>659</v>
      </c>
      <c r="J805" t="s">
        <v>659</v>
      </c>
      <c r="K805" t="s">
        <v>659</v>
      </c>
      <c r="L805" t="s">
        <v>659</v>
      </c>
      <c r="M805" t="s">
        <v>659</v>
      </c>
      <c r="N805" t="s">
        <v>659</v>
      </c>
      <c r="O805" t="s">
        <v>659</v>
      </c>
      <c r="P805" t="s">
        <v>659</v>
      </c>
      <c r="Q805" t="s">
        <v>659</v>
      </c>
      <c r="R805" t="s">
        <v>659</v>
      </c>
      <c r="S805" t="s">
        <v>659</v>
      </c>
      <c r="T805" t="s">
        <v>659</v>
      </c>
      <c r="U805" t="s">
        <v>659</v>
      </c>
      <c r="V805" t="s">
        <v>659</v>
      </c>
      <c r="W805" t="s">
        <v>659</v>
      </c>
      <c r="X805" t="s">
        <v>659</v>
      </c>
      <c r="Y805" t="s">
        <v>659</v>
      </c>
      <c r="Z805" t="s">
        <v>659</v>
      </c>
      <c r="AA805" t="s">
        <v>659</v>
      </c>
      <c r="AB805" t="s">
        <v>659</v>
      </c>
      <c r="AC805" t="s">
        <v>659</v>
      </c>
      <c r="AD805" t="s">
        <v>659</v>
      </c>
      <c r="AE805" t="s">
        <v>659</v>
      </c>
      <c r="AF805" t="s">
        <v>659</v>
      </c>
      <c r="AG805" t="s">
        <v>659</v>
      </c>
      <c r="AH805" t="s">
        <v>659</v>
      </c>
      <c r="AI805" t="s">
        <v>659</v>
      </c>
      <c r="AJ805" t="s">
        <v>659</v>
      </c>
      <c r="AK805" t="s">
        <v>659</v>
      </c>
      <c r="AL805" t="s">
        <v>659</v>
      </c>
      <c r="AM805" t="s">
        <v>659</v>
      </c>
      <c r="AN805" t="s">
        <v>659</v>
      </c>
      <c r="AO805" t="s">
        <v>659</v>
      </c>
      <c r="AP805" t="s">
        <v>659</v>
      </c>
      <c r="AQ805" s="241" t="s">
        <v>944</v>
      </c>
      <c r="AR805" s="241">
        <v>0</v>
      </c>
    </row>
    <row r="806" spans="1:44" ht="18" x14ac:dyDescent="0.2">
      <c r="A806" s="264">
        <v>118960</v>
      </c>
      <c r="B806" t="s">
        <v>59</v>
      </c>
      <c r="C806" t="s">
        <v>659</v>
      </c>
      <c r="D806" t="s">
        <v>659</v>
      </c>
      <c r="E806" t="s">
        <v>659</v>
      </c>
      <c r="F806" t="s">
        <v>659</v>
      </c>
      <c r="G806" t="s">
        <v>659</v>
      </c>
      <c r="H806" t="s">
        <v>659</v>
      </c>
      <c r="I806" t="s">
        <v>659</v>
      </c>
      <c r="J806" t="s">
        <v>659</v>
      </c>
      <c r="K806" t="s">
        <v>659</v>
      </c>
      <c r="L806" t="s">
        <v>659</v>
      </c>
      <c r="M806" t="s">
        <v>659</v>
      </c>
      <c r="N806" t="s">
        <v>659</v>
      </c>
      <c r="O806" t="s">
        <v>659</v>
      </c>
      <c r="P806" t="s">
        <v>659</v>
      </c>
      <c r="Q806" t="s">
        <v>659</v>
      </c>
      <c r="R806" t="s">
        <v>659</v>
      </c>
      <c r="S806" t="s">
        <v>659</v>
      </c>
      <c r="T806" t="s">
        <v>659</v>
      </c>
      <c r="U806" t="s">
        <v>659</v>
      </c>
      <c r="V806" t="s">
        <v>659</v>
      </c>
      <c r="W806" t="s">
        <v>659</v>
      </c>
      <c r="X806" t="s">
        <v>659</v>
      </c>
      <c r="Y806" t="s">
        <v>659</v>
      </c>
      <c r="Z806" t="s">
        <v>659</v>
      </c>
      <c r="AA806" t="s">
        <v>659</v>
      </c>
      <c r="AB806" t="s">
        <v>659</v>
      </c>
      <c r="AC806" t="s">
        <v>659</v>
      </c>
      <c r="AD806" t="s">
        <v>659</v>
      </c>
      <c r="AE806" t="s">
        <v>659</v>
      </c>
      <c r="AF806" t="s">
        <v>659</v>
      </c>
      <c r="AG806" t="s">
        <v>659</v>
      </c>
      <c r="AH806" t="s">
        <v>659</v>
      </c>
      <c r="AI806" t="s">
        <v>659</v>
      </c>
      <c r="AJ806" t="s">
        <v>659</v>
      </c>
      <c r="AK806" t="s">
        <v>659</v>
      </c>
      <c r="AL806" t="s">
        <v>659</v>
      </c>
      <c r="AM806" t="s">
        <v>659</v>
      </c>
      <c r="AN806" t="s">
        <v>659</v>
      </c>
      <c r="AO806" t="s">
        <v>659</v>
      </c>
      <c r="AP806" t="s">
        <v>659</v>
      </c>
      <c r="AQ806" s="241">
        <v>0</v>
      </c>
      <c r="AR806" s="241">
        <v>0</v>
      </c>
    </row>
    <row r="807" spans="1:44" x14ac:dyDescent="0.2">
      <c r="A807">
        <v>118974</v>
      </c>
      <c r="B807" t="s">
        <v>1144</v>
      </c>
      <c r="C807" t="s">
        <v>196</v>
      </c>
      <c r="D807" t="s">
        <v>198</v>
      </c>
      <c r="E807" t="s">
        <v>196</v>
      </c>
      <c r="F807" t="s">
        <v>196</v>
      </c>
      <c r="G807" t="s">
        <v>198</v>
      </c>
      <c r="H807" t="s">
        <v>198</v>
      </c>
      <c r="I807" t="s">
        <v>196</v>
      </c>
      <c r="J807" t="s">
        <v>198</v>
      </c>
      <c r="K807" t="s">
        <v>196</v>
      </c>
      <c r="L807" t="s">
        <v>198</v>
      </c>
      <c r="M807" t="s">
        <v>198</v>
      </c>
      <c r="N807" t="s">
        <v>198</v>
      </c>
      <c r="O807" t="s">
        <v>198</v>
      </c>
      <c r="P807" t="s">
        <v>196</v>
      </c>
      <c r="Q807" t="s">
        <v>198</v>
      </c>
      <c r="R807" t="s">
        <v>198</v>
      </c>
      <c r="S807" t="s">
        <v>198</v>
      </c>
      <c r="T807" t="s">
        <v>198</v>
      </c>
      <c r="U807" t="s">
        <v>196</v>
      </c>
      <c r="V807" t="s">
        <v>198</v>
      </c>
      <c r="W807" t="s">
        <v>198</v>
      </c>
      <c r="X807" t="s">
        <v>197</v>
      </c>
      <c r="Y807" t="s">
        <v>198</v>
      </c>
      <c r="Z807" t="s">
        <v>198</v>
      </c>
      <c r="AA807" t="s">
        <v>196</v>
      </c>
      <c r="AB807" t="s">
        <v>198</v>
      </c>
      <c r="AC807" t="s">
        <v>198</v>
      </c>
      <c r="AD807" t="s">
        <v>198</v>
      </c>
      <c r="AE807" t="s">
        <v>196</v>
      </c>
      <c r="AF807" t="s">
        <v>196</v>
      </c>
      <c r="AG807" t="s">
        <v>198</v>
      </c>
      <c r="AH807" t="s">
        <v>196</v>
      </c>
      <c r="AI807" t="s">
        <v>198</v>
      </c>
      <c r="AJ807" t="s">
        <v>198</v>
      </c>
      <c r="AK807" t="s">
        <v>196</v>
      </c>
      <c r="AL807" t="s">
        <v>198</v>
      </c>
      <c r="AM807" t="s">
        <v>197</v>
      </c>
      <c r="AN807" t="s">
        <v>198</v>
      </c>
      <c r="AO807" t="s">
        <v>197</v>
      </c>
      <c r="AP807" t="s">
        <v>198</v>
      </c>
      <c r="AQ807" s="241">
        <v>0</v>
      </c>
      <c r="AR807" s="241">
        <v>0</v>
      </c>
    </row>
    <row r="808" spans="1:44" ht="18" x14ac:dyDescent="0.2">
      <c r="A808" s="264">
        <v>118994</v>
      </c>
      <c r="B808" t="s">
        <v>59</v>
      </c>
      <c r="C808" t="s">
        <v>659</v>
      </c>
      <c r="D808" t="s">
        <v>659</v>
      </c>
      <c r="E808" t="s">
        <v>659</v>
      </c>
      <c r="F808" t="s">
        <v>659</v>
      </c>
      <c r="G808" t="s">
        <v>659</v>
      </c>
      <c r="H808" t="s">
        <v>659</v>
      </c>
      <c r="I808" t="s">
        <v>659</v>
      </c>
      <c r="J808" t="s">
        <v>659</v>
      </c>
      <c r="K808" t="s">
        <v>659</v>
      </c>
      <c r="L808" t="s">
        <v>659</v>
      </c>
      <c r="M808" t="s">
        <v>659</v>
      </c>
      <c r="N808" t="s">
        <v>659</v>
      </c>
      <c r="O808" t="s">
        <v>659</v>
      </c>
      <c r="P808" t="s">
        <v>659</v>
      </c>
      <c r="Q808" t="s">
        <v>659</v>
      </c>
      <c r="R808" t="s">
        <v>659</v>
      </c>
      <c r="S808" t="s">
        <v>659</v>
      </c>
      <c r="T808" t="s">
        <v>659</v>
      </c>
      <c r="U808" t="s">
        <v>659</v>
      </c>
      <c r="V808" t="s">
        <v>659</v>
      </c>
      <c r="W808" t="s">
        <v>659</v>
      </c>
      <c r="X808" t="s">
        <v>659</v>
      </c>
      <c r="Y808" t="s">
        <v>659</v>
      </c>
      <c r="Z808" t="s">
        <v>659</v>
      </c>
      <c r="AA808" t="s">
        <v>659</v>
      </c>
      <c r="AB808" t="s">
        <v>659</v>
      </c>
      <c r="AC808" t="s">
        <v>659</v>
      </c>
      <c r="AD808" t="s">
        <v>659</v>
      </c>
      <c r="AE808" t="s">
        <v>659</v>
      </c>
      <c r="AF808" t="s">
        <v>659</v>
      </c>
      <c r="AG808" t="s">
        <v>659</v>
      </c>
      <c r="AH808" t="s">
        <v>659</v>
      </c>
      <c r="AI808" t="s">
        <v>659</v>
      </c>
      <c r="AJ808" t="s">
        <v>659</v>
      </c>
      <c r="AK808" t="s">
        <v>659</v>
      </c>
      <c r="AL808" t="s">
        <v>659</v>
      </c>
      <c r="AM808" t="s">
        <v>659</v>
      </c>
      <c r="AN808" t="s">
        <v>659</v>
      </c>
      <c r="AO808" t="s">
        <v>659</v>
      </c>
      <c r="AP808" t="s">
        <v>659</v>
      </c>
      <c r="AQ808" s="241">
        <v>0</v>
      </c>
      <c r="AR808" s="241">
        <v>0</v>
      </c>
    </row>
    <row r="809" spans="1:44" x14ac:dyDescent="0.2">
      <c r="A809">
        <v>119017</v>
      </c>
      <c r="B809" t="s">
        <v>1144</v>
      </c>
      <c r="C809" t="s">
        <v>196</v>
      </c>
      <c r="D809" t="s">
        <v>196</v>
      </c>
      <c r="E809" t="s">
        <v>196</v>
      </c>
      <c r="F809" t="s">
        <v>196</v>
      </c>
      <c r="G809" t="s">
        <v>196</v>
      </c>
      <c r="H809" t="s">
        <v>198</v>
      </c>
      <c r="I809" t="s">
        <v>198</v>
      </c>
      <c r="J809" t="s">
        <v>198</v>
      </c>
      <c r="K809" t="s">
        <v>198</v>
      </c>
      <c r="L809" t="s">
        <v>198</v>
      </c>
      <c r="M809" t="s">
        <v>198</v>
      </c>
      <c r="N809" t="s">
        <v>196</v>
      </c>
      <c r="O809" t="s">
        <v>198</v>
      </c>
      <c r="P809" t="s">
        <v>198</v>
      </c>
      <c r="Q809" t="s">
        <v>198</v>
      </c>
      <c r="R809" t="s">
        <v>196</v>
      </c>
      <c r="S809" t="s">
        <v>198</v>
      </c>
      <c r="T809" t="s">
        <v>198</v>
      </c>
      <c r="U809" t="s">
        <v>198</v>
      </c>
      <c r="V809" t="s">
        <v>198</v>
      </c>
      <c r="W809" t="s">
        <v>196</v>
      </c>
      <c r="X809" t="s">
        <v>198</v>
      </c>
      <c r="Y809" t="s">
        <v>196</v>
      </c>
      <c r="Z809" t="s">
        <v>198</v>
      </c>
      <c r="AA809" t="s">
        <v>196</v>
      </c>
      <c r="AB809" t="s">
        <v>198</v>
      </c>
      <c r="AC809" t="s">
        <v>196</v>
      </c>
      <c r="AD809" t="s">
        <v>198</v>
      </c>
      <c r="AE809" t="s">
        <v>198</v>
      </c>
      <c r="AF809" t="s">
        <v>196</v>
      </c>
      <c r="AG809" t="s">
        <v>198</v>
      </c>
      <c r="AH809" t="s">
        <v>198</v>
      </c>
      <c r="AI809" t="s">
        <v>198</v>
      </c>
      <c r="AJ809" t="s">
        <v>196</v>
      </c>
      <c r="AK809" t="s">
        <v>198</v>
      </c>
      <c r="AL809" t="s">
        <v>198</v>
      </c>
      <c r="AM809" t="s">
        <v>197</v>
      </c>
      <c r="AN809" t="s">
        <v>196</v>
      </c>
      <c r="AO809" t="s">
        <v>198</v>
      </c>
      <c r="AP809" t="s">
        <v>197</v>
      </c>
      <c r="AQ809" s="241">
        <v>0</v>
      </c>
      <c r="AR809" s="241">
        <v>0</v>
      </c>
    </row>
    <row r="810" spans="1:44" ht="21.75" x14ac:dyDescent="0.5">
      <c r="A810" s="246">
        <v>119021</v>
      </c>
      <c r="B810" t="s">
        <v>59</v>
      </c>
      <c r="C810" s="241" t="s">
        <v>198</v>
      </c>
      <c r="D810" s="241" t="s">
        <v>198</v>
      </c>
      <c r="E810" s="241" t="s">
        <v>198</v>
      </c>
      <c r="F810" s="241" t="s">
        <v>196</v>
      </c>
      <c r="G810" s="241" t="s">
        <v>198</v>
      </c>
      <c r="H810" s="241" t="s">
        <v>198</v>
      </c>
      <c r="I810" s="241" t="s">
        <v>198</v>
      </c>
      <c r="J810" s="241" t="s">
        <v>198</v>
      </c>
      <c r="K810" s="241" t="s">
        <v>198</v>
      </c>
      <c r="L810" s="241" t="s">
        <v>198</v>
      </c>
      <c r="M810" s="241" t="s">
        <v>198</v>
      </c>
      <c r="N810" s="241" t="s">
        <v>196</v>
      </c>
      <c r="O810" s="241" t="s">
        <v>198</v>
      </c>
      <c r="P810" s="241" t="s">
        <v>196</v>
      </c>
      <c r="Q810" s="241" t="s">
        <v>198</v>
      </c>
      <c r="R810" s="241" t="s">
        <v>198</v>
      </c>
      <c r="S810" s="241" t="s">
        <v>198</v>
      </c>
      <c r="T810" s="241" t="s">
        <v>198</v>
      </c>
      <c r="U810" s="241" t="s">
        <v>196</v>
      </c>
      <c r="V810" s="241" t="s">
        <v>198</v>
      </c>
      <c r="W810" s="241" t="s">
        <v>198</v>
      </c>
      <c r="X810" s="241" t="s">
        <v>198</v>
      </c>
      <c r="Y810" s="241" t="s">
        <v>198</v>
      </c>
      <c r="Z810" s="241" t="s">
        <v>196</v>
      </c>
      <c r="AA810" s="241" t="s">
        <v>198</v>
      </c>
      <c r="AB810" s="241" t="s">
        <v>198</v>
      </c>
      <c r="AC810" s="241" t="s">
        <v>198</v>
      </c>
      <c r="AD810" s="241" t="s">
        <v>196</v>
      </c>
      <c r="AE810" s="241" t="s">
        <v>196</v>
      </c>
      <c r="AF810" s="241" t="s">
        <v>198</v>
      </c>
      <c r="AG810" s="241" t="s">
        <v>197</v>
      </c>
      <c r="AH810" s="241" t="s">
        <v>197</v>
      </c>
      <c r="AI810" s="241" t="s">
        <v>197</v>
      </c>
      <c r="AJ810" s="241" t="s">
        <v>197</v>
      </c>
      <c r="AK810" s="241" t="s">
        <v>197</v>
      </c>
      <c r="AL810" s="241" t="s">
        <v>197</v>
      </c>
      <c r="AM810" s="241" t="s">
        <v>197</v>
      </c>
      <c r="AN810" s="241" t="s">
        <v>197</v>
      </c>
      <c r="AO810" s="241" t="s">
        <v>197</v>
      </c>
      <c r="AP810" s="241" t="s">
        <v>197</v>
      </c>
      <c r="AQ810" s="241">
        <v>0</v>
      </c>
      <c r="AR810" s="241">
        <v>0</v>
      </c>
    </row>
    <row r="811" spans="1:44" x14ac:dyDescent="0.2">
      <c r="A811">
        <v>119034</v>
      </c>
      <c r="B811" t="s">
        <v>1141</v>
      </c>
      <c r="C811" t="s">
        <v>196</v>
      </c>
      <c r="D811" t="s">
        <v>198</v>
      </c>
      <c r="E811" t="s">
        <v>196</v>
      </c>
      <c r="F811" t="s">
        <v>198</v>
      </c>
      <c r="G811" t="s">
        <v>196</v>
      </c>
      <c r="H811" t="s">
        <v>197</v>
      </c>
      <c r="I811" t="s">
        <v>196</v>
      </c>
      <c r="J811" t="s">
        <v>198</v>
      </c>
      <c r="K811" t="s">
        <v>197</v>
      </c>
      <c r="L811" t="s">
        <v>198</v>
      </c>
      <c r="M811" t="s">
        <v>198</v>
      </c>
      <c r="N811" t="s">
        <v>196</v>
      </c>
      <c r="O811" t="s">
        <v>196</v>
      </c>
      <c r="P811" t="s">
        <v>196</v>
      </c>
      <c r="Q811" t="s">
        <v>196</v>
      </c>
      <c r="R811" t="s">
        <v>198</v>
      </c>
      <c r="S811" t="s">
        <v>198</v>
      </c>
      <c r="T811" t="s">
        <v>196</v>
      </c>
      <c r="U811" t="s">
        <v>196</v>
      </c>
      <c r="V811" t="s">
        <v>196</v>
      </c>
      <c r="W811" t="s">
        <v>196</v>
      </c>
      <c r="X811" t="s">
        <v>196</v>
      </c>
      <c r="Y811" t="s">
        <v>196</v>
      </c>
      <c r="Z811" t="s">
        <v>196</v>
      </c>
      <c r="AA811" t="s">
        <v>196</v>
      </c>
      <c r="AB811" t="s">
        <v>196</v>
      </c>
      <c r="AC811" t="s">
        <v>198</v>
      </c>
      <c r="AD811" t="s">
        <v>196</v>
      </c>
      <c r="AE811" t="s">
        <v>198</v>
      </c>
      <c r="AF811" t="s">
        <v>196</v>
      </c>
      <c r="AG811" t="s">
        <v>198</v>
      </c>
      <c r="AH811" t="s">
        <v>198</v>
      </c>
      <c r="AI811" t="s">
        <v>198</v>
      </c>
      <c r="AJ811" t="s">
        <v>198</v>
      </c>
      <c r="AK811" t="s">
        <v>198</v>
      </c>
      <c r="AL811" t="s">
        <v>197</v>
      </c>
      <c r="AM811" t="s">
        <v>197</v>
      </c>
      <c r="AN811" t="s">
        <v>197</v>
      </c>
      <c r="AO811" t="s">
        <v>197</v>
      </c>
      <c r="AP811" t="s">
        <v>197</v>
      </c>
      <c r="AQ811" s="241">
        <v>0</v>
      </c>
      <c r="AR811" s="241">
        <v>0</v>
      </c>
    </row>
    <row r="812" spans="1:44" ht="18" x14ac:dyDescent="0.2">
      <c r="A812" s="264">
        <v>119037</v>
      </c>
      <c r="B812" t="s">
        <v>59</v>
      </c>
      <c r="C812" t="s">
        <v>659</v>
      </c>
      <c r="D812" t="s">
        <v>659</v>
      </c>
      <c r="E812" t="s">
        <v>659</v>
      </c>
      <c r="F812" t="s">
        <v>659</v>
      </c>
      <c r="G812" t="s">
        <v>659</v>
      </c>
      <c r="H812" t="s">
        <v>659</v>
      </c>
      <c r="I812" t="s">
        <v>659</v>
      </c>
      <c r="J812" t="s">
        <v>659</v>
      </c>
      <c r="K812" t="s">
        <v>659</v>
      </c>
      <c r="L812" t="s">
        <v>659</v>
      </c>
      <c r="M812" t="s">
        <v>659</v>
      </c>
      <c r="N812" t="s">
        <v>659</v>
      </c>
      <c r="O812" t="s">
        <v>659</v>
      </c>
      <c r="P812" t="s">
        <v>659</v>
      </c>
      <c r="Q812" t="s">
        <v>659</v>
      </c>
      <c r="R812" t="s">
        <v>659</v>
      </c>
      <c r="S812" t="s">
        <v>659</v>
      </c>
      <c r="T812" t="s">
        <v>659</v>
      </c>
      <c r="U812" t="s">
        <v>659</v>
      </c>
      <c r="V812" t="s">
        <v>659</v>
      </c>
      <c r="W812" t="s">
        <v>659</v>
      </c>
      <c r="X812" t="s">
        <v>659</v>
      </c>
      <c r="Y812" t="s">
        <v>659</v>
      </c>
      <c r="Z812" t="s">
        <v>659</v>
      </c>
      <c r="AA812" t="s">
        <v>659</v>
      </c>
      <c r="AB812" t="s">
        <v>659</v>
      </c>
      <c r="AC812" t="s">
        <v>659</v>
      </c>
      <c r="AD812" t="s">
        <v>659</v>
      </c>
      <c r="AE812" t="s">
        <v>659</v>
      </c>
      <c r="AF812" t="s">
        <v>659</v>
      </c>
      <c r="AG812" t="s">
        <v>659</v>
      </c>
      <c r="AH812" t="s">
        <v>659</v>
      </c>
      <c r="AI812" t="s">
        <v>659</v>
      </c>
      <c r="AJ812" t="s">
        <v>659</v>
      </c>
      <c r="AK812" t="s">
        <v>659</v>
      </c>
      <c r="AL812" t="s">
        <v>659</v>
      </c>
      <c r="AM812" t="s">
        <v>659</v>
      </c>
      <c r="AN812" t="s">
        <v>659</v>
      </c>
      <c r="AO812" t="s">
        <v>659</v>
      </c>
      <c r="AP812" t="s">
        <v>659</v>
      </c>
      <c r="AQ812" s="241">
        <v>0</v>
      </c>
      <c r="AR812" s="241">
        <v>0</v>
      </c>
    </row>
    <row r="813" spans="1:44" x14ac:dyDescent="0.2">
      <c r="A813">
        <v>119038</v>
      </c>
      <c r="B813" t="s">
        <v>59</v>
      </c>
      <c r="C813" t="s">
        <v>196</v>
      </c>
      <c r="D813" t="s">
        <v>198</v>
      </c>
      <c r="E813" t="s">
        <v>198</v>
      </c>
      <c r="F813" t="s">
        <v>198</v>
      </c>
      <c r="G813" t="s">
        <v>196</v>
      </c>
      <c r="H813" t="s">
        <v>198</v>
      </c>
      <c r="I813" t="s">
        <v>198</v>
      </c>
      <c r="J813" t="s">
        <v>198</v>
      </c>
      <c r="K813" t="s">
        <v>196</v>
      </c>
      <c r="L813" t="s">
        <v>198</v>
      </c>
      <c r="M813" t="s">
        <v>198</v>
      </c>
      <c r="N813" t="s">
        <v>196</v>
      </c>
      <c r="O813" t="s">
        <v>198</v>
      </c>
      <c r="P813" t="s">
        <v>198</v>
      </c>
      <c r="Q813" t="s">
        <v>198</v>
      </c>
      <c r="R813" t="s">
        <v>198</v>
      </c>
      <c r="S813" t="s">
        <v>198</v>
      </c>
      <c r="T813" t="s">
        <v>198</v>
      </c>
      <c r="U813" t="s">
        <v>198</v>
      </c>
      <c r="V813" t="s">
        <v>198</v>
      </c>
      <c r="W813" t="s">
        <v>196</v>
      </c>
      <c r="X813" t="s">
        <v>198</v>
      </c>
      <c r="Y813" t="s">
        <v>198</v>
      </c>
      <c r="Z813" t="s">
        <v>196</v>
      </c>
      <c r="AA813" t="s">
        <v>198</v>
      </c>
      <c r="AB813" t="s">
        <v>198</v>
      </c>
      <c r="AC813" t="s">
        <v>198</v>
      </c>
      <c r="AD813" t="s">
        <v>198</v>
      </c>
      <c r="AE813" t="s">
        <v>197</v>
      </c>
      <c r="AF813" t="s">
        <v>196</v>
      </c>
      <c r="AG813" t="s">
        <v>198</v>
      </c>
      <c r="AH813" t="s">
        <v>198</v>
      </c>
      <c r="AI813" t="s">
        <v>196</v>
      </c>
      <c r="AJ813" t="s">
        <v>196</v>
      </c>
      <c r="AK813" t="s">
        <v>198</v>
      </c>
      <c r="AL813" t="s">
        <v>197</v>
      </c>
      <c r="AM813" t="s">
        <v>197</v>
      </c>
      <c r="AN813" t="s">
        <v>198</v>
      </c>
      <c r="AO813" t="s">
        <v>197</v>
      </c>
      <c r="AP813" t="s">
        <v>197</v>
      </c>
      <c r="AQ813" s="241">
        <v>0</v>
      </c>
      <c r="AR813" s="241">
        <v>0</v>
      </c>
    </row>
    <row r="814" spans="1:44" x14ac:dyDescent="0.2">
      <c r="A814" s="241">
        <v>119043</v>
      </c>
      <c r="B814" t="s">
        <v>1144</v>
      </c>
      <c r="C814" s="241" t="s">
        <v>659</v>
      </c>
      <c r="D814" s="241" t="s">
        <v>659</v>
      </c>
      <c r="E814" s="241" t="s">
        <v>659</v>
      </c>
      <c r="F814" s="241" t="s">
        <v>659</v>
      </c>
      <c r="G814" s="241" t="s">
        <v>659</v>
      </c>
      <c r="H814" s="241" t="s">
        <v>659</v>
      </c>
      <c r="I814" s="241" t="s">
        <v>659</v>
      </c>
      <c r="J814" s="241" t="s">
        <v>659</v>
      </c>
      <c r="K814" s="241" t="s">
        <v>659</v>
      </c>
      <c r="L814" s="241" t="s">
        <v>659</v>
      </c>
      <c r="M814" s="241" t="s">
        <v>659</v>
      </c>
      <c r="N814" s="241" t="s">
        <v>659</v>
      </c>
      <c r="O814" s="241" t="s">
        <v>659</v>
      </c>
      <c r="P814" s="241" t="s">
        <v>659</v>
      </c>
      <c r="Q814" s="241" t="s">
        <v>659</v>
      </c>
      <c r="R814" s="241" t="s">
        <v>659</v>
      </c>
      <c r="S814" s="241" t="s">
        <v>659</v>
      </c>
      <c r="T814" s="241" t="s">
        <v>659</v>
      </c>
      <c r="U814" s="241" t="s">
        <v>659</v>
      </c>
      <c r="V814" s="241" t="s">
        <v>659</v>
      </c>
      <c r="W814" s="241" t="s">
        <v>659</v>
      </c>
      <c r="X814" s="241" t="s">
        <v>659</v>
      </c>
      <c r="Y814" s="241" t="s">
        <v>659</v>
      </c>
      <c r="Z814" s="241" t="s">
        <v>659</v>
      </c>
      <c r="AA814" s="241" t="s">
        <v>659</v>
      </c>
      <c r="AB814" s="241" t="s">
        <v>659</v>
      </c>
      <c r="AC814" s="241" t="s">
        <v>659</v>
      </c>
      <c r="AD814" s="241" t="s">
        <v>659</v>
      </c>
      <c r="AE814" s="241" t="s">
        <v>659</v>
      </c>
      <c r="AF814" s="241" t="s">
        <v>659</v>
      </c>
      <c r="AG814" s="241" t="s">
        <v>659</v>
      </c>
      <c r="AH814" s="241" t="s">
        <v>659</v>
      </c>
      <c r="AI814" s="241" t="s">
        <v>659</v>
      </c>
      <c r="AJ814" s="241" t="s">
        <v>659</v>
      </c>
      <c r="AK814" s="241" t="s">
        <v>659</v>
      </c>
      <c r="AL814" s="241" t="s">
        <v>659</v>
      </c>
      <c r="AM814" s="241" t="s">
        <v>659</v>
      </c>
      <c r="AN814" s="241" t="s">
        <v>659</v>
      </c>
      <c r="AO814" s="241" t="s">
        <v>659</v>
      </c>
      <c r="AP814" s="241" t="s">
        <v>659</v>
      </c>
      <c r="AQ814" s="241" t="s">
        <v>935</v>
      </c>
      <c r="AR814" s="241">
        <v>0</v>
      </c>
    </row>
    <row r="815" spans="1:44" ht="21.75" x14ac:dyDescent="0.5">
      <c r="A815" s="246">
        <v>119049</v>
      </c>
      <c r="B815" t="s">
        <v>59</v>
      </c>
      <c r="C815" s="241" t="s">
        <v>659</v>
      </c>
      <c r="D815" s="241" t="s">
        <v>659</v>
      </c>
      <c r="E815" s="241" t="s">
        <v>659</v>
      </c>
      <c r="F815" s="241" t="s">
        <v>659</v>
      </c>
      <c r="G815" s="241" t="s">
        <v>659</v>
      </c>
      <c r="H815" s="241" t="s">
        <v>659</v>
      </c>
      <c r="I815" s="241" t="s">
        <v>659</v>
      </c>
      <c r="J815" s="241" t="s">
        <v>659</v>
      </c>
      <c r="K815" s="241" t="s">
        <v>659</v>
      </c>
      <c r="L815" s="241" t="s">
        <v>659</v>
      </c>
      <c r="M815" s="241" t="s">
        <v>659</v>
      </c>
      <c r="N815" s="241" t="s">
        <v>659</v>
      </c>
      <c r="O815" s="241" t="s">
        <v>659</v>
      </c>
      <c r="P815" s="241" t="s">
        <v>659</v>
      </c>
      <c r="Q815" s="241" t="s">
        <v>659</v>
      </c>
      <c r="R815" s="241" t="s">
        <v>659</v>
      </c>
      <c r="S815" s="241" t="s">
        <v>659</v>
      </c>
      <c r="T815" s="241" t="s">
        <v>659</v>
      </c>
      <c r="U815" s="241" t="s">
        <v>659</v>
      </c>
      <c r="V815" s="241" t="s">
        <v>659</v>
      </c>
      <c r="W815" s="241" t="s">
        <v>659</v>
      </c>
      <c r="X815" s="241" t="s">
        <v>659</v>
      </c>
      <c r="Y815" s="241" t="s">
        <v>659</v>
      </c>
      <c r="Z815" s="241" t="s">
        <v>659</v>
      </c>
      <c r="AA815" s="241" t="s">
        <v>659</v>
      </c>
      <c r="AB815" s="241" t="s">
        <v>659</v>
      </c>
      <c r="AC815" s="241" t="s">
        <v>659</v>
      </c>
      <c r="AD815" s="241" t="s">
        <v>659</v>
      </c>
      <c r="AE815" s="241" t="s">
        <v>659</v>
      </c>
      <c r="AF815" s="241" t="s">
        <v>659</v>
      </c>
      <c r="AG815" s="241" t="s">
        <v>659</v>
      </c>
      <c r="AH815" s="241" t="s">
        <v>659</v>
      </c>
      <c r="AI815" s="241" t="s">
        <v>659</v>
      </c>
      <c r="AJ815" s="241" t="s">
        <v>659</v>
      </c>
      <c r="AK815" s="241" t="s">
        <v>659</v>
      </c>
      <c r="AL815" s="241" t="s">
        <v>659</v>
      </c>
      <c r="AM815" s="241" t="s">
        <v>659</v>
      </c>
      <c r="AN815" s="241" t="s">
        <v>659</v>
      </c>
      <c r="AO815" s="241" t="s">
        <v>659</v>
      </c>
      <c r="AP815" s="241" t="s">
        <v>659</v>
      </c>
      <c r="AQ815" s="241" t="s">
        <v>944</v>
      </c>
      <c r="AR815" s="241">
        <v>0</v>
      </c>
    </row>
    <row r="816" spans="1:44" x14ac:dyDescent="0.2">
      <c r="A816">
        <v>119051</v>
      </c>
      <c r="B816" t="s">
        <v>1141</v>
      </c>
      <c r="C816" t="s">
        <v>198</v>
      </c>
      <c r="D816" t="s">
        <v>198</v>
      </c>
      <c r="E816" t="s">
        <v>198</v>
      </c>
      <c r="F816" t="s">
        <v>198</v>
      </c>
      <c r="G816" t="s">
        <v>197</v>
      </c>
      <c r="H816" t="s">
        <v>198</v>
      </c>
      <c r="I816" t="s">
        <v>196</v>
      </c>
      <c r="J816" t="s">
        <v>198</v>
      </c>
      <c r="K816" t="s">
        <v>198</v>
      </c>
      <c r="L816" t="s">
        <v>198</v>
      </c>
      <c r="M816" t="s">
        <v>198</v>
      </c>
      <c r="N816" t="s">
        <v>198</v>
      </c>
      <c r="O816" t="s">
        <v>198</v>
      </c>
      <c r="P816" t="s">
        <v>198</v>
      </c>
      <c r="Q816" t="s">
        <v>196</v>
      </c>
      <c r="R816" t="s">
        <v>198</v>
      </c>
      <c r="S816" t="s">
        <v>198</v>
      </c>
      <c r="T816" t="s">
        <v>198</v>
      </c>
      <c r="U816" t="s">
        <v>198</v>
      </c>
      <c r="V816" t="s">
        <v>198</v>
      </c>
      <c r="W816" t="s">
        <v>198</v>
      </c>
      <c r="X816" t="s">
        <v>198</v>
      </c>
      <c r="Y816" t="s">
        <v>196</v>
      </c>
      <c r="Z816" t="s">
        <v>198</v>
      </c>
      <c r="AA816" t="s">
        <v>196</v>
      </c>
      <c r="AB816" t="s">
        <v>198</v>
      </c>
      <c r="AC816" t="s">
        <v>198</v>
      </c>
      <c r="AD816" t="s">
        <v>198</v>
      </c>
      <c r="AE816" t="s">
        <v>198</v>
      </c>
      <c r="AF816" t="s">
        <v>198</v>
      </c>
      <c r="AG816" t="s">
        <v>198</v>
      </c>
      <c r="AH816" t="s">
        <v>197</v>
      </c>
      <c r="AI816" t="s">
        <v>198</v>
      </c>
      <c r="AJ816" t="s">
        <v>197</v>
      </c>
      <c r="AK816" t="s">
        <v>196</v>
      </c>
      <c r="AL816" t="s">
        <v>197</v>
      </c>
      <c r="AM816" t="s">
        <v>198</v>
      </c>
      <c r="AN816" t="s">
        <v>197</v>
      </c>
      <c r="AO816" t="s">
        <v>198</v>
      </c>
      <c r="AP816" t="s">
        <v>196</v>
      </c>
      <c r="AQ816" s="241">
        <v>0</v>
      </c>
      <c r="AR816" s="241">
        <v>0</v>
      </c>
    </row>
    <row r="817" spans="1:44" x14ac:dyDescent="0.2">
      <c r="A817">
        <v>119057</v>
      </c>
      <c r="B817" t="s">
        <v>59</v>
      </c>
      <c r="C817" t="s">
        <v>196</v>
      </c>
      <c r="D817" t="s">
        <v>196</v>
      </c>
      <c r="E817" t="s">
        <v>196</v>
      </c>
      <c r="F817" t="s">
        <v>198</v>
      </c>
      <c r="G817" t="s">
        <v>196</v>
      </c>
      <c r="H817" t="s">
        <v>196</v>
      </c>
      <c r="I817" t="s">
        <v>198</v>
      </c>
      <c r="J817" t="s">
        <v>198</v>
      </c>
      <c r="K817" t="s">
        <v>196</v>
      </c>
      <c r="L817" t="s">
        <v>196</v>
      </c>
      <c r="M817" t="s">
        <v>196</v>
      </c>
      <c r="N817" t="s">
        <v>196</v>
      </c>
      <c r="O817" t="s">
        <v>196</v>
      </c>
      <c r="P817" t="s">
        <v>196</v>
      </c>
      <c r="Q817" t="s">
        <v>198</v>
      </c>
      <c r="R817" t="s">
        <v>196</v>
      </c>
      <c r="S817" t="s">
        <v>198</v>
      </c>
      <c r="T817" t="s">
        <v>196</v>
      </c>
      <c r="U817" t="s">
        <v>196</v>
      </c>
      <c r="V817" t="s">
        <v>198</v>
      </c>
      <c r="W817" t="s">
        <v>196</v>
      </c>
      <c r="X817" t="s">
        <v>196</v>
      </c>
      <c r="Y817" t="s">
        <v>198</v>
      </c>
      <c r="Z817" t="s">
        <v>198</v>
      </c>
      <c r="AA817" t="s">
        <v>196</v>
      </c>
      <c r="AB817" t="s">
        <v>196</v>
      </c>
      <c r="AC817" t="s">
        <v>196</v>
      </c>
      <c r="AD817" t="s">
        <v>196</v>
      </c>
      <c r="AE817" t="s">
        <v>196</v>
      </c>
      <c r="AF817" t="s">
        <v>196</v>
      </c>
      <c r="AG817" t="s">
        <v>197</v>
      </c>
      <c r="AH817" t="s">
        <v>197</v>
      </c>
      <c r="AI817" t="s">
        <v>198</v>
      </c>
      <c r="AJ817" t="s">
        <v>198</v>
      </c>
      <c r="AK817" t="s">
        <v>196</v>
      </c>
      <c r="AL817" t="s">
        <v>196</v>
      </c>
      <c r="AM817" t="s">
        <v>198</v>
      </c>
      <c r="AN817" t="s">
        <v>196</v>
      </c>
      <c r="AO817" t="s">
        <v>196</v>
      </c>
      <c r="AP817" t="s">
        <v>196</v>
      </c>
      <c r="AQ817" s="241">
        <v>0</v>
      </c>
      <c r="AR817" s="241">
        <v>0</v>
      </c>
    </row>
    <row r="818" spans="1:44" ht="15" x14ac:dyDescent="0.25">
      <c r="A818" s="257">
        <v>119059</v>
      </c>
      <c r="B818" t="s">
        <v>59</v>
      </c>
      <c r="C818" s="245" t="s">
        <v>659</v>
      </c>
      <c r="D818" s="245" t="s">
        <v>659</v>
      </c>
      <c r="E818" s="245" t="s">
        <v>659</v>
      </c>
      <c r="F818" s="245" t="s">
        <v>659</v>
      </c>
      <c r="G818" s="245" t="s">
        <v>659</v>
      </c>
      <c r="H818" s="245" t="s">
        <v>659</v>
      </c>
      <c r="I818" s="245" t="s">
        <v>659</v>
      </c>
      <c r="J818" s="245" t="s">
        <v>659</v>
      </c>
      <c r="K818" s="245" t="s">
        <v>659</v>
      </c>
      <c r="L818" s="245" t="s">
        <v>659</v>
      </c>
      <c r="M818" s="245" t="s">
        <v>659</v>
      </c>
      <c r="N818" s="245" t="s">
        <v>659</v>
      </c>
      <c r="O818" s="245" t="s">
        <v>659</v>
      </c>
      <c r="P818" s="245" t="s">
        <v>659</v>
      </c>
      <c r="Q818" s="245" t="s">
        <v>659</v>
      </c>
      <c r="R818" s="245" t="s">
        <v>659</v>
      </c>
      <c r="S818" s="245" t="s">
        <v>659</v>
      </c>
      <c r="T818" s="245" t="s">
        <v>659</v>
      </c>
      <c r="U818" s="245" t="s">
        <v>659</v>
      </c>
      <c r="V818" s="245" t="s">
        <v>659</v>
      </c>
      <c r="W818" s="245" t="s">
        <v>659</v>
      </c>
      <c r="X818" s="245" t="s">
        <v>659</v>
      </c>
      <c r="Y818" s="245" t="s">
        <v>659</v>
      </c>
      <c r="Z818" s="245" t="s">
        <v>659</v>
      </c>
      <c r="AA818" s="245" t="s">
        <v>659</v>
      </c>
      <c r="AB818" s="245" t="s">
        <v>659</v>
      </c>
      <c r="AC818" s="245" t="s">
        <v>659</v>
      </c>
      <c r="AD818" s="245" t="s">
        <v>659</v>
      </c>
      <c r="AE818" s="245" t="s">
        <v>659</v>
      </c>
      <c r="AF818" s="245" t="s">
        <v>659</v>
      </c>
      <c r="AG818" s="245" t="s">
        <v>659</v>
      </c>
      <c r="AH818" s="245" t="s">
        <v>659</v>
      </c>
      <c r="AI818" s="245" t="s">
        <v>659</v>
      </c>
      <c r="AJ818" s="245" t="s">
        <v>659</v>
      </c>
      <c r="AK818" s="245" t="s">
        <v>659</v>
      </c>
      <c r="AL818" s="245" t="s">
        <v>659</v>
      </c>
      <c r="AM818" s="245" t="s">
        <v>659</v>
      </c>
      <c r="AN818" s="245" t="s">
        <v>659</v>
      </c>
      <c r="AO818" s="245" t="s">
        <v>659</v>
      </c>
      <c r="AP818" s="245" t="s">
        <v>659</v>
      </c>
      <c r="AQ818" s="241" t="s">
        <v>1145</v>
      </c>
      <c r="AR818" s="241">
        <v>0</v>
      </c>
    </row>
    <row r="819" spans="1:44" x14ac:dyDescent="0.2">
      <c r="A819">
        <v>119071</v>
      </c>
      <c r="B819" t="s">
        <v>1144</v>
      </c>
      <c r="C819" t="s">
        <v>659</v>
      </c>
      <c r="D819" t="s">
        <v>659</v>
      </c>
      <c r="E819" t="s">
        <v>659</v>
      </c>
      <c r="F819" t="s">
        <v>659</v>
      </c>
      <c r="G819" t="s">
        <v>659</v>
      </c>
      <c r="H819" t="s">
        <v>659</v>
      </c>
      <c r="I819" t="s">
        <v>659</v>
      </c>
      <c r="J819" t="s">
        <v>659</v>
      </c>
      <c r="K819" t="s">
        <v>659</v>
      </c>
      <c r="L819" t="s">
        <v>659</v>
      </c>
      <c r="M819" t="s">
        <v>659</v>
      </c>
      <c r="N819" t="s">
        <v>659</v>
      </c>
      <c r="O819" t="s">
        <v>659</v>
      </c>
      <c r="P819" t="s">
        <v>659</v>
      </c>
      <c r="Q819" t="s">
        <v>659</v>
      </c>
      <c r="R819" t="s">
        <v>659</v>
      </c>
      <c r="S819" t="s">
        <v>659</v>
      </c>
      <c r="T819" t="s">
        <v>659</v>
      </c>
      <c r="U819" t="s">
        <v>659</v>
      </c>
      <c r="V819" t="s">
        <v>659</v>
      </c>
      <c r="W819" t="s">
        <v>659</v>
      </c>
      <c r="X819" t="s">
        <v>659</v>
      </c>
      <c r="Y819" t="s">
        <v>659</v>
      </c>
      <c r="Z819" t="s">
        <v>659</v>
      </c>
      <c r="AA819" t="s">
        <v>659</v>
      </c>
      <c r="AB819" t="s">
        <v>659</v>
      </c>
      <c r="AC819" t="s">
        <v>659</v>
      </c>
      <c r="AD819" t="s">
        <v>659</v>
      </c>
      <c r="AE819" t="s">
        <v>659</v>
      </c>
      <c r="AF819" t="s">
        <v>659</v>
      </c>
      <c r="AG819" t="s">
        <v>659</v>
      </c>
      <c r="AH819" t="s">
        <v>659</v>
      </c>
      <c r="AI819" t="s">
        <v>659</v>
      </c>
      <c r="AJ819" t="s">
        <v>659</v>
      </c>
      <c r="AK819" t="s">
        <v>659</v>
      </c>
      <c r="AL819" t="s">
        <v>659</v>
      </c>
      <c r="AM819" t="s">
        <v>659</v>
      </c>
      <c r="AN819" t="s">
        <v>659</v>
      </c>
      <c r="AO819" t="s">
        <v>659</v>
      </c>
      <c r="AP819" t="s">
        <v>659</v>
      </c>
      <c r="AQ819" s="241" t="s">
        <v>932</v>
      </c>
      <c r="AR819" s="241">
        <v>0</v>
      </c>
    </row>
    <row r="820" spans="1:44" x14ac:dyDescent="0.2">
      <c r="A820" s="241">
        <v>119072</v>
      </c>
      <c r="B820" t="s">
        <v>59</v>
      </c>
      <c r="C820" s="241" t="s">
        <v>198</v>
      </c>
      <c r="D820" s="241" t="s">
        <v>198</v>
      </c>
      <c r="E820" s="241" t="s">
        <v>198</v>
      </c>
      <c r="F820" s="241" t="s">
        <v>198</v>
      </c>
      <c r="G820" s="241" t="s">
        <v>196</v>
      </c>
      <c r="H820" s="241" t="s">
        <v>196</v>
      </c>
      <c r="I820" s="241" t="s">
        <v>198</v>
      </c>
      <c r="J820" s="241" t="s">
        <v>198</v>
      </c>
      <c r="K820" s="241" t="s">
        <v>198</v>
      </c>
      <c r="L820" s="241" t="s">
        <v>198</v>
      </c>
      <c r="M820" s="241" t="s">
        <v>196</v>
      </c>
      <c r="N820" s="241" t="s">
        <v>198</v>
      </c>
      <c r="O820" s="241" t="s">
        <v>198</v>
      </c>
      <c r="P820" s="241" t="s">
        <v>198</v>
      </c>
      <c r="Q820" s="241" t="s">
        <v>198</v>
      </c>
      <c r="R820" s="241" t="s">
        <v>198</v>
      </c>
      <c r="S820" s="241" t="s">
        <v>198</v>
      </c>
      <c r="T820" s="241" t="s">
        <v>198</v>
      </c>
      <c r="U820" s="241" t="s">
        <v>198</v>
      </c>
      <c r="V820" s="241" t="s">
        <v>198</v>
      </c>
      <c r="W820" s="241" t="s">
        <v>196</v>
      </c>
      <c r="X820" s="241" t="s">
        <v>196</v>
      </c>
      <c r="Y820" s="241" t="s">
        <v>198</v>
      </c>
      <c r="Z820" s="241" t="s">
        <v>196</v>
      </c>
      <c r="AA820" s="241" t="s">
        <v>198</v>
      </c>
      <c r="AB820" s="241" t="s">
        <v>196</v>
      </c>
      <c r="AC820" s="241" t="s">
        <v>198</v>
      </c>
      <c r="AD820" s="241" t="s">
        <v>198</v>
      </c>
      <c r="AE820" s="241" t="s">
        <v>196</v>
      </c>
      <c r="AF820" s="241" t="s">
        <v>196</v>
      </c>
      <c r="AG820" s="241" t="s">
        <v>197</v>
      </c>
      <c r="AH820" s="241" t="s">
        <v>196</v>
      </c>
      <c r="AI820" s="241" t="s">
        <v>196</v>
      </c>
      <c r="AJ820" s="241" t="s">
        <v>197</v>
      </c>
      <c r="AK820" s="241" t="s">
        <v>197</v>
      </c>
      <c r="AL820" s="241" t="s">
        <v>196</v>
      </c>
      <c r="AM820" s="241" t="s">
        <v>198</v>
      </c>
      <c r="AN820" s="241" t="s">
        <v>196</v>
      </c>
      <c r="AO820" s="241" t="s">
        <v>198</v>
      </c>
      <c r="AP820" s="241" t="s">
        <v>198</v>
      </c>
      <c r="AQ820" s="241">
        <v>0</v>
      </c>
      <c r="AR820" s="241">
        <v>0</v>
      </c>
    </row>
    <row r="821" spans="1:44" ht="18" x14ac:dyDescent="0.2">
      <c r="A821" s="264">
        <v>119075</v>
      </c>
      <c r="B821" t="s">
        <v>59</v>
      </c>
      <c r="C821" t="s">
        <v>659</v>
      </c>
      <c r="D821" t="s">
        <v>659</v>
      </c>
      <c r="E821" t="s">
        <v>659</v>
      </c>
      <c r="F821" t="s">
        <v>659</v>
      </c>
      <c r="G821" t="s">
        <v>659</v>
      </c>
      <c r="H821" t="s">
        <v>659</v>
      </c>
      <c r="I821" t="s">
        <v>659</v>
      </c>
      <c r="J821" t="s">
        <v>659</v>
      </c>
      <c r="K821" t="s">
        <v>659</v>
      </c>
      <c r="L821" t="s">
        <v>659</v>
      </c>
      <c r="M821" t="s">
        <v>659</v>
      </c>
      <c r="N821" t="s">
        <v>659</v>
      </c>
      <c r="O821" t="s">
        <v>659</v>
      </c>
      <c r="P821" t="s">
        <v>659</v>
      </c>
      <c r="Q821" t="s">
        <v>659</v>
      </c>
      <c r="R821" t="s">
        <v>659</v>
      </c>
      <c r="S821" t="s">
        <v>659</v>
      </c>
      <c r="T821" t="s">
        <v>659</v>
      </c>
      <c r="U821" t="s">
        <v>659</v>
      </c>
      <c r="V821" t="s">
        <v>659</v>
      </c>
      <c r="W821" t="s">
        <v>659</v>
      </c>
      <c r="X821" t="s">
        <v>659</v>
      </c>
      <c r="Y821" t="s">
        <v>659</v>
      </c>
      <c r="Z821" t="s">
        <v>659</v>
      </c>
      <c r="AA821" t="s">
        <v>659</v>
      </c>
      <c r="AB821" t="s">
        <v>659</v>
      </c>
      <c r="AC821" t="s">
        <v>659</v>
      </c>
      <c r="AD821" t="s">
        <v>659</v>
      </c>
      <c r="AE821" t="s">
        <v>659</v>
      </c>
      <c r="AF821" t="s">
        <v>659</v>
      </c>
      <c r="AG821" t="s">
        <v>659</v>
      </c>
      <c r="AH821" t="s">
        <v>659</v>
      </c>
      <c r="AI821" t="s">
        <v>659</v>
      </c>
      <c r="AJ821" t="s">
        <v>659</v>
      </c>
      <c r="AK821" t="s">
        <v>659</v>
      </c>
      <c r="AL821" t="s">
        <v>659</v>
      </c>
      <c r="AM821" t="s">
        <v>659</v>
      </c>
      <c r="AN821" t="s">
        <v>659</v>
      </c>
      <c r="AO821" t="s">
        <v>659</v>
      </c>
      <c r="AP821" t="s">
        <v>659</v>
      </c>
      <c r="AQ821" s="241">
        <v>0</v>
      </c>
      <c r="AR821" s="241">
        <v>0</v>
      </c>
    </row>
    <row r="822" spans="1:44" ht="15" x14ac:dyDescent="0.25">
      <c r="A822" s="258">
        <v>119087</v>
      </c>
      <c r="B822" t="s">
        <v>59</v>
      </c>
      <c r="C822" s="245" t="s">
        <v>659</v>
      </c>
      <c r="D822" s="245" t="s">
        <v>659</v>
      </c>
      <c r="E822" s="245" t="s">
        <v>659</v>
      </c>
      <c r="F822" s="245" t="s">
        <v>659</v>
      </c>
      <c r="G822" s="245" t="s">
        <v>659</v>
      </c>
      <c r="H822" s="245" t="s">
        <v>659</v>
      </c>
      <c r="I822" s="245" t="s">
        <v>659</v>
      </c>
      <c r="J822" s="245" t="s">
        <v>659</v>
      </c>
      <c r="K822" s="245" t="s">
        <v>659</v>
      </c>
      <c r="L822" s="245" t="s">
        <v>659</v>
      </c>
      <c r="M822" s="245" t="s">
        <v>659</v>
      </c>
      <c r="N822" s="245" t="s">
        <v>659</v>
      </c>
      <c r="O822" s="245" t="s">
        <v>659</v>
      </c>
      <c r="P822" s="245" t="s">
        <v>659</v>
      </c>
      <c r="Q822" s="245" t="s">
        <v>659</v>
      </c>
      <c r="R822" s="245" t="s">
        <v>659</v>
      </c>
      <c r="S822" s="245" t="s">
        <v>659</v>
      </c>
      <c r="T822" s="245" t="s">
        <v>659</v>
      </c>
      <c r="U822" s="245" t="s">
        <v>659</v>
      </c>
      <c r="V822" s="245" t="s">
        <v>659</v>
      </c>
      <c r="W822" s="245" t="s">
        <v>659</v>
      </c>
      <c r="X822" s="245" t="s">
        <v>659</v>
      </c>
      <c r="Y822" s="245" t="s">
        <v>659</v>
      </c>
      <c r="Z822" s="245" t="s">
        <v>659</v>
      </c>
      <c r="AA822" s="245" t="s">
        <v>659</v>
      </c>
      <c r="AB822" s="245" t="s">
        <v>659</v>
      </c>
      <c r="AC822" s="245" t="s">
        <v>659</v>
      </c>
      <c r="AD822" s="245" t="s">
        <v>659</v>
      </c>
      <c r="AE822" s="245" t="s">
        <v>659</v>
      </c>
      <c r="AF822" s="245" t="s">
        <v>659</v>
      </c>
      <c r="AG822" s="245" t="s">
        <v>659</v>
      </c>
      <c r="AH822" s="245" t="s">
        <v>659</v>
      </c>
      <c r="AI822" s="245" t="s">
        <v>659</v>
      </c>
      <c r="AJ822" s="245" t="s">
        <v>659</v>
      </c>
      <c r="AK822" s="245" t="s">
        <v>659</v>
      </c>
      <c r="AL822" s="245" t="s">
        <v>659</v>
      </c>
      <c r="AM822" s="245" t="s">
        <v>659</v>
      </c>
      <c r="AN822" s="245" t="s">
        <v>659</v>
      </c>
      <c r="AO822" s="245" t="s">
        <v>659</v>
      </c>
      <c r="AP822" s="245" t="s">
        <v>659</v>
      </c>
      <c r="AQ822" s="241" t="s">
        <v>944</v>
      </c>
      <c r="AR822" s="241">
        <v>0</v>
      </c>
    </row>
    <row r="823" spans="1:44" ht="15" x14ac:dyDescent="0.25">
      <c r="A823" s="258">
        <v>119097</v>
      </c>
      <c r="B823" t="s">
        <v>59</v>
      </c>
      <c r="C823" s="245" t="s">
        <v>198</v>
      </c>
      <c r="D823" s="245" t="s">
        <v>196</v>
      </c>
      <c r="E823" s="245" t="s">
        <v>198</v>
      </c>
      <c r="F823" s="245" t="s">
        <v>196</v>
      </c>
      <c r="G823" s="245" t="s">
        <v>198</v>
      </c>
      <c r="H823" s="245" t="s">
        <v>198</v>
      </c>
      <c r="I823" s="245" t="s">
        <v>196</v>
      </c>
      <c r="J823" s="245" t="s">
        <v>196</v>
      </c>
      <c r="K823" s="245" t="s">
        <v>198</v>
      </c>
      <c r="L823" s="245" t="s">
        <v>198</v>
      </c>
      <c r="M823" s="245" t="s">
        <v>198</v>
      </c>
      <c r="N823" s="245" t="s">
        <v>196</v>
      </c>
      <c r="O823" s="245" t="s">
        <v>197</v>
      </c>
      <c r="P823" s="245" t="s">
        <v>196</v>
      </c>
      <c r="Q823" s="245" t="s">
        <v>198</v>
      </c>
      <c r="R823" s="245" t="s">
        <v>197</v>
      </c>
      <c r="S823" s="245" t="s">
        <v>197</v>
      </c>
      <c r="T823" s="245" t="s">
        <v>196</v>
      </c>
      <c r="U823" s="245" t="s">
        <v>198</v>
      </c>
      <c r="V823" s="245" t="s">
        <v>198</v>
      </c>
      <c r="W823" s="245" t="s">
        <v>197</v>
      </c>
      <c r="X823" s="245" t="s">
        <v>198</v>
      </c>
      <c r="Y823" s="245" t="s">
        <v>198</v>
      </c>
      <c r="Z823" s="245" t="s">
        <v>198</v>
      </c>
      <c r="AA823" s="245" t="s">
        <v>198</v>
      </c>
      <c r="AB823" s="245" t="s">
        <v>197</v>
      </c>
      <c r="AC823" s="245" t="s">
        <v>197</v>
      </c>
      <c r="AD823" s="245" t="s">
        <v>197</v>
      </c>
      <c r="AE823" s="245" t="s">
        <v>197</v>
      </c>
      <c r="AF823" s="245" t="s">
        <v>197</v>
      </c>
      <c r="AG823" s="245" t="s">
        <v>197</v>
      </c>
      <c r="AH823" s="245" t="s">
        <v>197</v>
      </c>
      <c r="AI823" s="245" t="s">
        <v>197</v>
      </c>
      <c r="AJ823" s="245" t="s">
        <v>197</v>
      </c>
      <c r="AK823" s="245" t="s">
        <v>197</v>
      </c>
      <c r="AL823" s="245" t="s">
        <v>197</v>
      </c>
      <c r="AM823" s="245" t="s">
        <v>197</v>
      </c>
      <c r="AN823" s="245" t="s">
        <v>197</v>
      </c>
      <c r="AO823" s="245" t="s">
        <v>197</v>
      </c>
      <c r="AP823" s="245" t="s">
        <v>197</v>
      </c>
      <c r="AQ823" s="241">
        <v>0</v>
      </c>
      <c r="AR823" s="241">
        <v>0</v>
      </c>
    </row>
    <row r="824" spans="1:44" x14ac:dyDescent="0.2">
      <c r="A824">
        <v>119099</v>
      </c>
      <c r="B824" t="s">
        <v>1141</v>
      </c>
      <c r="C824" t="s">
        <v>198</v>
      </c>
      <c r="D824" t="s">
        <v>196</v>
      </c>
      <c r="E824" t="s">
        <v>196</v>
      </c>
      <c r="F824" t="s">
        <v>198</v>
      </c>
      <c r="G824" t="s">
        <v>198</v>
      </c>
      <c r="H824" t="s">
        <v>196</v>
      </c>
      <c r="I824" t="s">
        <v>198</v>
      </c>
      <c r="J824" t="s">
        <v>196</v>
      </c>
      <c r="K824" t="s">
        <v>198</v>
      </c>
      <c r="L824" t="s">
        <v>198</v>
      </c>
      <c r="M824" t="s">
        <v>196</v>
      </c>
      <c r="N824" t="s">
        <v>196</v>
      </c>
      <c r="O824" t="s">
        <v>196</v>
      </c>
      <c r="P824" t="s">
        <v>196</v>
      </c>
      <c r="Q824" t="s">
        <v>196</v>
      </c>
      <c r="R824" t="s">
        <v>198</v>
      </c>
      <c r="S824" t="s">
        <v>196</v>
      </c>
      <c r="T824" t="s">
        <v>198</v>
      </c>
      <c r="U824" t="s">
        <v>196</v>
      </c>
      <c r="V824" t="s">
        <v>198</v>
      </c>
      <c r="W824" t="s">
        <v>196</v>
      </c>
      <c r="X824" t="s">
        <v>196</v>
      </c>
      <c r="Y824" t="s">
        <v>198</v>
      </c>
      <c r="Z824" t="s">
        <v>198</v>
      </c>
      <c r="AA824" t="s">
        <v>196</v>
      </c>
      <c r="AB824" t="s">
        <v>198</v>
      </c>
      <c r="AC824" t="s">
        <v>198</v>
      </c>
      <c r="AD824" t="s">
        <v>198</v>
      </c>
      <c r="AE824" t="s">
        <v>197</v>
      </c>
      <c r="AF824" t="s">
        <v>196</v>
      </c>
      <c r="AG824" t="s">
        <v>198</v>
      </c>
      <c r="AH824" t="s">
        <v>198</v>
      </c>
      <c r="AI824" t="s">
        <v>196</v>
      </c>
      <c r="AJ824" t="s">
        <v>198</v>
      </c>
      <c r="AK824" t="s">
        <v>197</v>
      </c>
      <c r="AL824" t="s">
        <v>198</v>
      </c>
      <c r="AM824" t="s">
        <v>198</v>
      </c>
      <c r="AN824" t="s">
        <v>196</v>
      </c>
      <c r="AO824" t="s">
        <v>198</v>
      </c>
      <c r="AP824" t="s">
        <v>197</v>
      </c>
      <c r="AQ824" s="241">
        <v>0</v>
      </c>
      <c r="AR824" s="241">
        <v>0</v>
      </c>
    </row>
    <row r="825" spans="1:44" x14ac:dyDescent="0.2">
      <c r="A825">
        <v>119107</v>
      </c>
      <c r="B825" t="s">
        <v>65</v>
      </c>
      <c r="C825" t="s">
        <v>196</v>
      </c>
      <c r="D825" t="s">
        <v>198</v>
      </c>
      <c r="E825" t="s">
        <v>198</v>
      </c>
      <c r="F825" t="s">
        <v>198</v>
      </c>
      <c r="G825" t="s">
        <v>198</v>
      </c>
      <c r="H825" t="s">
        <v>198</v>
      </c>
      <c r="I825" t="s">
        <v>198</v>
      </c>
      <c r="J825" t="s">
        <v>196</v>
      </c>
      <c r="K825" t="s">
        <v>198</v>
      </c>
      <c r="L825" t="s">
        <v>196</v>
      </c>
      <c r="M825" t="s">
        <v>198</v>
      </c>
      <c r="N825" t="s">
        <v>196</v>
      </c>
      <c r="O825" t="s">
        <v>198</v>
      </c>
      <c r="P825" t="s">
        <v>196</v>
      </c>
      <c r="Q825" t="s">
        <v>198</v>
      </c>
      <c r="R825" t="s">
        <v>198</v>
      </c>
      <c r="S825" t="s">
        <v>196</v>
      </c>
      <c r="T825" t="s">
        <v>196</v>
      </c>
      <c r="U825" t="s">
        <v>196</v>
      </c>
      <c r="V825" t="s">
        <v>198</v>
      </c>
      <c r="W825" t="s">
        <v>196</v>
      </c>
      <c r="X825" t="s">
        <v>198</v>
      </c>
      <c r="Y825" t="s">
        <v>198</v>
      </c>
      <c r="Z825" t="s">
        <v>198</v>
      </c>
      <c r="AA825" t="s">
        <v>198</v>
      </c>
      <c r="AB825" t="s">
        <v>196</v>
      </c>
      <c r="AC825" t="s">
        <v>198</v>
      </c>
      <c r="AD825" t="s">
        <v>196</v>
      </c>
      <c r="AE825" t="s">
        <v>197</v>
      </c>
      <c r="AF825" t="s">
        <v>198</v>
      </c>
      <c r="AG825" t="s">
        <v>197</v>
      </c>
      <c r="AH825" t="s">
        <v>197</v>
      </c>
      <c r="AI825" t="s">
        <v>197</v>
      </c>
      <c r="AJ825" t="s">
        <v>197</v>
      </c>
      <c r="AK825" t="s">
        <v>197</v>
      </c>
      <c r="AL825"/>
      <c r="AM825"/>
      <c r="AN825"/>
      <c r="AO825"/>
      <c r="AP825"/>
      <c r="AQ825" s="241">
        <v>0</v>
      </c>
      <c r="AR825" s="241">
        <v>0</v>
      </c>
    </row>
    <row r="826" spans="1:44" x14ac:dyDescent="0.2">
      <c r="A826">
        <v>119111</v>
      </c>
      <c r="B826" t="s">
        <v>1144</v>
      </c>
      <c r="C826" t="s">
        <v>196</v>
      </c>
      <c r="D826" t="s">
        <v>198</v>
      </c>
      <c r="E826" t="s">
        <v>196</v>
      </c>
      <c r="F826" t="s">
        <v>196</v>
      </c>
      <c r="G826" t="s">
        <v>198</v>
      </c>
      <c r="H826" t="s">
        <v>198</v>
      </c>
      <c r="I826" t="s">
        <v>198</v>
      </c>
      <c r="J826" t="s">
        <v>198</v>
      </c>
      <c r="K826" t="s">
        <v>198</v>
      </c>
      <c r="L826" t="s">
        <v>196</v>
      </c>
      <c r="M826" t="s">
        <v>196</v>
      </c>
      <c r="N826" t="s">
        <v>196</v>
      </c>
      <c r="O826" t="s">
        <v>196</v>
      </c>
      <c r="P826" t="s">
        <v>196</v>
      </c>
      <c r="Q826" t="s">
        <v>198</v>
      </c>
      <c r="R826" t="s">
        <v>197</v>
      </c>
      <c r="S826" t="s">
        <v>196</v>
      </c>
      <c r="T826" t="s">
        <v>196</v>
      </c>
      <c r="U826" t="s">
        <v>196</v>
      </c>
      <c r="V826" t="s">
        <v>196</v>
      </c>
      <c r="W826" t="s">
        <v>196</v>
      </c>
      <c r="X826" t="s">
        <v>198</v>
      </c>
      <c r="Y826" t="s">
        <v>198</v>
      </c>
      <c r="Z826" t="s">
        <v>196</v>
      </c>
      <c r="AA826" t="s">
        <v>196</v>
      </c>
      <c r="AB826" t="s">
        <v>198</v>
      </c>
      <c r="AC826" t="s">
        <v>198</v>
      </c>
      <c r="AD826" t="s">
        <v>196</v>
      </c>
      <c r="AE826" t="s">
        <v>198</v>
      </c>
      <c r="AF826" t="s">
        <v>196</v>
      </c>
      <c r="AG826" t="s">
        <v>197</v>
      </c>
      <c r="AH826" t="s">
        <v>198</v>
      </c>
      <c r="AI826" t="s">
        <v>198</v>
      </c>
      <c r="AJ826" t="s">
        <v>198</v>
      </c>
      <c r="AK826" t="s">
        <v>198</v>
      </c>
      <c r="AL826" t="s">
        <v>197</v>
      </c>
      <c r="AM826" t="s">
        <v>197</v>
      </c>
      <c r="AN826" t="s">
        <v>198</v>
      </c>
      <c r="AO826" t="s">
        <v>197</v>
      </c>
      <c r="AP826" t="s">
        <v>198</v>
      </c>
      <c r="AQ826" s="241">
        <v>0</v>
      </c>
      <c r="AR826" s="241">
        <v>0</v>
      </c>
    </row>
    <row r="827" spans="1:44" x14ac:dyDescent="0.2">
      <c r="A827" s="241">
        <v>119117</v>
      </c>
      <c r="B827" t="s">
        <v>59</v>
      </c>
      <c r="C827" s="241" t="s">
        <v>198</v>
      </c>
      <c r="D827" s="241" t="s">
        <v>196</v>
      </c>
      <c r="E827" s="241" t="s">
        <v>196</v>
      </c>
      <c r="F827" s="241" t="s">
        <v>196</v>
      </c>
      <c r="G827" s="241" t="s">
        <v>196</v>
      </c>
      <c r="H827" s="241" t="s">
        <v>196</v>
      </c>
      <c r="I827" s="241" t="s">
        <v>198</v>
      </c>
      <c r="J827" s="241" t="s">
        <v>198</v>
      </c>
      <c r="K827" s="241" t="s">
        <v>198</v>
      </c>
      <c r="L827" s="241" t="s">
        <v>198</v>
      </c>
      <c r="M827" s="241" t="s">
        <v>196</v>
      </c>
      <c r="N827" s="241" t="s">
        <v>196</v>
      </c>
      <c r="O827" s="241" t="s">
        <v>196</v>
      </c>
      <c r="P827" s="241" t="s">
        <v>198</v>
      </c>
      <c r="Q827" s="241" t="s">
        <v>196</v>
      </c>
      <c r="R827" s="241" t="s">
        <v>196</v>
      </c>
      <c r="S827" s="241" t="s">
        <v>198</v>
      </c>
      <c r="T827" s="241" t="s">
        <v>196</v>
      </c>
      <c r="U827" s="241" t="s">
        <v>196</v>
      </c>
      <c r="V827" s="241" t="s">
        <v>198</v>
      </c>
      <c r="W827" s="241" t="s">
        <v>196</v>
      </c>
      <c r="X827" s="241" t="s">
        <v>196</v>
      </c>
      <c r="Y827" s="241" t="s">
        <v>196</v>
      </c>
      <c r="Z827" s="241" t="s">
        <v>196</v>
      </c>
      <c r="AA827" s="241" t="s">
        <v>198</v>
      </c>
      <c r="AB827" s="241" t="s">
        <v>198</v>
      </c>
      <c r="AC827" s="241" t="s">
        <v>196</v>
      </c>
      <c r="AD827" s="241" t="s">
        <v>196</v>
      </c>
      <c r="AE827" s="241" t="s">
        <v>196</v>
      </c>
      <c r="AF827" s="241" t="s">
        <v>198</v>
      </c>
      <c r="AG827" s="241" t="s">
        <v>197</v>
      </c>
      <c r="AH827" s="241" t="s">
        <v>198</v>
      </c>
      <c r="AI827" s="241" t="s">
        <v>196</v>
      </c>
      <c r="AJ827" s="241" t="s">
        <v>196</v>
      </c>
      <c r="AK827" s="241" t="s">
        <v>198</v>
      </c>
      <c r="AL827" s="241" t="s">
        <v>197</v>
      </c>
      <c r="AM827" s="241" t="s">
        <v>198</v>
      </c>
      <c r="AN827" s="241" t="s">
        <v>198</v>
      </c>
      <c r="AO827" s="241" t="s">
        <v>198</v>
      </c>
      <c r="AP827" s="241" t="s">
        <v>198</v>
      </c>
      <c r="AQ827" s="241">
        <v>0</v>
      </c>
      <c r="AR827" s="241">
        <v>0</v>
      </c>
    </row>
    <row r="828" spans="1:44" ht="18" x14ac:dyDescent="0.2">
      <c r="A828" s="264">
        <v>119127</v>
      </c>
      <c r="B828" t="s">
        <v>59</v>
      </c>
      <c r="C828" t="s">
        <v>659</v>
      </c>
      <c r="D828" t="s">
        <v>659</v>
      </c>
      <c r="E828" t="s">
        <v>659</v>
      </c>
      <c r="F828" t="s">
        <v>659</v>
      </c>
      <c r="G828" t="s">
        <v>659</v>
      </c>
      <c r="H828" t="s">
        <v>659</v>
      </c>
      <c r="I828" t="s">
        <v>659</v>
      </c>
      <c r="J828" t="s">
        <v>659</v>
      </c>
      <c r="K828" t="s">
        <v>659</v>
      </c>
      <c r="L828" t="s">
        <v>659</v>
      </c>
      <c r="M828" t="s">
        <v>659</v>
      </c>
      <c r="N828" t="s">
        <v>659</v>
      </c>
      <c r="O828" t="s">
        <v>659</v>
      </c>
      <c r="P828" t="s">
        <v>659</v>
      </c>
      <c r="Q828" t="s">
        <v>659</v>
      </c>
      <c r="R828" t="s">
        <v>659</v>
      </c>
      <c r="S828" t="s">
        <v>659</v>
      </c>
      <c r="T828" t="s">
        <v>659</v>
      </c>
      <c r="U828" t="s">
        <v>659</v>
      </c>
      <c r="V828" t="s">
        <v>659</v>
      </c>
      <c r="W828" t="s">
        <v>659</v>
      </c>
      <c r="X828" t="s">
        <v>659</v>
      </c>
      <c r="Y828" t="s">
        <v>659</v>
      </c>
      <c r="Z828" t="s">
        <v>659</v>
      </c>
      <c r="AA828" t="s">
        <v>659</v>
      </c>
      <c r="AB828" t="s">
        <v>659</v>
      </c>
      <c r="AC828" t="s">
        <v>659</v>
      </c>
      <c r="AD828" t="s">
        <v>659</v>
      </c>
      <c r="AE828" t="s">
        <v>659</v>
      </c>
      <c r="AF828" t="s">
        <v>659</v>
      </c>
      <c r="AG828" t="s">
        <v>659</v>
      </c>
      <c r="AH828" t="s">
        <v>659</v>
      </c>
      <c r="AI828" t="s">
        <v>659</v>
      </c>
      <c r="AJ828" t="s">
        <v>659</v>
      </c>
      <c r="AK828" t="s">
        <v>659</v>
      </c>
      <c r="AL828" t="s">
        <v>659</v>
      </c>
      <c r="AM828" t="s">
        <v>659</v>
      </c>
      <c r="AN828" t="s">
        <v>659</v>
      </c>
      <c r="AO828" t="s">
        <v>659</v>
      </c>
      <c r="AP828" t="s">
        <v>659</v>
      </c>
      <c r="AQ828" s="241">
        <v>0</v>
      </c>
      <c r="AR828" s="241">
        <v>0</v>
      </c>
    </row>
    <row r="829" spans="1:44" ht="18" x14ac:dyDescent="0.2">
      <c r="A829" s="264">
        <v>119133</v>
      </c>
      <c r="B829" t="s">
        <v>59</v>
      </c>
      <c r="C829" t="s">
        <v>659</v>
      </c>
      <c r="D829" t="s">
        <v>659</v>
      </c>
      <c r="E829" t="s">
        <v>659</v>
      </c>
      <c r="F829" t="s">
        <v>659</v>
      </c>
      <c r="G829" t="s">
        <v>659</v>
      </c>
      <c r="H829" t="s">
        <v>659</v>
      </c>
      <c r="I829" t="s">
        <v>659</v>
      </c>
      <c r="J829" t="s">
        <v>659</v>
      </c>
      <c r="K829" t="s">
        <v>659</v>
      </c>
      <c r="L829" t="s">
        <v>659</v>
      </c>
      <c r="M829" t="s">
        <v>659</v>
      </c>
      <c r="N829" t="s">
        <v>659</v>
      </c>
      <c r="O829" t="s">
        <v>659</v>
      </c>
      <c r="P829" t="s">
        <v>659</v>
      </c>
      <c r="Q829" t="s">
        <v>659</v>
      </c>
      <c r="R829" t="s">
        <v>659</v>
      </c>
      <c r="S829" t="s">
        <v>659</v>
      </c>
      <c r="T829" t="s">
        <v>659</v>
      </c>
      <c r="U829" t="s">
        <v>659</v>
      </c>
      <c r="V829" t="s">
        <v>659</v>
      </c>
      <c r="W829" t="s">
        <v>659</v>
      </c>
      <c r="X829" t="s">
        <v>659</v>
      </c>
      <c r="Y829" t="s">
        <v>659</v>
      </c>
      <c r="Z829" t="s">
        <v>659</v>
      </c>
      <c r="AA829" t="s">
        <v>659</v>
      </c>
      <c r="AB829" t="s">
        <v>659</v>
      </c>
      <c r="AC829" t="s">
        <v>659</v>
      </c>
      <c r="AD829" t="s">
        <v>659</v>
      </c>
      <c r="AE829" t="s">
        <v>659</v>
      </c>
      <c r="AF829" t="s">
        <v>659</v>
      </c>
      <c r="AG829" t="s">
        <v>659</v>
      </c>
      <c r="AH829" t="s">
        <v>659</v>
      </c>
      <c r="AI829" t="s">
        <v>659</v>
      </c>
      <c r="AJ829" t="s">
        <v>659</v>
      </c>
      <c r="AK829" t="s">
        <v>659</v>
      </c>
      <c r="AL829" t="s">
        <v>659</v>
      </c>
      <c r="AM829" t="s">
        <v>659</v>
      </c>
      <c r="AN829" t="s">
        <v>659</v>
      </c>
      <c r="AO829" t="s">
        <v>659</v>
      </c>
      <c r="AP829" t="s">
        <v>659</v>
      </c>
      <c r="AQ829" s="241">
        <v>0</v>
      </c>
      <c r="AR829" s="241">
        <v>0</v>
      </c>
    </row>
    <row r="830" spans="1:44" ht="18" x14ac:dyDescent="0.2">
      <c r="A830" s="264">
        <v>119147</v>
      </c>
      <c r="B830" t="s">
        <v>59</v>
      </c>
      <c r="C830" t="s">
        <v>659</v>
      </c>
      <c r="D830" t="s">
        <v>659</v>
      </c>
      <c r="E830" t="s">
        <v>659</v>
      </c>
      <c r="F830" t="s">
        <v>659</v>
      </c>
      <c r="G830" t="s">
        <v>659</v>
      </c>
      <c r="H830" t="s">
        <v>659</v>
      </c>
      <c r="I830" t="s">
        <v>659</v>
      </c>
      <c r="J830" t="s">
        <v>659</v>
      </c>
      <c r="K830" t="s">
        <v>659</v>
      </c>
      <c r="L830" t="s">
        <v>659</v>
      </c>
      <c r="M830" t="s">
        <v>659</v>
      </c>
      <c r="N830" t="s">
        <v>659</v>
      </c>
      <c r="O830" t="s">
        <v>659</v>
      </c>
      <c r="P830" t="s">
        <v>659</v>
      </c>
      <c r="Q830" t="s">
        <v>659</v>
      </c>
      <c r="R830" t="s">
        <v>659</v>
      </c>
      <c r="S830" t="s">
        <v>659</v>
      </c>
      <c r="T830" t="s">
        <v>659</v>
      </c>
      <c r="U830" t="s">
        <v>659</v>
      </c>
      <c r="V830" t="s">
        <v>659</v>
      </c>
      <c r="W830" t="s">
        <v>659</v>
      </c>
      <c r="X830" t="s">
        <v>659</v>
      </c>
      <c r="Y830" t="s">
        <v>659</v>
      </c>
      <c r="Z830" t="s">
        <v>659</v>
      </c>
      <c r="AA830" t="s">
        <v>659</v>
      </c>
      <c r="AB830" t="s">
        <v>659</v>
      </c>
      <c r="AC830" t="s">
        <v>659</v>
      </c>
      <c r="AD830" t="s">
        <v>659</v>
      </c>
      <c r="AE830" t="s">
        <v>659</v>
      </c>
      <c r="AF830" t="s">
        <v>659</v>
      </c>
      <c r="AG830" t="s">
        <v>659</v>
      </c>
      <c r="AH830" t="s">
        <v>659</v>
      </c>
      <c r="AI830" t="s">
        <v>659</v>
      </c>
      <c r="AJ830" t="s">
        <v>659</v>
      </c>
      <c r="AK830" t="s">
        <v>659</v>
      </c>
      <c r="AL830" t="s">
        <v>659</v>
      </c>
      <c r="AM830" t="s">
        <v>659</v>
      </c>
      <c r="AN830" t="s">
        <v>659</v>
      </c>
      <c r="AO830" t="s">
        <v>659</v>
      </c>
      <c r="AP830" t="s">
        <v>659</v>
      </c>
      <c r="AQ830" s="241">
        <v>0</v>
      </c>
      <c r="AR830" s="241">
        <v>0</v>
      </c>
    </row>
    <row r="831" spans="1:44" x14ac:dyDescent="0.2">
      <c r="A831">
        <v>119162</v>
      </c>
      <c r="B831" t="s">
        <v>1144</v>
      </c>
      <c r="C831" t="s">
        <v>659</v>
      </c>
      <c r="D831" t="s">
        <v>659</v>
      </c>
      <c r="E831" t="s">
        <v>659</v>
      </c>
      <c r="F831" t="s">
        <v>659</v>
      </c>
      <c r="G831" t="s">
        <v>659</v>
      </c>
      <c r="H831" t="s">
        <v>659</v>
      </c>
      <c r="I831" t="s">
        <v>659</v>
      </c>
      <c r="J831" t="s">
        <v>659</v>
      </c>
      <c r="K831" t="s">
        <v>659</v>
      </c>
      <c r="L831" t="s">
        <v>659</v>
      </c>
      <c r="M831" t="s">
        <v>659</v>
      </c>
      <c r="N831" t="s">
        <v>659</v>
      </c>
      <c r="O831" t="s">
        <v>659</v>
      </c>
      <c r="P831" t="s">
        <v>659</v>
      </c>
      <c r="Q831" t="s">
        <v>659</v>
      </c>
      <c r="R831" t="s">
        <v>659</v>
      </c>
      <c r="S831" t="s">
        <v>659</v>
      </c>
      <c r="T831" t="s">
        <v>659</v>
      </c>
      <c r="U831" t="s">
        <v>659</v>
      </c>
      <c r="V831" t="s">
        <v>659</v>
      </c>
      <c r="W831" t="s">
        <v>659</v>
      </c>
      <c r="X831" t="s">
        <v>659</v>
      </c>
      <c r="Y831" t="s">
        <v>659</v>
      </c>
      <c r="Z831" t="s">
        <v>659</v>
      </c>
      <c r="AA831" t="s">
        <v>659</v>
      </c>
      <c r="AB831" t="s">
        <v>659</v>
      </c>
      <c r="AC831" t="s">
        <v>659</v>
      </c>
      <c r="AD831" t="s">
        <v>659</v>
      </c>
      <c r="AE831" t="s">
        <v>659</v>
      </c>
      <c r="AF831" t="s">
        <v>659</v>
      </c>
      <c r="AG831" t="s">
        <v>659</v>
      </c>
      <c r="AH831" t="s">
        <v>659</v>
      </c>
      <c r="AI831" t="s">
        <v>659</v>
      </c>
      <c r="AJ831" t="s">
        <v>659</v>
      </c>
      <c r="AK831" t="s">
        <v>659</v>
      </c>
      <c r="AL831" t="s">
        <v>659</v>
      </c>
      <c r="AM831" t="s">
        <v>659</v>
      </c>
      <c r="AN831" t="s">
        <v>659</v>
      </c>
      <c r="AO831" t="s">
        <v>659</v>
      </c>
      <c r="AP831" t="s">
        <v>659</v>
      </c>
      <c r="AQ831" s="241" t="s">
        <v>931</v>
      </c>
      <c r="AR831" s="241">
        <v>0</v>
      </c>
    </row>
    <row r="832" spans="1:44" ht="18" x14ac:dyDescent="0.2">
      <c r="A832" s="264">
        <v>119171</v>
      </c>
      <c r="B832" t="s">
        <v>59</v>
      </c>
      <c r="C832" t="s">
        <v>659</v>
      </c>
      <c r="D832" t="s">
        <v>659</v>
      </c>
      <c r="E832" t="s">
        <v>659</v>
      </c>
      <c r="F832" t="s">
        <v>659</v>
      </c>
      <c r="G832" t="s">
        <v>659</v>
      </c>
      <c r="H832" t="s">
        <v>659</v>
      </c>
      <c r="I832" t="s">
        <v>659</v>
      </c>
      <c r="J832" t="s">
        <v>659</v>
      </c>
      <c r="K832" t="s">
        <v>659</v>
      </c>
      <c r="L832" t="s">
        <v>659</v>
      </c>
      <c r="M832" t="s">
        <v>659</v>
      </c>
      <c r="N832" t="s">
        <v>659</v>
      </c>
      <c r="O832" t="s">
        <v>659</v>
      </c>
      <c r="P832" t="s">
        <v>659</v>
      </c>
      <c r="Q832" t="s">
        <v>659</v>
      </c>
      <c r="R832" t="s">
        <v>659</v>
      </c>
      <c r="S832" t="s">
        <v>659</v>
      </c>
      <c r="T832" t="s">
        <v>659</v>
      </c>
      <c r="U832" t="s">
        <v>659</v>
      </c>
      <c r="V832" t="s">
        <v>659</v>
      </c>
      <c r="W832" t="s">
        <v>659</v>
      </c>
      <c r="X832" t="s">
        <v>659</v>
      </c>
      <c r="Y832" t="s">
        <v>659</v>
      </c>
      <c r="Z832" t="s">
        <v>659</v>
      </c>
      <c r="AA832" t="s">
        <v>659</v>
      </c>
      <c r="AB832" t="s">
        <v>659</v>
      </c>
      <c r="AC832" t="s">
        <v>659</v>
      </c>
      <c r="AD832" t="s">
        <v>659</v>
      </c>
      <c r="AE832" t="s">
        <v>659</v>
      </c>
      <c r="AF832" t="s">
        <v>659</v>
      </c>
      <c r="AG832" t="s">
        <v>659</v>
      </c>
      <c r="AH832" t="s">
        <v>659</v>
      </c>
      <c r="AI832" t="s">
        <v>659</v>
      </c>
      <c r="AJ832" t="s">
        <v>659</v>
      </c>
      <c r="AK832" t="s">
        <v>659</v>
      </c>
      <c r="AL832" t="s">
        <v>659</v>
      </c>
      <c r="AM832" t="s">
        <v>659</v>
      </c>
      <c r="AN832" t="s">
        <v>659</v>
      </c>
      <c r="AO832" t="s">
        <v>659</v>
      </c>
      <c r="AP832" t="s">
        <v>659</v>
      </c>
      <c r="AQ832" s="241">
        <v>0</v>
      </c>
      <c r="AR832" s="241">
        <v>0</v>
      </c>
    </row>
    <row r="833" spans="1:44" x14ac:dyDescent="0.2">
      <c r="A833" s="241">
        <v>119179</v>
      </c>
      <c r="B833" t="s">
        <v>59</v>
      </c>
      <c r="C833" s="241" t="s">
        <v>659</v>
      </c>
      <c r="D833" s="241" t="s">
        <v>659</v>
      </c>
      <c r="E833" s="241" t="s">
        <v>659</v>
      </c>
      <c r="F833" s="241" t="s">
        <v>659</v>
      </c>
      <c r="G833" s="241" t="s">
        <v>659</v>
      </c>
      <c r="H833" s="241" t="s">
        <v>659</v>
      </c>
      <c r="I833" s="241" t="s">
        <v>659</v>
      </c>
      <c r="J833" s="241" t="s">
        <v>659</v>
      </c>
      <c r="K833" s="241" t="s">
        <v>659</v>
      </c>
      <c r="L833" s="241" t="s">
        <v>659</v>
      </c>
      <c r="M833" s="241" t="s">
        <v>659</v>
      </c>
      <c r="N833" s="241" t="s">
        <v>659</v>
      </c>
      <c r="O833" s="241" t="s">
        <v>659</v>
      </c>
      <c r="P833" s="241" t="s">
        <v>659</v>
      </c>
      <c r="Q833" s="241" t="s">
        <v>659</v>
      </c>
      <c r="R833" s="241" t="s">
        <v>659</v>
      </c>
      <c r="S833" s="241" t="s">
        <v>659</v>
      </c>
      <c r="T833" s="241" t="s">
        <v>659</v>
      </c>
      <c r="U833" s="241" t="s">
        <v>659</v>
      </c>
      <c r="V833" s="241" t="s">
        <v>659</v>
      </c>
      <c r="W833" s="241" t="s">
        <v>659</v>
      </c>
      <c r="X833" s="241" t="s">
        <v>659</v>
      </c>
      <c r="Y833" s="241" t="s">
        <v>659</v>
      </c>
      <c r="Z833" s="241" t="s">
        <v>659</v>
      </c>
      <c r="AA833" s="241" t="s">
        <v>659</v>
      </c>
      <c r="AB833" s="241" t="s">
        <v>659</v>
      </c>
      <c r="AC833" s="241" t="s">
        <v>659</v>
      </c>
      <c r="AD833" s="241" t="s">
        <v>659</v>
      </c>
      <c r="AE833" s="241" t="s">
        <v>659</v>
      </c>
      <c r="AF833" s="241" t="s">
        <v>659</v>
      </c>
      <c r="AG833" s="241" t="s">
        <v>659</v>
      </c>
      <c r="AH833" s="241" t="s">
        <v>659</v>
      </c>
      <c r="AI833" s="241" t="s">
        <v>659</v>
      </c>
      <c r="AJ833" s="241" t="s">
        <v>659</v>
      </c>
      <c r="AK833" s="241" t="s">
        <v>659</v>
      </c>
      <c r="AL833" s="241" t="s">
        <v>659</v>
      </c>
      <c r="AM833" s="241" t="s">
        <v>659</v>
      </c>
      <c r="AN833" s="241" t="s">
        <v>659</v>
      </c>
      <c r="AO833" s="241" t="s">
        <v>659</v>
      </c>
      <c r="AP833" s="241" t="s">
        <v>659</v>
      </c>
      <c r="AQ833" s="241" t="s">
        <v>931</v>
      </c>
      <c r="AR833" s="241">
        <v>0</v>
      </c>
    </row>
    <row r="834" spans="1:44" x14ac:dyDescent="0.2">
      <c r="A834">
        <v>119192</v>
      </c>
      <c r="B834" t="s">
        <v>59</v>
      </c>
      <c r="C834" t="s">
        <v>198</v>
      </c>
      <c r="D834" t="s">
        <v>198</v>
      </c>
      <c r="E834" t="s">
        <v>198</v>
      </c>
      <c r="F834" t="s">
        <v>198</v>
      </c>
      <c r="G834" t="s">
        <v>198</v>
      </c>
      <c r="H834" t="s">
        <v>198</v>
      </c>
      <c r="I834" t="s">
        <v>198</v>
      </c>
      <c r="J834" t="s">
        <v>198</v>
      </c>
      <c r="K834" t="s">
        <v>198</v>
      </c>
      <c r="L834" t="s">
        <v>198</v>
      </c>
      <c r="M834" t="s">
        <v>198</v>
      </c>
      <c r="N834" t="s">
        <v>198</v>
      </c>
      <c r="O834" t="s">
        <v>198</v>
      </c>
      <c r="P834" t="s">
        <v>198</v>
      </c>
      <c r="Q834" t="s">
        <v>198</v>
      </c>
      <c r="R834" t="s">
        <v>198</v>
      </c>
      <c r="S834" t="s">
        <v>198</v>
      </c>
      <c r="T834" t="s">
        <v>196</v>
      </c>
      <c r="U834" t="s">
        <v>196</v>
      </c>
      <c r="V834" t="s">
        <v>198</v>
      </c>
      <c r="W834" t="s">
        <v>198</v>
      </c>
      <c r="X834" t="s">
        <v>198</v>
      </c>
      <c r="Y834" t="s">
        <v>198</v>
      </c>
      <c r="Z834" t="s">
        <v>198</v>
      </c>
      <c r="AA834" t="s">
        <v>198</v>
      </c>
      <c r="AB834" t="s">
        <v>198</v>
      </c>
      <c r="AC834" t="s">
        <v>198</v>
      </c>
      <c r="AD834" t="s">
        <v>198</v>
      </c>
      <c r="AE834" t="s">
        <v>198</v>
      </c>
      <c r="AF834" t="s">
        <v>198</v>
      </c>
      <c r="AG834" t="s">
        <v>198</v>
      </c>
      <c r="AH834" t="s">
        <v>198</v>
      </c>
      <c r="AI834" t="s">
        <v>198</v>
      </c>
      <c r="AJ834" t="s">
        <v>198</v>
      </c>
      <c r="AK834" t="s">
        <v>198</v>
      </c>
      <c r="AL834" t="s">
        <v>198</v>
      </c>
      <c r="AM834" t="s">
        <v>196</v>
      </c>
      <c r="AN834" t="s">
        <v>198</v>
      </c>
      <c r="AO834" t="s">
        <v>198</v>
      </c>
      <c r="AP834" t="s">
        <v>197</v>
      </c>
      <c r="AQ834" s="241">
        <v>0</v>
      </c>
      <c r="AR834" s="241">
        <v>0</v>
      </c>
    </row>
    <row r="835" spans="1:44" ht="18" x14ac:dyDescent="0.2">
      <c r="A835" s="264">
        <v>119210</v>
      </c>
      <c r="B835" t="s">
        <v>59</v>
      </c>
      <c r="C835" t="s">
        <v>659</v>
      </c>
      <c r="D835" t="s">
        <v>659</v>
      </c>
      <c r="E835" t="s">
        <v>659</v>
      </c>
      <c r="F835" t="s">
        <v>659</v>
      </c>
      <c r="G835" t="s">
        <v>659</v>
      </c>
      <c r="H835" t="s">
        <v>659</v>
      </c>
      <c r="I835" t="s">
        <v>659</v>
      </c>
      <c r="J835" t="s">
        <v>659</v>
      </c>
      <c r="K835" t="s">
        <v>659</v>
      </c>
      <c r="L835" t="s">
        <v>659</v>
      </c>
      <c r="M835" t="s">
        <v>659</v>
      </c>
      <c r="N835" t="s">
        <v>659</v>
      </c>
      <c r="O835" t="s">
        <v>659</v>
      </c>
      <c r="P835" t="s">
        <v>659</v>
      </c>
      <c r="Q835" t="s">
        <v>659</v>
      </c>
      <c r="R835" t="s">
        <v>659</v>
      </c>
      <c r="S835" t="s">
        <v>659</v>
      </c>
      <c r="T835" t="s">
        <v>659</v>
      </c>
      <c r="U835" t="s">
        <v>659</v>
      </c>
      <c r="V835" t="s">
        <v>659</v>
      </c>
      <c r="W835" t="s">
        <v>659</v>
      </c>
      <c r="X835" t="s">
        <v>659</v>
      </c>
      <c r="Y835" t="s">
        <v>659</v>
      </c>
      <c r="Z835" t="s">
        <v>659</v>
      </c>
      <c r="AA835" t="s">
        <v>659</v>
      </c>
      <c r="AB835" t="s">
        <v>659</v>
      </c>
      <c r="AC835" t="s">
        <v>659</v>
      </c>
      <c r="AD835" t="s">
        <v>659</v>
      </c>
      <c r="AE835" t="s">
        <v>659</v>
      </c>
      <c r="AF835" t="s">
        <v>659</v>
      </c>
      <c r="AG835" t="s">
        <v>659</v>
      </c>
      <c r="AH835" t="s">
        <v>659</v>
      </c>
      <c r="AI835" t="s">
        <v>659</v>
      </c>
      <c r="AJ835" t="s">
        <v>659</v>
      </c>
      <c r="AK835" t="s">
        <v>659</v>
      </c>
      <c r="AL835" t="s">
        <v>659</v>
      </c>
      <c r="AM835" t="s">
        <v>659</v>
      </c>
      <c r="AN835" t="s">
        <v>659</v>
      </c>
      <c r="AO835" t="s">
        <v>659</v>
      </c>
      <c r="AP835" t="s">
        <v>659</v>
      </c>
      <c r="AQ835" s="241">
        <v>0</v>
      </c>
      <c r="AR835" s="241">
        <v>0</v>
      </c>
    </row>
    <row r="836" spans="1:44" ht="18" x14ac:dyDescent="0.2">
      <c r="A836" s="264">
        <v>119212</v>
      </c>
      <c r="B836" t="s">
        <v>59</v>
      </c>
      <c r="C836" t="s">
        <v>659</v>
      </c>
      <c r="D836" t="s">
        <v>659</v>
      </c>
      <c r="E836" t="s">
        <v>659</v>
      </c>
      <c r="F836" t="s">
        <v>659</v>
      </c>
      <c r="G836" t="s">
        <v>659</v>
      </c>
      <c r="H836" t="s">
        <v>659</v>
      </c>
      <c r="I836" t="s">
        <v>659</v>
      </c>
      <c r="J836" t="s">
        <v>659</v>
      </c>
      <c r="K836" t="s">
        <v>659</v>
      </c>
      <c r="L836" t="s">
        <v>659</v>
      </c>
      <c r="M836" t="s">
        <v>659</v>
      </c>
      <c r="N836" t="s">
        <v>659</v>
      </c>
      <c r="O836" t="s">
        <v>659</v>
      </c>
      <c r="P836" t="s">
        <v>659</v>
      </c>
      <c r="Q836" t="s">
        <v>659</v>
      </c>
      <c r="R836" t="s">
        <v>659</v>
      </c>
      <c r="S836" t="s">
        <v>659</v>
      </c>
      <c r="T836" t="s">
        <v>659</v>
      </c>
      <c r="U836" t="s">
        <v>659</v>
      </c>
      <c r="V836" t="s">
        <v>659</v>
      </c>
      <c r="W836" t="s">
        <v>659</v>
      </c>
      <c r="X836" t="s">
        <v>659</v>
      </c>
      <c r="Y836" t="s">
        <v>659</v>
      </c>
      <c r="Z836" t="s">
        <v>659</v>
      </c>
      <c r="AA836" t="s">
        <v>659</v>
      </c>
      <c r="AB836" t="s">
        <v>659</v>
      </c>
      <c r="AC836" t="s">
        <v>659</v>
      </c>
      <c r="AD836" t="s">
        <v>659</v>
      </c>
      <c r="AE836" t="s">
        <v>659</v>
      </c>
      <c r="AF836" t="s">
        <v>659</v>
      </c>
      <c r="AG836" t="s">
        <v>659</v>
      </c>
      <c r="AH836" t="s">
        <v>659</v>
      </c>
      <c r="AI836" t="s">
        <v>659</v>
      </c>
      <c r="AJ836" t="s">
        <v>659</v>
      </c>
      <c r="AK836" t="s">
        <v>659</v>
      </c>
      <c r="AL836" t="s">
        <v>659</v>
      </c>
      <c r="AM836" t="s">
        <v>659</v>
      </c>
      <c r="AN836" t="s">
        <v>659</v>
      </c>
      <c r="AO836" t="s">
        <v>659</v>
      </c>
      <c r="AP836" t="s">
        <v>659</v>
      </c>
      <c r="AQ836" s="241">
        <v>0</v>
      </c>
      <c r="AR836" s="241">
        <v>0</v>
      </c>
    </row>
    <row r="837" spans="1:44" ht="18" x14ac:dyDescent="0.2">
      <c r="A837" s="264">
        <v>119216</v>
      </c>
      <c r="B837" t="s">
        <v>59</v>
      </c>
      <c r="C837" t="s">
        <v>659</v>
      </c>
      <c r="D837" t="s">
        <v>659</v>
      </c>
      <c r="E837" t="s">
        <v>659</v>
      </c>
      <c r="F837" t="s">
        <v>659</v>
      </c>
      <c r="G837" t="s">
        <v>659</v>
      </c>
      <c r="H837" t="s">
        <v>659</v>
      </c>
      <c r="I837" t="s">
        <v>659</v>
      </c>
      <c r="J837" t="s">
        <v>659</v>
      </c>
      <c r="K837" t="s">
        <v>659</v>
      </c>
      <c r="L837" t="s">
        <v>659</v>
      </c>
      <c r="M837" t="s">
        <v>659</v>
      </c>
      <c r="N837" t="s">
        <v>659</v>
      </c>
      <c r="O837" t="s">
        <v>659</v>
      </c>
      <c r="P837" t="s">
        <v>659</v>
      </c>
      <c r="Q837" t="s">
        <v>659</v>
      </c>
      <c r="R837" t="s">
        <v>659</v>
      </c>
      <c r="S837" t="s">
        <v>659</v>
      </c>
      <c r="T837" t="s">
        <v>659</v>
      </c>
      <c r="U837" t="s">
        <v>659</v>
      </c>
      <c r="V837" t="s">
        <v>659</v>
      </c>
      <c r="W837" t="s">
        <v>659</v>
      </c>
      <c r="X837" t="s">
        <v>659</v>
      </c>
      <c r="Y837" t="s">
        <v>659</v>
      </c>
      <c r="Z837" t="s">
        <v>659</v>
      </c>
      <c r="AA837" t="s">
        <v>659</v>
      </c>
      <c r="AB837" t="s">
        <v>659</v>
      </c>
      <c r="AC837" t="s">
        <v>659</v>
      </c>
      <c r="AD837" t="s">
        <v>659</v>
      </c>
      <c r="AE837" t="s">
        <v>659</v>
      </c>
      <c r="AF837" t="s">
        <v>659</v>
      </c>
      <c r="AG837" t="s">
        <v>659</v>
      </c>
      <c r="AH837" t="s">
        <v>659</v>
      </c>
      <c r="AI837" t="s">
        <v>659</v>
      </c>
      <c r="AJ837" t="s">
        <v>659</v>
      </c>
      <c r="AK837" t="s">
        <v>659</v>
      </c>
      <c r="AL837" t="s">
        <v>659</v>
      </c>
      <c r="AM837" t="s">
        <v>659</v>
      </c>
      <c r="AN837" t="s">
        <v>659</v>
      </c>
      <c r="AO837" t="s">
        <v>659</v>
      </c>
      <c r="AP837" t="s">
        <v>659</v>
      </c>
      <c r="AQ837" s="241">
        <v>0</v>
      </c>
      <c r="AR837" s="241">
        <v>0</v>
      </c>
    </row>
    <row r="838" spans="1:44" x14ac:dyDescent="0.2">
      <c r="A838" s="241">
        <v>119219</v>
      </c>
      <c r="B838" t="s">
        <v>59</v>
      </c>
      <c r="C838" s="241" t="s">
        <v>198</v>
      </c>
      <c r="D838" s="241" t="s">
        <v>196</v>
      </c>
      <c r="E838" s="241" t="s">
        <v>196</v>
      </c>
      <c r="F838" s="241" t="s">
        <v>196</v>
      </c>
      <c r="G838" s="241" t="s">
        <v>198</v>
      </c>
      <c r="H838" s="241" t="s">
        <v>198</v>
      </c>
      <c r="I838" s="241" t="s">
        <v>198</v>
      </c>
      <c r="J838" s="241" t="s">
        <v>198</v>
      </c>
      <c r="K838" s="241" t="s">
        <v>198</v>
      </c>
      <c r="L838" s="241" t="s">
        <v>198</v>
      </c>
      <c r="M838" s="241" t="s">
        <v>198</v>
      </c>
      <c r="N838" s="241" t="s">
        <v>198</v>
      </c>
      <c r="O838" s="241" t="s">
        <v>198</v>
      </c>
      <c r="P838" s="241" t="s">
        <v>196</v>
      </c>
      <c r="Q838" s="241" t="s">
        <v>196</v>
      </c>
      <c r="R838" s="241" t="s">
        <v>198</v>
      </c>
      <c r="S838" s="241" t="s">
        <v>198</v>
      </c>
      <c r="T838" s="241" t="s">
        <v>196</v>
      </c>
      <c r="U838" s="241" t="s">
        <v>196</v>
      </c>
      <c r="V838" s="241" t="s">
        <v>198</v>
      </c>
      <c r="W838" s="241" t="s">
        <v>198</v>
      </c>
      <c r="X838" s="241" t="s">
        <v>196</v>
      </c>
      <c r="Y838" s="241" t="s">
        <v>198</v>
      </c>
      <c r="Z838" s="241" t="s">
        <v>196</v>
      </c>
      <c r="AA838" s="241" t="s">
        <v>198</v>
      </c>
      <c r="AB838" s="241" t="s">
        <v>198</v>
      </c>
      <c r="AC838" s="241" t="s">
        <v>198</v>
      </c>
      <c r="AD838" s="241" t="s">
        <v>198</v>
      </c>
      <c r="AE838" s="241" t="s">
        <v>196</v>
      </c>
      <c r="AF838" s="241" t="s">
        <v>196</v>
      </c>
      <c r="AG838" s="241" t="s">
        <v>198</v>
      </c>
      <c r="AH838" s="241" t="s">
        <v>196</v>
      </c>
      <c r="AI838" s="241" t="s">
        <v>198</v>
      </c>
      <c r="AJ838" s="241" t="s">
        <v>197</v>
      </c>
      <c r="AK838" s="241" t="s">
        <v>196</v>
      </c>
      <c r="AL838" s="241" t="s">
        <v>198</v>
      </c>
      <c r="AM838" s="241" t="s">
        <v>196</v>
      </c>
      <c r="AN838" s="241" t="s">
        <v>196</v>
      </c>
      <c r="AO838" s="241" t="s">
        <v>196</v>
      </c>
      <c r="AP838" s="241" t="s">
        <v>196</v>
      </c>
      <c r="AQ838" s="241">
        <v>0</v>
      </c>
      <c r="AR838" s="241">
        <v>0</v>
      </c>
    </row>
    <row r="839" spans="1:44" ht="18" x14ac:dyDescent="0.2">
      <c r="A839" s="264">
        <v>119221</v>
      </c>
      <c r="B839" t="s">
        <v>59</v>
      </c>
      <c r="C839" t="s">
        <v>659</v>
      </c>
      <c r="D839" t="s">
        <v>659</v>
      </c>
      <c r="E839" t="s">
        <v>659</v>
      </c>
      <c r="F839" t="s">
        <v>659</v>
      </c>
      <c r="G839" t="s">
        <v>659</v>
      </c>
      <c r="H839" t="s">
        <v>659</v>
      </c>
      <c r="I839" t="s">
        <v>659</v>
      </c>
      <c r="J839" t="s">
        <v>659</v>
      </c>
      <c r="K839" t="s">
        <v>659</v>
      </c>
      <c r="L839" t="s">
        <v>659</v>
      </c>
      <c r="M839" t="s">
        <v>659</v>
      </c>
      <c r="N839" t="s">
        <v>659</v>
      </c>
      <c r="O839" t="s">
        <v>659</v>
      </c>
      <c r="P839" t="s">
        <v>659</v>
      </c>
      <c r="Q839" t="s">
        <v>659</v>
      </c>
      <c r="R839" t="s">
        <v>659</v>
      </c>
      <c r="S839" t="s">
        <v>659</v>
      </c>
      <c r="T839" t="s">
        <v>659</v>
      </c>
      <c r="U839" t="s">
        <v>659</v>
      </c>
      <c r="V839" t="s">
        <v>659</v>
      </c>
      <c r="W839" t="s">
        <v>659</v>
      </c>
      <c r="X839" t="s">
        <v>659</v>
      </c>
      <c r="Y839" t="s">
        <v>659</v>
      </c>
      <c r="Z839" t="s">
        <v>659</v>
      </c>
      <c r="AA839" t="s">
        <v>659</v>
      </c>
      <c r="AB839" t="s">
        <v>659</v>
      </c>
      <c r="AC839" t="s">
        <v>659</v>
      </c>
      <c r="AD839" t="s">
        <v>659</v>
      </c>
      <c r="AE839" t="s">
        <v>659</v>
      </c>
      <c r="AF839" t="s">
        <v>659</v>
      </c>
      <c r="AG839" t="s">
        <v>659</v>
      </c>
      <c r="AH839" t="s">
        <v>659</v>
      </c>
      <c r="AI839" t="s">
        <v>659</v>
      </c>
      <c r="AJ839" t="s">
        <v>659</v>
      </c>
      <c r="AK839" t="s">
        <v>659</v>
      </c>
      <c r="AL839" t="s">
        <v>659</v>
      </c>
      <c r="AM839" t="s">
        <v>659</v>
      </c>
      <c r="AN839" t="s">
        <v>659</v>
      </c>
      <c r="AO839" t="s">
        <v>659</v>
      </c>
      <c r="AP839" t="s">
        <v>659</v>
      </c>
      <c r="AQ839" s="241">
        <v>0</v>
      </c>
      <c r="AR839" s="241">
        <v>0</v>
      </c>
    </row>
    <row r="840" spans="1:44" ht="18" x14ac:dyDescent="0.2">
      <c r="A840" s="264">
        <v>119229</v>
      </c>
      <c r="B840" t="s">
        <v>59</v>
      </c>
      <c r="C840" t="s">
        <v>659</v>
      </c>
      <c r="D840" t="s">
        <v>659</v>
      </c>
      <c r="E840" t="s">
        <v>659</v>
      </c>
      <c r="F840" t="s">
        <v>659</v>
      </c>
      <c r="G840" t="s">
        <v>659</v>
      </c>
      <c r="H840" t="s">
        <v>659</v>
      </c>
      <c r="I840" t="s">
        <v>659</v>
      </c>
      <c r="J840" t="s">
        <v>659</v>
      </c>
      <c r="K840" t="s">
        <v>659</v>
      </c>
      <c r="L840" t="s">
        <v>659</v>
      </c>
      <c r="M840" t="s">
        <v>659</v>
      </c>
      <c r="N840" t="s">
        <v>659</v>
      </c>
      <c r="O840" t="s">
        <v>659</v>
      </c>
      <c r="P840" t="s">
        <v>659</v>
      </c>
      <c r="Q840" t="s">
        <v>659</v>
      </c>
      <c r="R840" t="s">
        <v>659</v>
      </c>
      <c r="S840" t="s">
        <v>659</v>
      </c>
      <c r="T840" t="s">
        <v>659</v>
      </c>
      <c r="U840" t="s">
        <v>659</v>
      </c>
      <c r="V840" t="s">
        <v>659</v>
      </c>
      <c r="W840" t="s">
        <v>659</v>
      </c>
      <c r="X840" t="s">
        <v>659</v>
      </c>
      <c r="Y840" t="s">
        <v>659</v>
      </c>
      <c r="Z840" t="s">
        <v>659</v>
      </c>
      <c r="AA840" t="s">
        <v>659</v>
      </c>
      <c r="AB840" t="s">
        <v>659</v>
      </c>
      <c r="AC840" t="s">
        <v>659</v>
      </c>
      <c r="AD840" t="s">
        <v>659</v>
      </c>
      <c r="AE840" t="s">
        <v>659</v>
      </c>
      <c r="AF840" t="s">
        <v>659</v>
      </c>
      <c r="AG840" t="s">
        <v>659</v>
      </c>
      <c r="AH840" t="s">
        <v>659</v>
      </c>
      <c r="AI840" t="s">
        <v>659</v>
      </c>
      <c r="AJ840" t="s">
        <v>659</v>
      </c>
      <c r="AK840" t="s">
        <v>659</v>
      </c>
      <c r="AL840" t="s">
        <v>659</v>
      </c>
      <c r="AM840" t="s">
        <v>659</v>
      </c>
      <c r="AN840" t="s">
        <v>659</v>
      </c>
      <c r="AO840" t="s">
        <v>659</v>
      </c>
      <c r="AP840" t="s">
        <v>659</v>
      </c>
      <c r="AQ840" s="241">
        <v>0</v>
      </c>
      <c r="AR840" s="241">
        <v>0</v>
      </c>
    </row>
    <row r="841" spans="1:44" x14ac:dyDescent="0.2">
      <c r="A841" s="241">
        <v>119239</v>
      </c>
      <c r="B841" t="s">
        <v>59</v>
      </c>
      <c r="C841" s="241" t="s">
        <v>659</v>
      </c>
      <c r="D841" s="241" t="s">
        <v>659</v>
      </c>
      <c r="E841" s="241" t="s">
        <v>659</v>
      </c>
      <c r="F841" s="241" t="s">
        <v>659</v>
      </c>
      <c r="G841" s="241" t="s">
        <v>659</v>
      </c>
      <c r="H841" s="241" t="s">
        <v>659</v>
      </c>
      <c r="I841" s="241" t="s">
        <v>659</v>
      </c>
      <c r="J841" s="241" t="s">
        <v>659</v>
      </c>
      <c r="K841" s="241" t="s">
        <v>659</v>
      </c>
      <c r="L841" s="241" t="s">
        <v>659</v>
      </c>
      <c r="M841" s="241" t="s">
        <v>659</v>
      </c>
      <c r="N841" s="241" t="s">
        <v>659</v>
      </c>
      <c r="O841" s="241" t="s">
        <v>659</v>
      </c>
      <c r="P841" s="241" t="s">
        <v>659</v>
      </c>
      <c r="Q841" s="241" t="s">
        <v>659</v>
      </c>
      <c r="R841" s="241" t="s">
        <v>659</v>
      </c>
      <c r="S841" s="241" t="s">
        <v>659</v>
      </c>
      <c r="T841" s="241" t="s">
        <v>659</v>
      </c>
      <c r="U841" s="241" t="s">
        <v>659</v>
      </c>
      <c r="V841" s="241" t="s">
        <v>659</v>
      </c>
      <c r="W841" s="241" t="s">
        <v>659</v>
      </c>
      <c r="X841" s="241" t="s">
        <v>659</v>
      </c>
      <c r="Y841" s="241" t="s">
        <v>659</v>
      </c>
      <c r="Z841" s="241" t="s">
        <v>659</v>
      </c>
      <c r="AA841" s="241" t="s">
        <v>659</v>
      </c>
      <c r="AB841" s="241" t="s">
        <v>659</v>
      </c>
      <c r="AC841" s="241" t="s">
        <v>659</v>
      </c>
      <c r="AD841" s="241" t="s">
        <v>659</v>
      </c>
      <c r="AE841" s="241" t="s">
        <v>659</v>
      </c>
      <c r="AF841" s="241" t="s">
        <v>659</v>
      </c>
      <c r="AG841" s="241" t="s">
        <v>659</v>
      </c>
      <c r="AH841" s="241" t="s">
        <v>659</v>
      </c>
      <c r="AI841" s="241" t="s">
        <v>659</v>
      </c>
      <c r="AJ841" s="241" t="s">
        <v>659</v>
      </c>
      <c r="AK841" s="241" t="s">
        <v>659</v>
      </c>
      <c r="AL841" s="241" t="s">
        <v>659</v>
      </c>
      <c r="AM841" s="241" t="s">
        <v>659</v>
      </c>
      <c r="AN841" s="241" t="s">
        <v>659</v>
      </c>
      <c r="AO841" s="241" t="s">
        <v>659</v>
      </c>
      <c r="AP841" s="241" t="s">
        <v>659</v>
      </c>
      <c r="AQ841" s="241" t="s">
        <v>931</v>
      </c>
      <c r="AR841" s="241">
        <v>0</v>
      </c>
    </row>
    <row r="842" spans="1:44" x14ac:dyDescent="0.2">
      <c r="A842">
        <v>119261</v>
      </c>
      <c r="B842" t="s">
        <v>59</v>
      </c>
      <c r="C842" t="s">
        <v>659</v>
      </c>
      <c r="D842" t="s">
        <v>659</v>
      </c>
      <c r="E842" t="s">
        <v>659</v>
      </c>
      <c r="F842" t="s">
        <v>659</v>
      </c>
      <c r="G842" t="s">
        <v>659</v>
      </c>
      <c r="H842" t="s">
        <v>659</v>
      </c>
      <c r="I842" t="s">
        <v>659</v>
      </c>
      <c r="J842" t="s">
        <v>659</v>
      </c>
      <c r="K842" t="s">
        <v>659</v>
      </c>
      <c r="L842" t="s">
        <v>659</v>
      </c>
      <c r="M842" t="s">
        <v>659</v>
      </c>
      <c r="N842" t="s">
        <v>659</v>
      </c>
      <c r="O842" t="s">
        <v>659</v>
      </c>
      <c r="P842" t="s">
        <v>659</v>
      </c>
      <c r="Q842" t="s">
        <v>659</v>
      </c>
      <c r="R842" t="s">
        <v>659</v>
      </c>
      <c r="S842" t="s">
        <v>659</v>
      </c>
      <c r="T842" t="s">
        <v>659</v>
      </c>
      <c r="U842" t="s">
        <v>659</v>
      </c>
      <c r="V842" t="s">
        <v>659</v>
      </c>
      <c r="W842" t="s">
        <v>659</v>
      </c>
      <c r="X842" t="s">
        <v>659</v>
      </c>
      <c r="Y842" t="s">
        <v>659</v>
      </c>
      <c r="Z842" t="s">
        <v>659</v>
      </c>
      <c r="AA842" t="s">
        <v>659</v>
      </c>
      <c r="AB842" t="s">
        <v>659</v>
      </c>
      <c r="AC842" t="s">
        <v>659</v>
      </c>
      <c r="AD842" t="s">
        <v>659</v>
      </c>
      <c r="AE842" t="s">
        <v>659</v>
      </c>
      <c r="AF842" t="s">
        <v>659</v>
      </c>
      <c r="AG842" t="s">
        <v>659</v>
      </c>
      <c r="AH842" t="s">
        <v>659</v>
      </c>
      <c r="AI842" t="s">
        <v>659</v>
      </c>
      <c r="AJ842" t="s">
        <v>659</v>
      </c>
      <c r="AK842" t="s">
        <v>659</v>
      </c>
      <c r="AL842" t="s">
        <v>659</v>
      </c>
      <c r="AM842" t="s">
        <v>659</v>
      </c>
      <c r="AN842" t="s">
        <v>659</v>
      </c>
      <c r="AO842" t="s">
        <v>659</v>
      </c>
      <c r="AP842" t="s">
        <v>659</v>
      </c>
      <c r="AQ842" s="241" t="s">
        <v>944</v>
      </c>
      <c r="AR842" s="241">
        <v>0</v>
      </c>
    </row>
    <row r="843" spans="1:44" ht="18" x14ac:dyDescent="0.2">
      <c r="A843" s="264">
        <v>119273</v>
      </c>
      <c r="B843" t="s">
        <v>59</v>
      </c>
      <c r="C843" t="s">
        <v>659</v>
      </c>
      <c r="D843" t="s">
        <v>659</v>
      </c>
      <c r="E843" t="s">
        <v>659</v>
      </c>
      <c r="F843" t="s">
        <v>659</v>
      </c>
      <c r="G843" t="s">
        <v>659</v>
      </c>
      <c r="H843" t="s">
        <v>659</v>
      </c>
      <c r="I843" t="s">
        <v>659</v>
      </c>
      <c r="J843" t="s">
        <v>659</v>
      </c>
      <c r="K843" t="s">
        <v>659</v>
      </c>
      <c r="L843" t="s">
        <v>659</v>
      </c>
      <c r="M843" t="s">
        <v>659</v>
      </c>
      <c r="N843" t="s">
        <v>659</v>
      </c>
      <c r="O843" t="s">
        <v>659</v>
      </c>
      <c r="P843" t="s">
        <v>659</v>
      </c>
      <c r="Q843" t="s">
        <v>659</v>
      </c>
      <c r="R843" t="s">
        <v>659</v>
      </c>
      <c r="S843" t="s">
        <v>659</v>
      </c>
      <c r="T843" t="s">
        <v>659</v>
      </c>
      <c r="U843" t="s">
        <v>659</v>
      </c>
      <c r="V843" t="s">
        <v>659</v>
      </c>
      <c r="W843" t="s">
        <v>659</v>
      </c>
      <c r="X843" t="s">
        <v>659</v>
      </c>
      <c r="Y843" t="s">
        <v>659</v>
      </c>
      <c r="Z843" t="s">
        <v>659</v>
      </c>
      <c r="AA843" t="s">
        <v>659</v>
      </c>
      <c r="AB843" t="s">
        <v>659</v>
      </c>
      <c r="AC843" t="s">
        <v>659</v>
      </c>
      <c r="AD843" t="s">
        <v>659</v>
      </c>
      <c r="AE843" t="s">
        <v>659</v>
      </c>
      <c r="AF843" t="s">
        <v>659</v>
      </c>
      <c r="AG843" t="s">
        <v>659</v>
      </c>
      <c r="AH843" t="s">
        <v>659</v>
      </c>
      <c r="AI843" t="s">
        <v>659</v>
      </c>
      <c r="AJ843" t="s">
        <v>659</v>
      </c>
      <c r="AK843" t="s">
        <v>659</v>
      </c>
      <c r="AL843" t="s">
        <v>659</v>
      </c>
      <c r="AM843" t="s">
        <v>659</v>
      </c>
      <c r="AN843" t="s">
        <v>659</v>
      </c>
      <c r="AO843" t="s">
        <v>659</v>
      </c>
      <c r="AP843" t="s">
        <v>659</v>
      </c>
      <c r="AQ843" s="241">
        <v>0</v>
      </c>
      <c r="AR843" s="241">
        <v>0</v>
      </c>
    </row>
    <row r="844" spans="1:44" ht="18" x14ac:dyDescent="0.2">
      <c r="A844" s="264">
        <v>119278</v>
      </c>
      <c r="B844" t="s">
        <v>59</v>
      </c>
      <c r="C844" t="s">
        <v>659</v>
      </c>
      <c r="D844" t="s">
        <v>659</v>
      </c>
      <c r="E844" t="s">
        <v>659</v>
      </c>
      <c r="F844" t="s">
        <v>659</v>
      </c>
      <c r="G844" t="s">
        <v>659</v>
      </c>
      <c r="H844" t="s">
        <v>659</v>
      </c>
      <c r="I844" t="s">
        <v>659</v>
      </c>
      <c r="J844" t="s">
        <v>659</v>
      </c>
      <c r="K844" t="s">
        <v>659</v>
      </c>
      <c r="L844" t="s">
        <v>659</v>
      </c>
      <c r="M844" t="s">
        <v>659</v>
      </c>
      <c r="N844" t="s">
        <v>659</v>
      </c>
      <c r="O844" t="s">
        <v>659</v>
      </c>
      <c r="P844" t="s">
        <v>659</v>
      </c>
      <c r="Q844" t="s">
        <v>659</v>
      </c>
      <c r="R844" t="s">
        <v>659</v>
      </c>
      <c r="S844" t="s">
        <v>659</v>
      </c>
      <c r="T844" t="s">
        <v>659</v>
      </c>
      <c r="U844" t="s">
        <v>659</v>
      </c>
      <c r="V844" t="s">
        <v>659</v>
      </c>
      <c r="W844" t="s">
        <v>659</v>
      </c>
      <c r="X844" t="s">
        <v>659</v>
      </c>
      <c r="Y844" t="s">
        <v>659</v>
      </c>
      <c r="Z844" t="s">
        <v>659</v>
      </c>
      <c r="AA844" t="s">
        <v>659</v>
      </c>
      <c r="AB844" t="s">
        <v>659</v>
      </c>
      <c r="AC844" t="s">
        <v>659</v>
      </c>
      <c r="AD844" t="s">
        <v>659</v>
      </c>
      <c r="AE844" t="s">
        <v>659</v>
      </c>
      <c r="AF844" t="s">
        <v>659</v>
      </c>
      <c r="AG844" t="s">
        <v>659</v>
      </c>
      <c r="AH844" t="s">
        <v>659</v>
      </c>
      <c r="AI844" t="s">
        <v>659</v>
      </c>
      <c r="AJ844" t="s">
        <v>659</v>
      </c>
      <c r="AK844" t="s">
        <v>659</v>
      </c>
      <c r="AL844" t="s">
        <v>659</v>
      </c>
      <c r="AM844" t="s">
        <v>659</v>
      </c>
      <c r="AN844" t="s">
        <v>659</v>
      </c>
      <c r="AO844" t="s">
        <v>659</v>
      </c>
      <c r="AP844" t="s">
        <v>659</v>
      </c>
      <c r="AQ844" s="241">
        <v>0</v>
      </c>
      <c r="AR844" s="241">
        <v>0</v>
      </c>
    </row>
    <row r="845" spans="1:44" x14ac:dyDescent="0.2">
      <c r="A845">
        <v>119285</v>
      </c>
      <c r="B845" t="s">
        <v>59</v>
      </c>
      <c r="C845" t="s">
        <v>198</v>
      </c>
      <c r="D845" t="s">
        <v>197</v>
      </c>
      <c r="E845" t="s">
        <v>197</v>
      </c>
      <c r="F845" t="s">
        <v>197</v>
      </c>
      <c r="G845" t="s">
        <v>197</v>
      </c>
      <c r="H845" t="s">
        <v>197</v>
      </c>
      <c r="I845" t="s">
        <v>196</v>
      </c>
      <c r="J845" t="s">
        <v>198</v>
      </c>
      <c r="K845" t="s">
        <v>197</v>
      </c>
      <c r="L845" t="s">
        <v>196</v>
      </c>
      <c r="M845" t="s">
        <v>196</v>
      </c>
      <c r="N845" t="s">
        <v>196</v>
      </c>
      <c r="O845" t="s">
        <v>196</v>
      </c>
      <c r="P845" t="s">
        <v>196</v>
      </c>
      <c r="Q845" t="s">
        <v>196</v>
      </c>
      <c r="R845" t="s">
        <v>198</v>
      </c>
      <c r="S845" t="s">
        <v>198</v>
      </c>
      <c r="T845" t="s">
        <v>196</v>
      </c>
      <c r="U845" t="s">
        <v>196</v>
      </c>
      <c r="V845" t="s">
        <v>198</v>
      </c>
      <c r="W845" t="s">
        <v>198</v>
      </c>
      <c r="X845" t="s">
        <v>198</v>
      </c>
      <c r="Y845" t="s">
        <v>198</v>
      </c>
      <c r="Z845" t="s">
        <v>196</v>
      </c>
      <c r="AA845" t="s">
        <v>196</v>
      </c>
      <c r="AB845" t="s">
        <v>198</v>
      </c>
      <c r="AC845" t="s">
        <v>198</v>
      </c>
      <c r="AD845" t="s">
        <v>196</v>
      </c>
      <c r="AE845" t="s">
        <v>196</v>
      </c>
      <c r="AF845" t="s">
        <v>196</v>
      </c>
      <c r="AG845" t="s">
        <v>198</v>
      </c>
      <c r="AH845" t="s">
        <v>198</v>
      </c>
      <c r="AI845" t="s">
        <v>196</v>
      </c>
      <c r="AJ845" t="s">
        <v>196</v>
      </c>
      <c r="AK845" t="s">
        <v>196</v>
      </c>
      <c r="AL845" t="s">
        <v>198</v>
      </c>
      <c r="AM845" t="s">
        <v>196</v>
      </c>
      <c r="AN845" t="s">
        <v>198</v>
      </c>
      <c r="AO845" t="s">
        <v>198</v>
      </c>
      <c r="AP845" t="s">
        <v>196</v>
      </c>
      <c r="AQ845" s="241">
        <v>0</v>
      </c>
      <c r="AR845" s="241">
        <v>0</v>
      </c>
    </row>
    <row r="846" spans="1:44" x14ac:dyDescent="0.2">
      <c r="A846" s="241">
        <v>119287</v>
      </c>
      <c r="B846" t="s">
        <v>59</v>
      </c>
      <c r="C846" s="241" t="s">
        <v>659</v>
      </c>
      <c r="D846" s="241" t="s">
        <v>659</v>
      </c>
      <c r="E846" s="241" t="s">
        <v>659</v>
      </c>
      <c r="F846" s="241" t="s">
        <v>659</v>
      </c>
      <c r="G846" s="241" t="s">
        <v>659</v>
      </c>
      <c r="H846" s="241" t="s">
        <v>659</v>
      </c>
      <c r="I846" s="241" t="s">
        <v>659</v>
      </c>
      <c r="J846" s="241" t="s">
        <v>659</v>
      </c>
      <c r="K846" s="241" t="s">
        <v>659</v>
      </c>
      <c r="L846" s="241" t="s">
        <v>659</v>
      </c>
      <c r="M846" s="241" t="s">
        <v>659</v>
      </c>
      <c r="N846" s="241" t="s">
        <v>659</v>
      </c>
      <c r="O846" s="241" t="s">
        <v>659</v>
      </c>
      <c r="P846" s="241" t="s">
        <v>659</v>
      </c>
      <c r="Q846" s="241" t="s">
        <v>659</v>
      </c>
      <c r="R846" s="241" t="s">
        <v>659</v>
      </c>
      <c r="S846" s="241" t="s">
        <v>659</v>
      </c>
      <c r="T846" s="241" t="s">
        <v>659</v>
      </c>
      <c r="U846" s="241" t="s">
        <v>659</v>
      </c>
      <c r="V846" s="241" t="s">
        <v>659</v>
      </c>
      <c r="W846" s="241" t="s">
        <v>659</v>
      </c>
      <c r="X846" s="241" t="s">
        <v>659</v>
      </c>
      <c r="Y846" s="241" t="s">
        <v>659</v>
      </c>
      <c r="Z846" s="241" t="s">
        <v>659</v>
      </c>
      <c r="AA846" s="241" t="s">
        <v>659</v>
      </c>
      <c r="AB846" s="241" t="s">
        <v>659</v>
      </c>
      <c r="AC846" s="241" t="s">
        <v>659</v>
      </c>
      <c r="AD846" s="241" t="s">
        <v>659</v>
      </c>
      <c r="AE846" s="241" t="s">
        <v>659</v>
      </c>
      <c r="AF846" s="241" t="s">
        <v>659</v>
      </c>
      <c r="AG846" s="241" t="s">
        <v>659</v>
      </c>
      <c r="AH846" s="241" t="s">
        <v>659</v>
      </c>
      <c r="AI846" s="241" t="s">
        <v>659</v>
      </c>
      <c r="AJ846" s="241" t="s">
        <v>659</v>
      </c>
      <c r="AK846" s="241" t="s">
        <v>659</v>
      </c>
      <c r="AL846" s="241" t="s">
        <v>659</v>
      </c>
      <c r="AM846" s="241" t="s">
        <v>659</v>
      </c>
      <c r="AN846" s="241" t="s">
        <v>659</v>
      </c>
      <c r="AO846" s="241" t="s">
        <v>659</v>
      </c>
      <c r="AP846" s="241" t="s">
        <v>659</v>
      </c>
      <c r="AQ846" s="241" t="s">
        <v>944</v>
      </c>
      <c r="AR846" s="241">
        <v>0</v>
      </c>
    </row>
    <row r="847" spans="1:44" ht="21.75" x14ac:dyDescent="0.5">
      <c r="A847" s="246">
        <v>119291</v>
      </c>
      <c r="B847" t="s">
        <v>1141</v>
      </c>
      <c r="C847" s="241" t="s">
        <v>659</v>
      </c>
      <c r="D847" s="241" t="s">
        <v>659</v>
      </c>
      <c r="E847" s="241" t="s">
        <v>659</v>
      </c>
      <c r="F847" s="241" t="s">
        <v>659</v>
      </c>
      <c r="G847" s="241" t="s">
        <v>659</v>
      </c>
      <c r="H847" s="241" t="s">
        <v>659</v>
      </c>
      <c r="I847" s="241" t="s">
        <v>659</v>
      </c>
      <c r="J847" s="241" t="s">
        <v>659</v>
      </c>
      <c r="K847" s="241" t="s">
        <v>659</v>
      </c>
      <c r="L847" s="241" t="s">
        <v>659</v>
      </c>
      <c r="M847" s="241" t="s">
        <v>659</v>
      </c>
      <c r="N847" s="241" t="s">
        <v>659</v>
      </c>
      <c r="O847" s="241" t="s">
        <v>659</v>
      </c>
      <c r="P847" s="241" t="s">
        <v>659</v>
      </c>
      <c r="Q847" s="241" t="s">
        <v>659</v>
      </c>
      <c r="R847" s="241" t="s">
        <v>659</v>
      </c>
      <c r="S847" s="241" t="s">
        <v>659</v>
      </c>
      <c r="T847" s="241" t="s">
        <v>659</v>
      </c>
      <c r="U847" s="241" t="s">
        <v>659</v>
      </c>
      <c r="V847" s="241" t="s">
        <v>659</v>
      </c>
      <c r="W847" s="241" t="s">
        <v>659</v>
      </c>
      <c r="X847" s="241" t="s">
        <v>659</v>
      </c>
      <c r="Y847" s="241" t="s">
        <v>659</v>
      </c>
      <c r="Z847" s="241" t="s">
        <v>659</v>
      </c>
      <c r="AA847" s="241" t="s">
        <v>659</v>
      </c>
      <c r="AB847" s="241" t="s">
        <v>659</v>
      </c>
      <c r="AC847" s="241" t="s">
        <v>659</v>
      </c>
      <c r="AD847" s="241" t="s">
        <v>659</v>
      </c>
      <c r="AE847" s="241" t="s">
        <v>659</v>
      </c>
      <c r="AF847" s="241" t="s">
        <v>659</v>
      </c>
      <c r="AG847" s="241" t="s">
        <v>659</v>
      </c>
      <c r="AH847" s="241" t="s">
        <v>659</v>
      </c>
      <c r="AI847" s="241" t="s">
        <v>659</v>
      </c>
      <c r="AJ847" s="241" t="s">
        <v>659</v>
      </c>
      <c r="AK847" s="241" t="s">
        <v>659</v>
      </c>
      <c r="AL847" s="241" t="s">
        <v>659</v>
      </c>
      <c r="AM847" s="241" t="s">
        <v>659</v>
      </c>
      <c r="AN847" s="241" t="s">
        <v>659</v>
      </c>
      <c r="AO847" s="241" t="s">
        <v>659</v>
      </c>
      <c r="AP847" s="241" t="s">
        <v>659</v>
      </c>
      <c r="AQ847" s="241" t="s">
        <v>931</v>
      </c>
      <c r="AR847" s="241">
        <v>0</v>
      </c>
    </row>
    <row r="848" spans="1:44" x14ac:dyDescent="0.2">
      <c r="A848">
        <v>119296</v>
      </c>
      <c r="B848" t="s">
        <v>59</v>
      </c>
      <c r="C848" t="s">
        <v>197</v>
      </c>
      <c r="D848" t="s">
        <v>196</v>
      </c>
      <c r="E848" t="s">
        <v>197</v>
      </c>
      <c r="F848" t="s">
        <v>197</v>
      </c>
      <c r="G848" t="s">
        <v>198</v>
      </c>
      <c r="H848" t="s">
        <v>197</v>
      </c>
      <c r="I848" t="s">
        <v>196</v>
      </c>
      <c r="J848" t="s">
        <v>198</v>
      </c>
      <c r="K848" t="s">
        <v>196</v>
      </c>
      <c r="L848" t="s">
        <v>196</v>
      </c>
      <c r="M848" t="s">
        <v>196</v>
      </c>
      <c r="N848" t="s">
        <v>196</v>
      </c>
      <c r="O848" t="s">
        <v>198</v>
      </c>
      <c r="P848" t="s">
        <v>196</v>
      </c>
      <c r="Q848" t="s">
        <v>196</v>
      </c>
      <c r="R848" t="s">
        <v>198</v>
      </c>
      <c r="S848" t="s">
        <v>198</v>
      </c>
      <c r="T848" t="s">
        <v>198</v>
      </c>
      <c r="U848" t="s">
        <v>196</v>
      </c>
      <c r="V848" t="s">
        <v>198</v>
      </c>
      <c r="W848" t="s">
        <v>196</v>
      </c>
      <c r="X848" t="s">
        <v>198</v>
      </c>
      <c r="Y848" t="s">
        <v>196</v>
      </c>
      <c r="Z848" t="s">
        <v>196</v>
      </c>
      <c r="AA848" t="s">
        <v>198</v>
      </c>
      <c r="AB848" t="s">
        <v>196</v>
      </c>
      <c r="AC848" t="s">
        <v>198</v>
      </c>
      <c r="AD848" t="s">
        <v>198</v>
      </c>
      <c r="AE848" t="s">
        <v>198</v>
      </c>
      <c r="AF848" t="s">
        <v>198</v>
      </c>
      <c r="AG848" t="s">
        <v>198</v>
      </c>
      <c r="AH848" t="s">
        <v>196</v>
      </c>
      <c r="AI848" t="s">
        <v>198</v>
      </c>
      <c r="AJ848" t="s">
        <v>198</v>
      </c>
      <c r="AK848" t="s">
        <v>196</v>
      </c>
      <c r="AL848" t="s">
        <v>198</v>
      </c>
      <c r="AM848" t="s">
        <v>197</v>
      </c>
      <c r="AN848" t="s">
        <v>198</v>
      </c>
      <c r="AO848" t="s">
        <v>196</v>
      </c>
      <c r="AP848" t="s">
        <v>196</v>
      </c>
      <c r="AQ848" s="241">
        <v>0</v>
      </c>
      <c r="AR848" s="241">
        <v>0</v>
      </c>
    </row>
    <row r="849" spans="1:44" ht="18" x14ac:dyDescent="0.2">
      <c r="A849" s="264">
        <v>119300</v>
      </c>
      <c r="B849" t="s">
        <v>59</v>
      </c>
      <c r="C849" t="s">
        <v>659</v>
      </c>
      <c r="D849" t="s">
        <v>659</v>
      </c>
      <c r="E849" t="s">
        <v>659</v>
      </c>
      <c r="F849" t="s">
        <v>659</v>
      </c>
      <c r="G849" t="s">
        <v>659</v>
      </c>
      <c r="H849" t="s">
        <v>659</v>
      </c>
      <c r="I849" t="s">
        <v>659</v>
      </c>
      <c r="J849" t="s">
        <v>659</v>
      </c>
      <c r="K849" t="s">
        <v>659</v>
      </c>
      <c r="L849" t="s">
        <v>659</v>
      </c>
      <c r="M849" t="s">
        <v>659</v>
      </c>
      <c r="N849" t="s">
        <v>659</v>
      </c>
      <c r="O849" t="s">
        <v>659</v>
      </c>
      <c r="P849" t="s">
        <v>659</v>
      </c>
      <c r="Q849" t="s">
        <v>659</v>
      </c>
      <c r="R849" t="s">
        <v>659</v>
      </c>
      <c r="S849" t="s">
        <v>659</v>
      </c>
      <c r="T849" t="s">
        <v>659</v>
      </c>
      <c r="U849" t="s">
        <v>659</v>
      </c>
      <c r="V849" t="s">
        <v>659</v>
      </c>
      <c r="W849" t="s">
        <v>659</v>
      </c>
      <c r="X849" t="s">
        <v>659</v>
      </c>
      <c r="Y849" t="s">
        <v>659</v>
      </c>
      <c r="Z849" t="s">
        <v>659</v>
      </c>
      <c r="AA849" t="s">
        <v>659</v>
      </c>
      <c r="AB849" t="s">
        <v>659</v>
      </c>
      <c r="AC849" t="s">
        <v>659</v>
      </c>
      <c r="AD849" t="s">
        <v>659</v>
      </c>
      <c r="AE849" t="s">
        <v>659</v>
      </c>
      <c r="AF849" t="s">
        <v>659</v>
      </c>
      <c r="AG849" t="s">
        <v>659</v>
      </c>
      <c r="AH849" t="s">
        <v>659</v>
      </c>
      <c r="AI849" t="s">
        <v>659</v>
      </c>
      <c r="AJ849" t="s">
        <v>659</v>
      </c>
      <c r="AK849" t="s">
        <v>659</v>
      </c>
      <c r="AL849" t="s">
        <v>659</v>
      </c>
      <c r="AM849" t="s">
        <v>659</v>
      </c>
      <c r="AN849" t="s">
        <v>659</v>
      </c>
      <c r="AO849" t="s">
        <v>659</v>
      </c>
      <c r="AP849" t="s">
        <v>659</v>
      </c>
      <c r="AQ849" s="241">
        <v>0</v>
      </c>
      <c r="AR849" s="241">
        <v>0</v>
      </c>
    </row>
    <row r="850" spans="1:44" ht="18" x14ac:dyDescent="0.2">
      <c r="A850" s="264">
        <v>119307</v>
      </c>
      <c r="B850" t="s">
        <v>59</v>
      </c>
      <c r="C850" t="s">
        <v>659</v>
      </c>
      <c r="D850" t="s">
        <v>659</v>
      </c>
      <c r="E850" t="s">
        <v>659</v>
      </c>
      <c r="F850" t="s">
        <v>659</v>
      </c>
      <c r="G850" t="s">
        <v>659</v>
      </c>
      <c r="H850" t="s">
        <v>659</v>
      </c>
      <c r="I850" t="s">
        <v>659</v>
      </c>
      <c r="J850" t="s">
        <v>659</v>
      </c>
      <c r="K850" t="s">
        <v>659</v>
      </c>
      <c r="L850" t="s">
        <v>659</v>
      </c>
      <c r="M850" t="s">
        <v>659</v>
      </c>
      <c r="N850" t="s">
        <v>659</v>
      </c>
      <c r="O850" t="s">
        <v>659</v>
      </c>
      <c r="P850" t="s">
        <v>659</v>
      </c>
      <c r="Q850" t="s">
        <v>659</v>
      </c>
      <c r="R850" t="s">
        <v>659</v>
      </c>
      <c r="S850" t="s">
        <v>659</v>
      </c>
      <c r="T850" t="s">
        <v>659</v>
      </c>
      <c r="U850" t="s">
        <v>659</v>
      </c>
      <c r="V850" t="s">
        <v>659</v>
      </c>
      <c r="W850" t="s">
        <v>659</v>
      </c>
      <c r="X850" t="s">
        <v>659</v>
      </c>
      <c r="Y850" t="s">
        <v>659</v>
      </c>
      <c r="Z850" t="s">
        <v>659</v>
      </c>
      <c r="AA850" t="s">
        <v>659</v>
      </c>
      <c r="AB850" t="s">
        <v>659</v>
      </c>
      <c r="AC850" t="s">
        <v>659</v>
      </c>
      <c r="AD850" t="s">
        <v>659</v>
      </c>
      <c r="AE850" t="s">
        <v>659</v>
      </c>
      <c r="AF850" t="s">
        <v>659</v>
      </c>
      <c r="AG850" t="s">
        <v>659</v>
      </c>
      <c r="AH850" t="s">
        <v>659</v>
      </c>
      <c r="AI850" t="s">
        <v>659</v>
      </c>
      <c r="AJ850" t="s">
        <v>659</v>
      </c>
      <c r="AK850" t="s">
        <v>659</v>
      </c>
      <c r="AL850" t="s">
        <v>659</v>
      </c>
      <c r="AM850" t="s">
        <v>659</v>
      </c>
      <c r="AN850" t="s">
        <v>659</v>
      </c>
      <c r="AO850" t="s">
        <v>659</v>
      </c>
      <c r="AP850" t="s">
        <v>659</v>
      </c>
      <c r="AQ850" s="241">
        <v>0</v>
      </c>
      <c r="AR850" s="241">
        <v>0</v>
      </c>
    </row>
    <row r="851" spans="1:44" x14ac:dyDescent="0.2">
      <c r="A851">
        <v>119319</v>
      </c>
      <c r="B851" t="s">
        <v>59</v>
      </c>
      <c r="C851" t="s">
        <v>196</v>
      </c>
      <c r="D851" t="s">
        <v>196</v>
      </c>
      <c r="E851" t="s">
        <v>196</v>
      </c>
      <c r="F851" t="s">
        <v>196</v>
      </c>
      <c r="G851" t="s">
        <v>196</v>
      </c>
      <c r="H851" t="s">
        <v>196</v>
      </c>
      <c r="I851" t="s">
        <v>196</v>
      </c>
      <c r="J851" t="s">
        <v>196</v>
      </c>
      <c r="K851" t="s">
        <v>197</v>
      </c>
      <c r="L851" t="s">
        <v>196</v>
      </c>
      <c r="M851" t="s">
        <v>196</v>
      </c>
      <c r="N851" t="s">
        <v>198</v>
      </c>
      <c r="O851" t="s">
        <v>198</v>
      </c>
      <c r="P851" t="s">
        <v>196</v>
      </c>
      <c r="Q851" t="s">
        <v>196</v>
      </c>
      <c r="R851" t="s">
        <v>198</v>
      </c>
      <c r="S851" t="s">
        <v>198</v>
      </c>
      <c r="T851" t="s">
        <v>196</v>
      </c>
      <c r="U851" t="s">
        <v>198</v>
      </c>
      <c r="V851" t="s">
        <v>198</v>
      </c>
      <c r="W851" t="s">
        <v>197</v>
      </c>
      <c r="X851" t="s">
        <v>196</v>
      </c>
      <c r="Y851" t="s">
        <v>198</v>
      </c>
      <c r="Z851" t="s">
        <v>196</v>
      </c>
      <c r="AA851" t="s">
        <v>198</v>
      </c>
      <c r="AB851" t="s">
        <v>196</v>
      </c>
      <c r="AC851" t="s">
        <v>196</v>
      </c>
      <c r="AD851" t="s">
        <v>198</v>
      </c>
      <c r="AE851" t="s">
        <v>196</v>
      </c>
      <c r="AF851" t="s">
        <v>197</v>
      </c>
      <c r="AG851" t="s">
        <v>196</v>
      </c>
      <c r="AH851" t="s">
        <v>196</v>
      </c>
      <c r="AI851" t="s">
        <v>196</v>
      </c>
      <c r="AJ851" t="s">
        <v>198</v>
      </c>
      <c r="AK851" t="s">
        <v>196</v>
      </c>
      <c r="AL851" t="s">
        <v>196</v>
      </c>
      <c r="AM851" t="s">
        <v>196</v>
      </c>
      <c r="AN851" t="s">
        <v>196</v>
      </c>
      <c r="AO851" t="s">
        <v>196</v>
      </c>
      <c r="AP851" t="s">
        <v>198</v>
      </c>
      <c r="AQ851" s="241">
        <v>0</v>
      </c>
      <c r="AR851" s="241">
        <v>0</v>
      </c>
    </row>
    <row r="852" spans="1:44" x14ac:dyDescent="0.2">
      <c r="A852" s="265">
        <v>119327</v>
      </c>
      <c r="B852" t="s">
        <v>59</v>
      </c>
      <c r="C852" s="263" t="s">
        <v>197</v>
      </c>
      <c r="D852" s="263" t="s">
        <v>197</v>
      </c>
      <c r="E852" s="263" t="s">
        <v>197</v>
      </c>
      <c r="F852" s="263" t="s">
        <v>197</v>
      </c>
      <c r="G852" s="263" t="s">
        <v>197</v>
      </c>
      <c r="H852" s="263" t="s">
        <v>197</v>
      </c>
      <c r="I852" s="263" t="s">
        <v>197</v>
      </c>
      <c r="J852" s="263" t="s">
        <v>197</v>
      </c>
      <c r="K852" s="263" t="s">
        <v>197</v>
      </c>
      <c r="L852" s="263" t="s">
        <v>197</v>
      </c>
      <c r="M852" s="263" t="s">
        <v>197</v>
      </c>
      <c r="N852" s="263" t="s">
        <v>197</v>
      </c>
      <c r="O852" s="263" t="s">
        <v>197</v>
      </c>
      <c r="P852" s="263" t="s">
        <v>197</v>
      </c>
      <c r="Q852" s="263" t="s">
        <v>197</v>
      </c>
      <c r="R852" s="263" t="s">
        <v>197</v>
      </c>
      <c r="S852" s="263" t="s">
        <v>197</v>
      </c>
      <c r="T852" s="263" t="s">
        <v>197</v>
      </c>
      <c r="U852" s="263" t="s">
        <v>197</v>
      </c>
      <c r="V852" s="263" t="s">
        <v>197</v>
      </c>
      <c r="W852" s="263" t="s">
        <v>197</v>
      </c>
      <c r="X852" s="263" t="s">
        <v>197</v>
      </c>
      <c r="Y852" s="263" t="s">
        <v>197</v>
      </c>
      <c r="Z852" s="263" t="s">
        <v>197</v>
      </c>
      <c r="AA852" s="263" t="s">
        <v>197</v>
      </c>
      <c r="AB852" s="263" t="s">
        <v>197</v>
      </c>
      <c r="AC852" s="263" t="s">
        <v>197</v>
      </c>
      <c r="AD852" s="263" t="s">
        <v>197</v>
      </c>
      <c r="AE852" s="263" t="s">
        <v>197</v>
      </c>
      <c r="AF852" s="263" t="s">
        <v>197</v>
      </c>
      <c r="AG852" s="263" t="s">
        <v>197</v>
      </c>
      <c r="AH852" s="263" t="s">
        <v>197</v>
      </c>
      <c r="AI852" s="263" t="s">
        <v>197</v>
      </c>
      <c r="AJ852" s="263" t="s">
        <v>197</v>
      </c>
      <c r="AK852" s="263" t="s">
        <v>197</v>
      </c>
      <c r="AL852" s="263" t="s">
        <v>197</v>
      </c>
      <c r="AM852" s="263" t="s">
        <v>197</v>
      </c>
      <c r="AN852" s="263" t="s">
        <v>197</v>
      </c>
      <c r="AO852" s="263" t="s">
        <v>197</v>
      </c>
      <c r="AP852" s="263" t="s">
        <v>197</v>
      </c>
      <c r="AQ852" s="241">
        <v>0</v>
      </c>
      <c r="AR852" s="241" t="s">
        <v>1137</v>
      </c>
    </row>
    <row r="853" spans="1:44" ht="18" x14ac:dyDescent="0.2">
      <c r="A853" s="264">
        <v>119333</v>
      </c>
      <c r="B853" t="s">
        <v>59</v>
      </c>
      <c r="C853" t="s">
        <v>659</v>
      </c>
      <c r="D853" t="s">
        <v>659</v>
      </c>
      <c r="E853" t="s">
        <v>659</v>
      </c>
      <c r="F853" t="s">
        <v>659</v>
      </c>
      <c r="G853" t="s">
        <v>659</v>
      </c>
      <c r="H853" t="s">
        <v>659</v>
      </c>
      <c r="I853" t="s">
        <v>659</v>
      </c>
      <c r="J853" t="s">
        <v>659</v>
      </c>
      <c r="K853" t="s">
        <v>659</v>
      </c>
      <c r="L853" t="s">
        <v>659</v>
      </c>
      <c r="M853" t="s">
        <v>659</v>
      </c>
      <c r="N853" t="s">
        <v>659</v>
      </c>
      <c r="O853" t="s">
        <v>659</v>
      </c>
      <c r="P853" t="s">
        <v>659</v>
      </c>
      <c r="Q853" t="s">
        <v>659</v>
      </c>
      <c r="R853" t="s">
        <v>659</v>
      </c>
      <c r="S853" t="s">
        <v>659</v>
      </c>
      <c r="T853" t="s">
        <v>659</v>
      </c>
      <c r="U853" t="s">
        <v>659</v>
      </c>
      <c r="V853" t="s">
        <v>659</v>
      </c>
      <c r="W853" t="s">
        <v>659</v>
      </c>
      <c r="X853" t="s">
        <v>659</v>
      </c>
      <c r="Y853" t="s">
        <v>659</v>
      </c>
      <c r="Z853" t="s">
        <v>659</v>
      </c>
      <c r="AA853" t="s">
        <v>659</v>
      </c>
      <c r="AB853" t="s">
        <v>659</v>
      </c>
      <c r="AC853" t="s">
        <v>659</v>
      </c>
      <c r="AD853" t="s">
        <v>659</v>
      </c>
      <c r="AE853" t="s">
        <v>659</v>
      </c>
      <c r="AF853" t="s">
        <v>659</v>
      </c>
      <c r="AG853" t="s">
        <v>659</v>
      </c>
      <c r="AH853" t="s">
        <v>659</v>
      </c>
      <c r="AI853" t="s">
        <v>659</v>
      </c>
      <c r="AJ853" t="s">
        <v>659</v>
      </c>
      <c r="AK853" t="s">
        <v>659</v>
      </c>
      <c r="AL853" t="s">
        <v>659</v>
      </c>
      <c r="AM853" t="s">
        <v>659</v>
      </c>
      <c r="AN853" t="s">
        <v>659</v>
      </c>
      <c r="AO853" t="s">
        <v>659</v>
      </c>
      <c r="AP853" t="s">
        <v>659</v>
      </c>
      <c r="AQ853" s="241">
        <v>0</v>
      </c>
      <c r="AR853" s="241">
        <v>0</v>
      </c>
    </row>
    <row r="854" spans="1:44" ht="18" x14ac:dyDescent="0.2">
      <c r="A854" s="264">
        <v>119334</v>
      </c>
      <c r="B854" t="s">
        <v>59</v>
      </c>
      <c r="C854" t="s">
        <v>659</v>
      </c>
      <c r="D854" t="s">
        <v>659</v>
      </c>
      <c r="E854" t="s">
        <v>659</v>
      </c>
      <c r="F854" t="s">
        <v>659</v>
      </c>
      <c r="G854" t="s">
        <v>659</v>
      </c>
      <c r="H854" t="s">
        <v>659</v>
      </c>
      <c r="I854" t="s">
        <v>659</v>
      </c>
      <c r="J854" t="s">
        <v>659</v>
      </c>
      <c r="K854" t="s">
        <v>659</v>
      </c>
      <c r="L854" t="s">
        <v>659</v>
      </c>
      <c r="M854" t="s">
        <v>659</v>
      </c>
      <c r="N854" t="s">
        <v>659</v>
      </c>
      <c r="O854" t="s">
        <v>659</v>
      </c>
      <c r="P854" t="s">
        <v>659</v>
      </c>
      <c r="Q854" t="s">
        <v>659</v>
      </c>
      <c r="R854" t="s">
        <v>659</v>
      </c>
      <c r="S854" t="s">
        <v>659</v>
      </c>
      <c r="T854" t="s">
        <v>659</v>
      </c>
      <c r="U854" t="s">
        <v>659</v>
      </c>
      <c r="V854" t="s">
        <v>659</v>
      </c>
      <c r="W854" t="s">
        <v>659</v>
      </c>
      <c r="X854" t="s">
        <v>659</v>
      </c>
      <c r="Y854" t="s">
        <v>659</v>
      </c>
      <c r="Z854" t="s">
        <v>659</v>
      </c>
      <c r="AA854" t="s">
        <v>659</v>
      </c>
      <c r="AB854" t="s">
        <v>659</v>
      </c>
      <c r="AC854" t="s">
        <v>659</v>
      </c>
      <c r="AD854" t="s">
        <v>659</v>
      </c>
      <c r="AE854" t="s">
        <v>659</v>
      </c>
      <c r="AF854" t="s">
        <v>659</v>
      </c>
      <c r="AG854" t="s">
        <v>659</v>
      </c>
      <c r="AH854" t="s">
        <v>659</v>
      </c>
      <c r="AI854" t="s">
        <v>659</v>
      </c>
      <c r="AJ854" t="s">
        <v>659</v>
      </c>
      <c r="AK854" t="s">
        <v>659</v>
      </c>
      <c r="AL854" t="s">
        <v>659</v>
      </c>
      <c r="AM854" t="s">
        <v>659</v>
      </c>
      <c r="AN854" t="s">
        <v>659</v>
      </c>
      <c r="AO854" t="s">
        <v>659</v>
      </c>
      <c r="AP854" t="s">
        <v>659</v>
      </c>
      <c r="AQ854" s="241">
        <v>0</v>
      </c>
      <c r="AR854" s="241">
        <v>0</v>
      </c>
    </row>
    <row r="855" spans="1:44" ht="18" x14ac:dyDescent="0.2">
      <c r="A855" s="264">
        <v>119338</v>
      </c>
      <c r="B855" t="s">
        <v>59</v>
      </c>
      <c r="C855" t="s">
        <v>659</v>
      </c>
      <c r="D855" t="s">
        <v>659</v>
      </c>
      <c r="E855" t="s">
        <v>659</v>
      </c>
      <c r="F855" t="s">
        <v>659</v>
      </c>
      <c r="G855" t="s">
        <v>659</v>
      </c>
      <c r="H855" t="s">
        <v>659</v>
      </c>
      <c r="I855" t="s">
        <v>659</v>
      </c>
      <c r="J855" t="s">
        <v>659</v>
      </c>
      <c r="K855" t="s">
        <v>659</v>
      </c>
      <c r="L855" t="s">
        <v>659</v>
      </c>
      <c r="M855" t="s">
        <v>659</v>
      </c>
      <c r="N855" t="s">
        <v>659</v>
      </c>
      <c r="O855" t="s">
        <v>659</v>
      </c>
      <c r="P855" t="s">
        <v>659</v>
      </c>
      <c r="Q855" t="s">
        <v>659</v>
      </c>
      <c r="R855" t="s">
        <v>659</v>
      </c>
      <c r="S855" t="s">
        <v>659</v>
      </c>
      <c r="T855" t="s">
        <v>659</v>
      </c>
      <c r="U855" t="s">
        <v>659</v>
      </c>
      <c r="V855" t="s">
        <v>659</v>
      </c>
      <c r="W855" t="s">
        <v>659</v>
      </c>
      <c r="X855" t="s">
        <v>659</v>
      </c>
      <c r="Y855" t="s">
        <v>659</v>
      </c>
      <c r="Z855" t="s">
        <v>659</v>
      </c>
      <c r="AA855" t="s">
        <v>659</v>
      </c>
      <c r="AB855" t="s">
        <v>659</v>
      </c>
      <c r="AC855" t="s">
        <v>659</v>
      </c>
      <c r="AD855" t="s">
        <v>659</v>
      </c>
      <c r="AE855" t="s">
        <v>659</v>
      </c>
      <c r="AF855" t="s">
        <v>659</v>
      </c>
      <c r="AG855" t="s">
        <v>659</v>
      </c>
      <c r="AH855" t="s">
        <v>659</v>
      </c>
      <c r="AI855" t="s">
        <v>659</v>
      </c>
      <c r="AJ855" t="s">
        <v>659</v>
      </c>
      <c r="AK855" t="s">
        <v>659</v>
      </c>
      <c r="AL855" t="s">
        <v>659</v>
      </c>
      <c r="AM855" t="s">
        <v>659</v>
      </c>
      <c r="AN855" t="s">
        <v>659</v>
      </c>
      <c r="AO855" t="s">
        <v>659</v>
      </c>
      <c r="AP855" t="s">
        <v>659</v>
      </c>
      <c r="AQ855" s="241">
        <v>0</v>
      </c>
      <c r="AR855" s="241">
        <v>0</v>
      </c>
    </row>
    <row r="856" spans="1:44" x14ac:dyDescent="0.2">
      <c r="A856" s="241">
        <v>119346</v>
      </c>
      <c r="B856" t="s">
        <v>59</v>
      </c>
      <c r="C856" s="241" t="s">
        <v>198</v>
      </c>
      <c r="D856" s="241" t="s">
        <v>198</v>
      </c>
      <c r="E856" s="241" t="s">
        <v>198</v>
      </c>
      <c r="F856" s="241" t="s">
        <v>198</v>
      </c>
      <c r="G856" s="241" t="s">
        <v>198</v>
      </c>
      <c r="H856" s="241" t="s">
        <v>198</v>
      </c>
      <c r="I856" s="241" t="s">
        <v>198</v>
      </c>
      <c r="J856" s="241" t="s">
        <v>198</v>
      </c>
      <c r="K856" s="241" t="s">
        <v>198</v>
      </c>
      <c r="L856" s="241" t="s">
        <v>198</v>
      </c>
      <c r="M856" s="241" t="s">
        <v>198</v>
      </c>
      <c r="N856" s="241" t="s">
        <v>198</v>
      </c>
      <c r="O856" s="241" t="s">
        <v>197</v>
      </c>
      <c r="P856" s="241" t="s">
        <v>198</v>
      </c>
      <c r="Q856" s="241" t="s">
        <v>198</v>
      </c>
      <c r="R856" s="241" t="s">
        <v>198</v>
      </c>
      <c r="S856" s="241" t="s">
        <v>198</v>
      </c>
      <c r="T856" s="241" t="s">
        <v>198</v>
      </c>
      <c r="U856" s="241" t="s">
        <v>198</v>
      </c>
      <c r="V856" s="241" t="s">
        <v>198</v>
      </c>
      <c r="W856" s="241" t="s">
        <v>198</v>
      </c>
      <c r="X856" s="241" t="s">
        <v>196</v>
      </c>
      <c r="Y856" s="241" t="s">
        <v>198</v>
      </c>
      <c r="Z856" s="241" t="s">
        <v>198</v>
      </c>
      <c r="AA856" s="241" t="s">
        <v>198</v>
      </c>
      <c r="AB856" s="241" t="s">
        <v>198</v>
      </c>
      <c r="AC856" s="241" t="s">
        <v>196</v>
      </c>
      <c r="AD856" s="241" t="s">
        <v>198</v>
      </c>
      <c r="AE856" s="241" t="s">
        <v>198</v>
      </c>
      <c r="AF856" s="241" t="s">
        <v>196</v>
      </c>
      <c r="AG856" s="241" t="s">
        <v>198</v>
      </c>
      <c r="AH856" s="241" t="s">
        <v>198</v>
      </c>
      <c r="AI856" s="241" t="s">
        <v>198</v>
      </c>
      <c r="AJ856" s="241" t="s">
        <v>196</v>
      </c>
      <c r="AK856" s="241" t="s">
        <v>196</v>
      </c>
      <c r="AL856" s="241" t="s">
        <v>196</v>
      </c>
      <c r="AM856" s="241" t="s">
        <v>198</v>
      </c>
      <c r="AN856" s="241" t="s">
        <v>196</v>
      </c>
      <c r="AO856" s="241" t="s">
        <v>198</v>
      </c>
      <c r="AP856" s="241" t="s">
        <v>196</v>
      </c>
      <c r="AQ856" s="241">
        <v>0</v>
      </c>
      <c r="AR856" s="241">
        <v>0</v>
      </c>
    </row>
    <row r="857" spans="1:44" x14ac:dyDescent="0.2">
      <c r="A857">
        <v>119354</v>
      </c>
      <c r="B857" t="s">
        <v>65</v>
      </c>
      <c r="C857" t="s">
        <v>659</v>
      </c>
      <c r="D857" t="s">
        <v>659</v>
      </c>
      <c r="E857" t="s">
        <v>659</v>
      </c>
      <c r="F857" t="s">
        <v>659</v>
      </c>
      <c r="G857" t="s">
        <v>659</v>
      </c>
      <c r="H857" t="s">
        <v>659</v>
      </c>
      <c r="I857" t="s">
        <v>659</v>
      </c>
      <c r="J857" t="s">
        <v>659</v>
      </c>
      <c r="K857" t="s">
        <v>659</v>
      </c>
      <c r="L857" t="s">
        <v>659</v>
      </c>
      <c r="M857" t="s">
        <v>659</v>
      </c>
      <c r="N857" t="s">
        <v>659</v>
      </c>
      <c r="O857" t="s">
        <v>659</v>
      </c>
      <c r="P857" t="s">
        <v>659</v>
      </c>
      <c r="Q857" t="s">
        <v>659</v>
      </c>
      <c r="R857" t="s">
        <v>659</v>
      </c>
      <c r="S857" t="s">
        <v>659</v>
      </c>
      <c r="T857" t="s">
        <v>659</v>
      </c>
      <c r="U857" t="s">
        <v>659</v>
      </c>
      <c r="V857" t="s">
        <v>659</v>
      </c>
      <c r="W857" t="s">
        <v>659</v>
      </c>
      <c r="X857" t="s">
        <v>659</v>
      </c>
      <c r="Y857" t="s">
        <v>659</v>
      </c>
      <c r="Z857" t="s">
        <v>659</v>
      </c>
      <c r="AA857" t="s">
        <v>659</v>
      </c>
      <c r="AB857" t="s">
        <v>659</v>
      </c>
      <c r="AC857" t="s">
        <v>659</v>
      </c>
      <c r="AD857" t="s">
        <v>659</v>
      </c>
      <c r="AE857" t="s">
        <v>659</v>
      </c>
      <c r="AF857" t="s">
        <v>659</v>
      </c>
      <c r="AG857" t="s">
        <v>659</v>
      </c>
      <c r="AH857" t="s">
        <v>659</v>
      </c>
      <c r="AI857" t="s">
        <v>659</v>
      </c>
      <c r="AJ857" t="s">
        <v>659</v>
      </c>
      <c r="AK857" t="s">
        <v>659</v>
      </c>
      <c r="AL857"/>
      <c r="AM857"/>
      <c r="AN857"/>
      <c r="AO857"/>
      <c r="AP857"/>
      <c r="AQ857" s="241">
        <v>0</v>
      </c>
      <c r="AR857" s="241">
        <v>0</v>
      </c>
    </row>
    <row r="858" spans="1:44" x14ac:dyDescent="0.2">
      <c r="A858">
        <v>119362</v>
      </c>
      <c r="B858" t="s">
        <v>59</v>
      </c>
      <c r="C858" t="s">
        <v>659</v>
      </c>
      <c r="D858" t="s">
        <v>659</v>
      </c>
      <c r="E858" t="s">
        <v>659</v>
      </c>
      <c r="F858" t="s">
        <v>659</v>
      </c>
      <c r="G858" t="s">
        <v>659</v>
      </c>
      <c r="H858" t="s">
        <v>659</v>
      </c>
      <c r="I858" t="s">
        <v>659</v>
      </c>
      <c r="J858" t="s">
        <v>659</v>
      </c>
      <c r="K858" t="s">
        <v>659</v>
      </c>
      <c r="L858" t="s">
        <v>659</v>
      </c>
      <c r="M858" t="s">
        <v>659</v>
      </c>
      <c r="N858" t="s">
        <v>659</v>
      </c>
      <c r="O858" t="s">
        <v>659</v>
      </c>
      <c r="P858" t="s">
        <v>659</v>
      </c>
      <c r="Q858" t="s">
        <v>659</v>
      </c>
      <c r="R858" t="s">
        <v>659</v>
      </c>
      <c r="S858" t="s">
        <v>659</v>
      </c>
      <c r="T858" t="s">
        <v>659</v>
      </c>
      <c r="U858" t="s">
        <v>659</v>
      </c>
      <c r="V858" t="s">
        <v>659</v>
      </c>
      <c r="W858" t="s">
        <v>659</v>
      </c>
      <c r="X858" t="s">
        <v>659</v>
      </c>
      <c r="Y858" t="s">
        <v>659</v>
      </c>
      <c r="Z858" t="s">
        <v>659</v>
      </c>
      <c r="AA858" t="s">
        <v>659</v>
      </c>
      <c r="AB858" t="s">
        <v>659</v>
      </c>
      <c r="AC858" t="s">
        <v>659</v>
      </c>
      <c r="AD858" t="s">
        <v>659</v>
      </c>
      <c r="AE858" t="s">
        <v>659</v>
      </c>
      <c r="AF858" t="s">
        <v>659</v>
      </c>
      <c r="AG858" t="s">
        <v>659</v>
      </c>
      <c r="AH858" t="s">
        <v>659</v>
      </c>
      <c r="AI858" t="s">
        <v>659</v>
      </c>
      <c r="AJ858" t="s">
        <v>659</v>
      </c>
      <c r="AK858" t="s">
        <v>659</v>
      </c>
      <c r="AL858" t="s">
        <v>659</v>
      </c>
      <c r="AM858" t="s">
        <v>659</v>
      </c>
      <c r="AN858" t="s">
        <v>659</v>
      </c>
      <c r="AO858" t="s">
        <v>659</v>
      </c>
      <c r="AP858" t="s">
        <v>659</v>
      </c>
      <c r="AQ858" s="241" t="s">
        <v>944</v>
      </c>
      <c r="AR858" s="241">
        <v>0</v>
      </c>
    </row>
    <row r="859" spans="1:44" x14ac:dyDescent="0.2">
      <c r="A859" s="241">
        <v>119365</v>
      </c>
      <c r="B859" t="s">
        <v>59</v>
      </c>
      <c r="C859" s="241" t="s">
        <v>659</v>
      </c>
      <c r="D859" s="241" t="s">
        <v>659</v>
      </c>
      <c r="E859" s="241" t="s">
        <v>659</v>
      </c>
      <c r="F859" s="241" t="s">
        <v>659</v>
      </c>
      <c r="G859" s="241" t="s">
        <v>659</v>
      </c>
      <c r="H859" s="241" t="s">
        <v>659</v>
      </c>
      <c r="I859" s="241" t="s">
        <v>659</v>
      </c>
      <c r="J859" s="241" t="s">
        <v>659</v>
      </c>
      <c r="K859" s="241" t="s">
        <v>659</v>
      </c>
      <c r="L859" s="241" t="s">
        <v>659</v>
      </c>
      <c r="M859" s="241" t="s">
        <v>659</v>
      </c>
      <c r="N859" s="241" t="s">
        <v>659</v>
      </c>
      <c r="O859" s="241" t="s">
        <v>659</v>
      </c>
      <c r="P859" s="241" t="s">
        <v>659</v>
      </c>
      <c r="Q859" s="241" t="s">
        <v>659</v>
      </c>
      <c r="R859" s="241" t="s">
        <v>659</v>
      </c>
      <c r="S859" s="241" t="s">
        <v>659</v>
      </c>
      <c r="T859" s="241" t="s">
        <v>659</v>
      </c>
      <c r="U859" s="241" t="s">
        <v>659</v>
      </c>
      <c r="V859" s="241" t="s">
        <v>659</v>
      </c>
      <c r="W859" s="241" t="s">
        <v>659</v>
      </c>
      <c r="X859" s="241" t="s">
        <v>659</v>
      </c>
      <c r="Y859" s="241" t="s">
        <v>659</v>
      </c>
      <c r="Z859" s="241" t="s">
        <v>659</v>
      </c>
      <c r="AA859" s="241" t="s">
        <v>659</v>
      </c>
      <c r="AB859" s="241" t="s">
        <v>659</v>
      </c>
      <c r="AC859" s="241" t="s">
        <v>659</v>
      </c>
      <c r="AD859" s="241" t="s">
        <v>659</v>
      </c>
      <c r="AE859" s="241" t="s">
        <v>659</v>
      </c>
      <c r="AF859" s="241" t="s">
        <v>659</v>
      </c>
      <c r="AG859" s="241" t="s">
        <v>659</v>
      </c>
      <c r="AH859" s="241" t="s">
        <v>659</v>
      </c>
      <c r="AI859" s="241" t="s">
        <v>659</v>
      </c>
      <c r="AJ859" s="241" t="s">
        <v>659</v>
      </c>
      <c r="AK859" s="241" t="s">
        <v>659</v>
      </c>
      <c r="AL859" s="241" t="s">
        <v>659</v>
      </c>
      <c r="AM859" s="241" t="s">
        <v>659</v>
      </c>
      <c r="AN859" s="241" t="s">
        <v>659</v>
      </c>
      <c r="AO859" s="241" t="s">
        <v>659</v>
      </c>
      <c r="AP859" s="241" t="s">
        <v>659</v>
      </c>
      <c r="AQ859" s="241" t="s">
        <v>931</v>
      </c>
      <c r="AR859" s="241">
        <v>0</v>
      </c>
    </row>
    <row r="860" spans="1:44" ht="18" x14ac:dyDescent="0.2">
      <c r="A860" s="264">
        <v>119369</v>
      </c>
      <c r="B860" t="s">
        <v>59</v>
      </c>
      <c r="C860" t="s">
        <v>659</v>
      </c>
      <c r="D860" t="s">
        <v>659</v>
      </c>
      <c r="E860" t="s">
        <v>659</v>
      </c>
      <c r="F860" t="s">
        <v>659</v>
      </c>
      <c r="G860" t="s">
        <v>659</v>
      </c>
      <c r="H860" t="s">
        <v>659</v>
      </c>
      <c r="I860" t="s">
        <v>659</v>
      </c>
      <c r="J860" t="s">
        <v>659</v>
      </c>
      <c r="K860" t="s">
        <v>659</v>
      </c>
      <c r="L860" t="s">
        <v>659</v>
      </c>
      <c r="M860" t="s">
        <v>659</v>
      </c>
      <c r="N860" t="s">
        <v>659</v>
      </c>
      <c r="O860" t="s">
        <v>659</v>
      </c>
      <c r="P860" t="s">
        <v>659</v>
      </c>
      <c r="Q860" t="s">
        <v>659</v>
      </c>
      <c r="R860" t="s">
        <v>659</v>
      </c>
      <c r="S860" t="s">
        <v>659</v>
      </c>
      <c r="T860" t="s">
        <v>659</v>
      </c>
      <c r="U860" t="s">
        <v>659</v>
      </c>
      <c r="V860" t="s">
        <v>659</v>
      </c>
      <c r="W860" t="s">
        <v>659</v>
      </c>
      <c r="X860" t="s">
        <v>659</v>
      </c>
      <c r="Y860" t="s">
        <v>659</v>
      </c>
      <c r="Z860" t="s">
        <v>659</v>
      </c>
      <c r="AA860" t="s">
        <v>659</v>
      </c>
      <c r="AB860" t="s">
        <v>659</v>
      </c>
      <c r="AC860" t="s">
        <v>659</v>
      </c>
      <c r="AD860" t="s">
        <v>659</v>
      </c>
      <c r="AE860" t="s">
        <v>659</v>
      </c>
      <c r="AF860" t="s">
        <v>659</v>
      </c>
      <c r="AG860" t="s">
        <v>659</v>
      </c>
      <c r="AH860" t="s">
        <v>659</v>
      </c>
      <c r="AI860" t="s">
        <v>659</v>
      </c>
      <c r="AJ860" t="s">
        <v>659</v>
      </c>
      <c r="AK860" t="s">
        <v>659</v>
      </c>
      <c r="AL860" t="s">
        <v>659</v>
      </c>
      <c r="AM860" t="s">
        <v>659</v>
      </c>
      <c r="AN860" t="s">
        <v>659</v>
      </c>
      <c r="AO860" t="s">
        <v>659</v>
      </c>
      <c r="AP860" t="s">
        <v>659</v>
      </c>
      <c r="AQ860" s="241">
        <v>0</v>
      </c>
      <c r="AR860" s="241">
        <v>0</v>
      </c>
    </row>
    <row r="861" spans="1:44" ht="18" x14ac:dyDescent="0.2">
      <c r="A861" s="264">
        <v>119373</v>
      </c>
      <c r="B861" t="s">
        <v>59</v>
      </c>
      <c r="C861" t="s">
        <v>659</v>
      </c>
      <c r="D861" t="s">
        <v>659</v>
      </c>
      <c r="E861" t="s">
        <v>659</v>
      </c>
      <c r="F861" t="s">
        <v>659</v>
      </c>
      <c r="G861" t="s">
        <v>659</v>
      </c>
      <c r="H861" t="s">
        <v>659</v>
      </c>
      <c r="I861" t="s">
        <v>659</v>
      </c>
      <c r="J861" t="s">
        <v>659</v>
      </c>
      <c r="K861" t="s">
        <v>659</v>
      </c>
      <c r="L861" t="s">
        <v>659</v>
      </c>
      <c r="M861" t="s">
        <v>659</v>
      </c>
      <c r="N861" t="s">
        <v>659</v>
      </c>
      <c r="O861" t="s">
        <v>659</v>
      </c>
      <c r="P861" t="s">
        <v>659</v>
      </c>
      <c r="Q861" t="s">
        <v>659</v>
      </c>
      <c r="R861" t="s">
        <v>659</v>
      </c>
      <c r="S861" t="s">
        <v>659</v>
      </c>
      <c r="T861" t="s">
        <v>659</v>
      </c>
      <c r="U861" t="s">
        <v>659</v>
      </c>
      <c r="V861" t="s">
        <v>659</v>
      </c>
      <c r="W861" t="s">
        <v>659</v>
      </c>
      <c r="X861" t="s">
        <v>659</v>
      </c>
      <c r="Y861" t="s">
        <v>659</v>
      </c>
      <c r="Z861" t="s">
        <v>659</v>
      </c>
      <c r="AA861" t="s">
        <v>659</v>
      </c>
      <c r="AB861" t="s">
        <v>659</v>
      </c>
      <c r="AC861" t="s">
        <v>659</v>
      </c>
      <c r="AD861" t="s">
        <v>659</v>
      </c>
      <c r="AE861" t="s">
        <v>659</v>
      </c>
      <c r="AF861" t="s">
        <v>659</v>
      </c>
      <c r="AG861" t="s">
        <v>659</v>
      </c>
      <c r="AH861" t="s">
        <v>659</v>
      </c>
      <c r="AI861" t="s">
        <v>659</v>
      </c>
      <c r="AJ861" t="s">
        <v>659</v>
      </c>
      <c r="AK861" t="s">
        <v>659</v>
      </c>
      <c r="AL861" t="s">
        <v>659</v>
      </c>
      <c r="AM861" t="s">
        <v>659</v>
      </c>
      <c r="AN861" t="s">
        <v>659</v>
      </c>
      <c r="AO861" t="s">
        <v>659</v>
      </c>
      <c r="AP861" t="s">
        <v>659</v>
      </c>
      <c r="AQ861" s="241">
        <v>0</v>
      </c>
      <c r="AR861" s="241">
        <v>0</v>
      </c>
    </row>
    <row r="862" spans="1:44" x14ac:dyDescent="0.2">
      <c r="A862">
        <v>119379</v>
      </c>
      <c r="B862" t="s">
        <v>59</v>
      </c>
      <c r="C862" t="s">
        <v>198</v>
      </c>
      <c r="D862" t="s">
        <v>196</v>
      </c>
      <c r="E862" t="s">
        <v>196</v>
      </c>
      <c r="F862" t="s">
        <v>196</v>
      </c>
      <c r="G862" t="s">
        <v>196</v>
      </c>
      <c r="H862" t="s">
        <v>196</v>
      </c>
      <c r="I862" t="s">
        <v>198</v>
      </c>
      <c r="J862" t="s">
        <v>196</v>
      </c>
      <c r="K862" t="s">
        <v>196</v>
      </c>
      <c r="L862" t="s">
        <v>198</v>
      </c>
      <c r="M862" t="s">
        <v>198</v>
      </c>
      <c r="N862" t="s">
        <v>196</v>
      </c>
      <c r="O862" t="s">
        <v>196</v>
      </c>
      <c r="P862" t="s">
        <v>196</v>
      </c>
      <c r="Q862" t="s">
        <v>196</v>
      </c>
      <c r="R862" t="s">
        <v>198</v>
      </c>
      <c r="S862" t="s">
        <v>198</v>
      </c>
      <c r="T862" t="s">
        <v>198</v>
      </c>
      <c r="U862" t="s">
        <v>196</v>
      </c>
      <c r="V862" t="s">
        <v>196</v>
      </c>
      <c r="W862" t="s">
        <v>196</v>
      </c>
      <c r="X862" t="s">
        <v>196</v>
      </c>
      <c r="Y862" t="s">
        <v>198</v>
      </c>
      <c r="Z862" t="s">
        <v>196</v>
      </c>
      <c r="AA862" t="s">
        <v>198</v>
      </c>
      <c r="AB862" t="s">
        <v>196</v>
      </c>
      <c r="AC862" t="s">
        <v>198</v>
      </c>
      <c r="AD862" t="s">
        <v>198</v>
      </c>
      <c r="AE862" t="s">
        <v>196</v>
      </c>
      <c r="AF862" t="s">
        <v>196</v>
      </c>
      <c r="AG862" t="s">
        <v>198</v>
      </c>
      <c r="AH862" t="s">
        <v>196</v>
      </c>
      <c r="AI862" t="s">
        <v>196</v>
      </c>
      <c r="AJ862" t="s">
        <v>198</v>
      </c>
      <c r="AK862" t="s">
        <v>196</v>
      </c>
      <c r="AL862" t="s">
        <v>196</v>
      </c>
      <c r="AM862" t="s">
        <v>198</v>
      </c>
      <c r="AN862" t="s">
        <v>196</v>
      </c>
      <c r="AO862" t="s">
        <v>196</v>
      </c>
      <c r="AP862" t="s">
        <v>196</v>
      </c>
      <c r="AQ862" s="241">
        <v>0</v>
      </c>
      <c r="AR862" s="241">
        <v>0</v>
      </c>
    </row>
    <row r="863" spans="1:44" x14ac:dyDescent="0.2">
      <c r="A863">
        <v>119383</v>
      </c>
      <c r="B863" t="s">
        <v>59</v>
      </c>
      <c r="C863" t="s">
        <v>198</v>
      </c>
      <c r="D863" t="s">
        <v>198</v>
      </c>
      <c r="E863" t="s">
        <v>198</v>
      </c>
      <c r="F863" t="s">
        <v>196</v>
      </c>
      <c r="G863" t="s">
        <v>196</v>
      </c>
      <c r="H863" t="s">
        <v>196</v>
      </c>
      <c r="I863" t="s">
        <v>198</v>
      </c>
      <c r="J863" t="s">
        <v>198</v>
      </c>
      <c r="K863" t="s">
        <v>196</v>
      </c>
      <c r="L863" t="s">
        <v>198</v>
      </c>
      <c r="M863" t="s">
        <v>197</v>
      </c>
      <c r="N863" t="s">
        <v>198</v>
      </c>
      <c r="O863" t="s">
        <v>198</v>
      </c>
      <c r="P863" t="s">
        <v>198</v>
      </c>
      <c r="Q863" t="s">
        <v>198</v>
      </c>
      <c r="R863" t="s">
        <v>198</v>
      </c>
      <c r="S863" t="s">
        <v>198</v>
      </c>
      <c r="T863" t="s">
        <v>198</v>
      </c>
      <c r="U863" t="s">
        <v>198</v>
      </c>
      <c r="V863" t="s">
        <v>198</v>
      </c>
      <c r="W863" t="s">
        <v>198</v>
      </c>
      <c r="X863" t="s">
        <v>198</v>
      </c>
      <c r="Y863" t="s">
        <v>198</v>
      </c>
      <c r="Z863" t="s">
        <v>198</v>
      </c>
      <c r="AA863" t="s">
        <v>198</v>
      </c>
      <c r="AB863" t="s">
        <v>197</v>
      </c>
      <c r="AC863" t="s">
        <v>196</v>
      </c>
      <c r="AD863" t="s">
        <v>198</v>
      </c>
      <c r="AE863" t="s">
        <v>196</v>
      </c>
      <c r="AF863" t="s">
        <v>196</v>
      </c>
      <c r="AG863" t="s">
        <v>197</v>
      </c>
      <c r="AH863" t="s">
        <v>197</v>
      </c>
      <c r="AI863" t="s">
        <v>196</v>
      </c>
      <c r="AJ863" t="s">
        <v>198</v>
      </c>
      <c r="AK863" t="s">
        <v>198</v>
      </c>
      <c r="AL863" t="s">
        <v>198</v>
      </c>
      <c r="AM863" t="s">
        <v>197</v>
      </c>
      <c r="AN863" t="s">
        <v>196</v>
      </c>
      <c r="AO863" t="s">
        <v>197</v>
      </c>
      <c r="AP863" t="s">
        <v>197</v>
      </c>
      <c r="AQ863" s="241">
        <v>0</v>
      </c>
      <c r="AR863" s="241">
        <v>0</v>
      </c>
    </row>
    <row r="864" spans="1:44" ht="18" x14ac:dyDescent="0.2">
      <c r="A864" s="264">
        <v>119384</v>
      </c>
      <c r="B864" t="s">
        <v>59</v>
      </c>
      <c r="C864" t="s">
        <v>659</v>
      </c>
      <c r="D864" t="s">
        <v>659</v>
      </c>
      <c r="E864" t="s">
        <v>659</v>
      </c>
      <c r="F864" t="s">
        <v>659</v>
      </c>
      <c r="G864" t="s">
        <v>659</v>
      </c>
      <c r="H864" t="s">
        <v>659</v>
      </c>
      <c r="I864" t="s">
        <v>659</v>
      </c>
      <c r="J864" t="s">
        <v>659</v>
      </c>
      <c r="K864" t="s">
        <v>659</v>
      </c>
      <c r="L864" t="s">
        <v>659</v>
      </c>
      <c r="M864" t="s">
        <v>659</v>
      </c>
      <c r="N864" t="s">
        <v>659</v>
      </c>
      <c r="O864" t="s">
        <v>659</v>
      </c>
      <c r="P864" t="s">
        <v>659</v>
      </c>
      <c r="Q864" t="s">
        <v>659</v>
      </c>
      <c r="R864" t="s">
        <v>659</v>
      </c>
      <c r="S864" t="s">
        <v>659</v>
      </c>
      <c r="T864" t="s">
        <v>659</v>
      </c>
      <c r="U864" t="s">
        <v>659</v>
      </c>
      <c r="V864" t="s">
        <v>659</v>
      </c>
      <c r="W864" t="s">
        <v>659</v>
      </c>
      <c r="X864" t="s">
        <v>659</v>
      </c>
      <c r="Y864" t="s">
        <v>659</v>
      </c>
      <c r="Z864" t="s">
        <v>659</v>
      </c>
      <c r="AA864" t="s">
        <v>659</v>
      </c>
      <c r="AB864" t="s">
        <v>659</v>
      </c>
      <c r="AC864" t="s">
        <v>659</v>
      </c>
      <c r="AD864" t="s">
        <v>659</v>
      </c>
      <c r="AE864" t="s">
        <v>659</v>
      </c>
      <c r="AF864" t="s">
        <v>659</v>
      </c>
      <c r="AG864" t="s">
        <v>659</v>
      </c>
      <c r="AH864" t="s">
        <v>659</v>
      </c>
      <c r="AI864" t="s">
        <v>659</v>
      </c>
      <c r="AJ864" t="s">
        <v>659</v>
      </c>
      <c r="AK864" t="s">
        <v>659</v>
      </c>
      <c r="AL864" t="s">
        <v>659</v>
      </c>
      <c r="AM864" t="s">
        <v>659</v>
      </c>
      <c r="AN864" t="s">
        <v>659</v>
      </c>
      <c r="AO864" t="s">
        <v>659</v>
      </c>
      <c r="AP864" t="s">
        <v>659</v>
      </c>
      <c r="AQ864" s="241">
        <v>0</v>
      </c>
      <c r="AR864" s="241">
        <v>0</v>
      </c>
    </row>
    <row r="865" spans="1:44" x14ac:dyDescent="0.2">
      <c r="A865">
        <v>119387</v>
      </c>
      <c r="B865" t="s">
        <v>59</v>
      </c>
      <c r="C865" t="s">
        <v>198</v>
      </c>
      <c r="D865" t="s">
        <v>198</v>
      </c>
      <c r="E865" t="s">
        <v>198</v>
      </c>
      <c r="F865" t="s">
        <v>196</v>
      </c>
      <c r="G865" t="s">
        <v>196</v>
      </c>
      <c r="H865" t="s">
        <v>198</v>
      </c>
      <c r="I865" t="s">
        <v>198</v>
      </c>
      <c r="J865" t="s">
        <v>196</v>
      </c>
      <c r="K865" t="s">
        <v>198</v>
      </c>
      <c r="L865" t="s">
        <v>196</v>
      </c>
      <c r="M865" t="s">
        <v>196</v>
      </c>
      <c r="N865" t="s">
        <v>196</v>
      </c>
      <c r="O865" t="s">
        <v>196</v>
      </c>
      <c r="P865" t="s">
        <v>196</v>
      </c>
      <c r="Q865" t="s">
        <v>198</v>
      </c>
      <c r="R865" t="s">
        <v>198</v>
      </c>
      <c r="S865" t="s">
        <v>198</v>
      </c>
      <c r="T865" t="s">
        <v>198</v>
      </c>
      <c r="U865" t="s">
        <v>196</v>
      </c>
      <c r="V865" t="s">
        <v>198</v>
      </c>
      <c r="W865" t="s">
        <v>196</v>
      </c>
      <c r="X865" t="s">
        <v>196</v>
      </c>
      <c r="Y865" t="s">
        <v>196</v>
      </c>
      <c r="Z865" t="s">
        <v>196</v>
      </c>
      <c r="AA865" t="s">
        <v>196</v>
      </c>
      <c r="AB865" t="s">
        <v>196</v>
      </c>
      <c r="AC865" t="s">
        <v>196</v>
      </c>
      <c r="AD865" t="s">
        <v>196</v>
      </c>
      <c r="AE865" t="s">
        <v>197</v>
      </c>
      <c r="AF865" t="s">
        <v>198</v>
      </c>
      <c r="AG865" t="s">
        <v>196</v>
      </c>
      <c r="AH865" t="s">
        <v>196</v>
      </c>
      <c r="AI865" t="s">
        <v>196</v>
      </c>
      <c r="AJ865" t="s">
        <v>196</v>
      </c>
      <c r="AK865" t="s">
        <v>196</v>
      </c>
      <c r="AL865" t="s">
        <v>196</v>
      </c>
      <c r="AM865" t="s">
        <v>196</v>
      </c>
      <c r="AN865" t="s">
        <v>196</v>
      </c>
      <c r="AO865" t="s">
        <v>196</v>
      </c>
      <c r="AP865" t="s">
        <v>196</v>
      </c>
      <c r="AQ865" s="241">
        <v>0</v>
      </c>
      <c r="AR865" s="241">
        <v>0</v>
      </c>
    </row>
    <row r="866" spans="1:44" x14ac:dyDescent="0.2">
      <c r="A866">
        <v>119403</v>
      </c>
      <c r="B866" t="s">
        <v>59</v>
      </c>
      <c r="C866" t="s">
        <v>659</v>
      </c>
      <c r="D866" t="s">
        <v>659</v>
      </c>
      <c r="E866" t="s">
        <v>659</v>
      </c>
      <c r="F866" t="s">
        <v>659</v>
      </c>
      <c r="G866" t="s">
        <v>659</v>
      </c>
      <c r="H866" t="s">
        <v>659</v>
      </c>
      <c r="I866" t="s">
        <v>659</v>
      </c>
      <c r="J866" t="s">
        <v>659</v>
      </c>
      <c r="K866" t="s">
        <v>659</v>
      </c>
      <c r="L866" t="s">
        <v>659</v>
      </c>
      <c r="M866" t="s">
        <v>659</v>
      </c>
      <c r="N866" t="s">
        <v>659</v>
      </c>
      <c r="O866" t="s">
        <v>659</v>
      </c>
      <c r="P866" t="s">
        <v>659</v>
      </c>
      <c r="Q866" t="s">
        <v>659</v>
      </c>
      <c r="R866" t="s">
        <v>659</v>
      </c>
      <c r="S866" t="s">
        <v>659</v>
      </c>
      <c r="T866" t="s">
        <v>659</v>
      </c>
      <c r="U866" t="s">
        <v>659</v>
      </c>
      <c r="V866" t="s">
        <v>659</v>
      </c>
      <c r="W866" t="s">
        <v>659</v>
      </c>
      <c r="X866" t="s">
        <v>659</v>
      </c>
      <c r="Y866" t="s">
        <v>659</v>
      </c>
      <c r="Z866" t="s">
        <v>659</v>
      </c>
      <c r="AA866" t="s">
        <v>659</v>
      </c>
      <c r="AB866" t="s">
        <v>659</v>
      </c>
      <c r="AC866" t="s">
        <v>659</v>
      </c>
      <c r="AD866" t="s">
        <v>659</v>
      </c>
      <c r="AE866" t="s">
        <v>659</v>
      </c>
      <c r="AF866" t="s">
        <v>659</v>
      </c>
      <c r="AG866" t="s">
        <v>659</v>
      </c>
      <c r="AH866" t="s">
        <v>659</v>
      </c>
      <c r="AI866" t="s">
        <v>659</v>
      </c>
      <c r="AJ866" t="s">
        <v>659</v>
      </c>
      <c r="AK866" t="s">
        <v>659</v>
      </c>
      <c r="AL866" t="s">
        <v>659</v>
      </c>
      <c r="AM866" t="s">
        <v>659</v>
      </c>
      <c r="AN866" t="s">
        <v>659</v>
      </c>
      <c r="AO866" t="s">
        <v>659</v>
      </c>
      <c r="AP866" t="s">
        <v>659</v>
      </c>
      <c r="AQ866" s="241">
        <v>0</v>
      </c>
      <c r="AR866" s="241">
        <v>0</v>
      </c>
    </row>
    <row r="867" spans="1:44" ht="18" x14ac:dyDescent="0.2">
      <c r="A867" s="264">
        <v>119408</v>
      </c>
      <c r="B867" t="s">
        <v>59</v>
      </c>
      <c r="C867" t="s">
        <v>659</v>
      </c>
      <c r="D867" t="s">
        <v>659</v>
      </c>
      <c r="E867" t="s">
        <v>659</v>
      </c>
      <c r="F867" t="s">
        <v>659</v>
      </c>
      <c r="G867" t="s">
        <v>659</v>
      </c>
      <c r="H867" t="s">
        <v>659</v>
      </c>
      <c r="I867" t="s">
        <v>659</v>
      </c>
      <c r="J867" t="s">
        <v>659</v>
      </c>
      <c r="K867" t="s">
        <v>659</v>
      </c>
      <c r="L867" t="s">
        <v>659</v>
      </c>
      <c r="M867" t="s">
        <v>659</v>
      </c>
      <c r="N867" t="s">
        <v>659</v>
      </c>
      <c r="O867" t="s">
        <v>659</v>
      </c>
      <c r="P867" t="s">
        <v>659</v>
      </c>
      <c r="Q867" t="s">
        <v>659</v>
      </c>
      <c r="R867" t="s">
        <v>659</v>
      </c>
      <c r="S867" t="s">
        <v>659</v>
      </c>
      <c r="T867" t="s">
        <v>659</v>
      </c>
      <c r="U867" t="s">
        <v>659</v>
      </c>
      <c r="V867" t="s">
        <v>659</v>
      </c>
      <c r="W867" t="s">
        <v>659</v>
      </c>
      <c r="X867" t="s">
        <v>659</v>
      </c>
      <c r="Y867" t="s">
        <v>659</v>
      </c>
      <c r="Z867" t="s">
        <v>659</v>
      </c>
      <c r="AA867" t="s">
        <v>659</v>
      </c>
      <c r="AB867" t="s">
        <v>659</v>
      </c>
      <c r="AC867" t="s">
        <v>659</v>
      </c>
      <c r="AD867" t="s">
        <v>659</v>
      </c>
      <c r="AE867" t="s">
        <v>659</v>
      </c>
      <c r="AF867" t="s">
        <v>659</v>
      </c>
      <c r="AG867" t="s">
        <v>659</v>
      </c>
      <c r="AH867" t="s">
        <v>659</v>
      </c>
      <c r="AI867" t="s">
        <v>659</v>
      </c>
      <c r="AJ867" t="s">
        <v>659</v>
      </c>
      <c r="AK867" t="s">
        <v>659</v>
      </c>
      <c r="AL867" t="s">
        <v>659</v>
      </c>
      <c r="AM867" t="s">
        <v>659</v>
      </c>
      <c r="AN867" t="s">
        <v>659</v>
      </c>
      <c r="AO867" t="s">
        <v>659</v>
      </c>
      <c r="AP867" t="s">
        <v>659</v>
      </c>
      <c r="AQ867" s="241">
        <v>0</v>
      </c>
      <c r="AR867" s="241">
        <v>0</v>
      </c>
    </row>
    <row r="868" spans="1:44" x14ac:dyDescent="0.2">
      <c r="A868">
        <v>119444</v>
      </c>
      <c r="B868" t="s">
        <v>1141</v>
      </c>
      <c r="C868" t="s">
        <v>196</v>
      </c>
      <c r="D868" t="s">
        <v>197</v>
      </c>
      <c r="E868" t="s">
        <v>196</v>
      </c>
      <c r="F868" t="s">
        <v>197</v>
      </c>
      <c r="G868" t="s">
        <v>198</v>
      </c>
      <c r="H868" t="s">
        <v>196</v>
      </c>
      <c r="I868" t="s">
        <v>198</v>
      </c>
      <c r="J868" t="s">
        <v>198</v>
      </c>
      <c r="K868" t="s">
        <v>198</v>
      </c>
      <c r="L868" t="s">
        <v>198</v>
      </c>
      <c r="M868" t="s">
        <v>198</v>
      </c>
      <c r="N868" t="s">
        <v>198</v>
      </c>
      <c r="O868" t="s">
        <v>196</v>
      </c>
      <c r="P868" t="s">
        <v>198</v>
      </c>
      <c r="Q868" t="s">
        <v>198</v>
      </c>
      <c r="R868" t="s">
        <v>198</v>
      </c>
      <c r="S868" t="s">
        <v>198</v>
      </c>
      <c r="T868" t="s">
        <v>196</v>
      </c>
      <c r="U868" t="s">
        <v>198</v>
      </c>
      <c r="V868" t="s">
        <v>198</v>
      </c>
      <c r="W868" t="s">
        <v>198</v>
      </c>
      <c r="X868" t="s">
        <v>198</v>
      </c>
      <c r="Y868" t="s">
        <v>198</v>
      </c>
      <c r="Z868" t="s">
        <v>196</v>
      </c>
      <c r="AA868" t="s">
        <v>198</v>
      </c>
      <c r="AB868" t="s">
        <v>198</v>
      </c>
      <c r="AC868" t="s">
        <v>198</v>
      </c>
      <c r="AD868" t="s">
        <v>198</v>
      </c>
      <c r="AE868" t="s">
        <v>198</v>
      </c>
      <c r="AF868" t="s">
        <v>196</v>
      </c>
      <c r="AG868" t="s">
        <v>198</v>
      </c>
      <c r="AH868" t="s">
        <v>198</v>
      </c>
      <c r="AI868" t="s">
        <v>198</v>
      </c>
      <c r="AJ868" t="s">
        <v>198</v>
      </c>
      <c r="AK868" t="s">
        <v>198</v>
      </c>
      <c r="AL868" t="s">
        <v>197</v>
      </c>
      <c r="AM868" t="s">
        <v>197</v>
      </c>
      <c r="AN868" t="s">
        <v>197</v>
      </c>
      <c r="AO868" t="s">
        <v>197</v>
      </c>
      <c r="AP868" t="s">
        <v>197</v>
      </c>
      <c r="AQ868" s="241">
        <v>0</v>
      </c>
      <c r="AR868" s="241">
        <v>0</v>
      </c>
    </row>
    <row r="869" spans="1:44" ht="18" x14ac:dyDescent="0.2">
      <c r="A869" s="264">
        <v>119452</v>
      </c>
      <c r="B869" t="s">
        <v>59</v>
      </c>
      <c r="C869" t="s">
        <v>659</v>
      </c>
      <c r="D869" t="s">
        <v>659</v>
      </c>
      <c r="E869" t="s">
        <v>659</v>
      </c>
      <c r="F869" t="s">
        <v>659</v>
      </c>
      <c r="G869" t="s">
        <v>659</v>
      </c>
      <c r="H869" t="s">
        <v>659</v>
      </c>
      <c r="I869" t="s">
        <v>659</v>
      </c>
      <c r="J869" t="s">
        <v>659</v>
      </c>
      <c r="K869" t="s">
        <v>659</v>
      </c>
      <c r="L869" t="s">
        <v>659</v>
      </c>
      <c r="M869" t="s">
        <v>659</v>
      </c>
      <c r="N869" t="s">
        <v>659</v>
      </c>
      <c r="O869" t="s">
        <v>659</v>
      </c>
      <c r="P869" t="s">
        <v>659</v>
      </c>
      <c r="Q869" t="s">
        <v>659</v>
      </c>
      <c r="R869" t="s">
        <v>659</v>
      </c>
      <c r="S869" t="s">
        <v>659</v>
      </c>
      <c r="T869" t="s">
        <v>659</v>
      </c>
      <c r="U869" t="s">
        <v>659</v>
      </c>
      <c r="V869" t="s">
        <v>659</v>
      </c>
      <c r="W869" t="s">
        <v>659</v>
      </c>
      <c r="X869" t="s">
        <v>659</v>
      </c>
      <c r="Y869" t="s">
        <v>659</v>
      </c>
      <c r="Z869" t="s">
        <v>659</v>
      </c>
      <c r="AA869" t="s">
        <v>659</v>
      </c>
      <c r="AB869" t="s">
        <v>659</v>
      </c>
      <c r="AC869" t="s">
        <v>659</v>
      </c>
      <c r="AD869" t="s">
        <v>659</v>
      </c>
      <c r="AE869" t="s">
        <v>659</v>
      </c>
      <c r="AF869" t="s">
        <v>659</v>
      </c>
      <c r="AG869" t="s">
        <v>659</v>
      </c>
      <c r="AH869" t="s">
        <v>659</v>
      </c>
      <c r="AI869" t="s">
        <v>659</v>
      </c>
      <c r="AJ869" t="s">
        <v>659</v>
      </c>
      <c r="AK869" t="s">
        <v>659</v>
      </c>
      <c r="AL869" t="s">
        <v>659</v>
      </c>
      <c r="AM869" t="s">
        <v>659</v>
      </c>
      <c r="AN869" t="s">
        <v>659</v>
      </c>
      <c r="AO869" t="s">
        <v>659</v>
      </c>
      <c r="AP869" t="s">
        <v>659</v>
      </c>
      <c r="AQ869" s="241">
        <v>0</v>
      </c>
      <c r="AR869" s="241">
        <v>0</v>
      </c>
    </row>
    <row r="870" spans="1:44" ht="18" x14ac:dyDescent="0.2">
      <c r="A870" s="264">
        <v>119458</v>
      </c>
      <c r="B870" t="s">
        <v>59</v>
      </c>
      <c r="C870" t="s">
        <v>659</v>
      </c>
      <c r="D870" t="s">
        <v>659</v>
      </c>
      <c r="E870" t="s">
        <v>659</v>
      </c>
      <c r="F870" t="s">
        <v>659</v>
      </c>
      <c r="G870" t="s">
        <v>659</v>
      </c>
      <c r="H870" t="s">
        <v>659</v>
      </c>
      <c r="I870" t="s">
        <v>659</v>
      </c>
      <c r="J870" t="s">
        <v>659</v>
      </c>
      <c r="K870" t="s">
        <v>659</v>
      </c>
      <c r="L870" t="s">
        <v>659</v>
      </c>
      <c r="M870" t="s">
        <v>659</v>
      </c>
      <c r="N870" t="s">
        <v>659</v>
      </c>
      <c r="O870" t="s">
        <v>659</v>
      </c>
      <c r="P870" t="s">
        <v>659</v>
      </c>
      <c r="Q870" t="s">
        <v>659</v>
      </c>
      <c r="R870" t="s">
        <v>659</v>
      </c>
      <c r="S870" t="s">
        <v>659</v>
      </c>
      <c r="T870" t="s">
        <v>659</v>
      </c>
      <c r="U870" t="s">
        <v>659</v>
      </c>
      <c r="V870" t="s">
        <v>659</v>
      </c>
      <c r="W870" t="s">
        <v>659</v>
      </c>
      <c r="X870" t="s">
        <v>659</v>
      </c>
      <c r="Y870" t="s">
        <v>659</v>
      </c>
      <c r="Z870" t="s">
        <v>659</v>
      </c>
      <c r="AA870" t="s">
        <v>659</v>
      </c>
      <c r="AB870" t="s">
        <v>659</v>
      </c>
      <c r="AC870" t="s">
        <v>659</v>
      </c>
      <c r="AD870" t="s">
        <v>659</v>
      </c>
      <c r="AE870" t="s">
        <v>659</v>
      </c>
      <c r="AF870" t="s">
        <v>659</v>
      </c>
      <c r="AG870" t="s">
        <v>659</v>
      </c>
      <c r="AH870" t="s">
        <v>659</v>
      </c>
      <c r="AI870" t="s">
        <v>659</v>
      </c>
      <c r="AJ870" t="s">
        <v>659</v>
      </c>
      <c r="AK870" t="s">
        <v>659</v>
      </c>
      <c r="AL870" t="s">
        <v>659</v>
      </c>
      <c r="AM870" t="s">
        <v>659</v>
      </c>
      <c r="AN870" t="s">
        <v>659</v>
      </c>
      <c r="AO870" t="s">
        <v>659</v>
      </c>
      <c r="AP870" t="s">
        <v>659</v>
      </c>
      <c r="AQ870" s="241">
        <v>0</v>
      </c>
      <c r="AR870" s="241">
        <v>0</v>
      </c>
    </row>
    <row r="871" spans="1:44" ht="18" x14ac:dyDescent="0.2">
      <c r="A871" s="264">
        <v>119463</v>
      </c>
      <c r="B871" t="s">
        <v>59</v>
      </c>
      <c r="C871" t="s">
        <v>659</v>
      </c>
      <c r="D871" t="s">
        <v>659</v>
      </c>
      <c r="E871" t="s">
        <v>659</v>
      </c>
      <c r="F871" t="s">
        <v>659</v>
      </c>
      <c r="G871" t="s">
        <v>659</v>
      </c>
      <c r="H871" t="s">
        <v>659</v>
      </c>
      <c r="I871" t="s">
        <v>659</v>
      </c>
      <c r="J871" t="s">
        <v>659</v>
      </c>
      <c r="K871" t="s">
        <v>659</v>
      </c>
      <c r="L871" t="s">
        <v>659</v>
      </c>
      <c r="M871" t="s">
        <v>659</v>
      </c>
      <c r="N871" t="s">
        <v>659</v>
      </c>
      <c r="O871" t="s">
        <v>659</v>
      </c>
      <c r="P871" t="s">
        <v>659</v>
      </c>
      <c r="Q871" t="s">
        <v>659</v>
      </c>
      <c r="R871" t="s">
        <v>659</v>
      </c>
      <c r="S871" t="s">
        <v>659</v>
      </c>
      <c r="T871" t="s">
        <v>659</v>
      </c>
      <c r="U871" t="s">
        <v>659</v>
      </c>
      <c r="V871" t="s">
        <v>659</v>
      </c>
      <c r="W871" t="s">
        <v>659</v>
      </c>
      <c r="X871" t="s">
        <v>659</v>
      </c>
      <c r="Y871" t="s">
        <v>659</v>
      </c>
      <c r="Z871" t="s">
        <v>659</v>
      </c>
      <c r="AA871" t="s">
        <v>659</v>
      </c>
      <c r="AB871" t="s">
        <v>659</v>
      </c>
      <c r="AC871" t="s">
        <v>659</v>
      </c>
      <c r="AD871" t="s">
        <v>659</v>
      </c>
      <c r="AE871" t="s">
        <v>659</v>
      </c>
      <c r="AF871" t="s">
        <v>659</v>
      </c>
      <c r="AG871" t="s">
        <v>659</v>
      </c>
      <c r="AH871" t="s">
        <v>659</v>
      </c>
      <c r="AI871" t="s">
        <v>659</v>
      </c>
      <c r="AJ871" t="s">
        <v>659</v>
      </c>
      <c r="AK871" t="s">
        <v>659</v>
      </c>
      <c r="AL871" t="s">
        <v>659</v>
      </c>
      <c r="AM871" t="s">
        <v>659</v>
      </c>
      <c r="AN871" t="s">
        <v>659</v>
      </c>
      <c r="AO871" t="s">
        <v>659</v>
      </c>
      <c r="AP871" t="s">
        <v>659</v>
      </c>
      <c r="AQ871" s="241">
        <v>0</v>
      </c>
      <c r="AR871" s="241">
        <v>0</v>
      </c>
    </row>
    <row r="872" spans="1:44" ht="18" x14ac:dyDescent="0.2">
      <c r="A872" s="264">
        <v>119470</v>
      </c>
      <c r="B872" t="s">
        <v>59</v>
      </c>
      <c r="C872" t="s">
        <v>659</v>
      </c>
      <c r="D872" t="s">
        <v>659</v>
      </c>
      <c r="E872" t="s">
        <v>659</v>
      </c>
      <c r="F872" t="s">
        <v>659</v>
      </c>
      <c r="G872" t="s">
        <v>659</v>
      </c>
      <c r="H872" t="s">
        <v>659</v>
      </c>
      <c r="I872" t="s">
        <v>659</v>
      </c>
      <c r="J872" t="s">
        <v>659</v>
      </c>
      <c r="K872" t="s">
        <v>659</v>
      </c>
      <c r="L872" t="s">
        <v>659</v>
      </c>
      <c r="M872" t="s">
        <v>659</v>
      </c>
      <c r="N872" t="s">
        <v>659</v>
      </c>
      <c r="O872" t="s">
        <v>659</v>
      </c>
      <c r="P872" t="s">
        <v>659</v>
      </c>
      <c r="Q872" t="s">
        <v>659</v>
      </c>
      <c r="R872" t="s">
        <v>659</v>
      </c>
      <c r="S872" t="s">
        <v>659</v>
      </c>
      <c r="T872" t="s">
        <v>659</v>
      </c>
      <c r="U872" t="s">
        <v>659</v>
      </c>
      <c r="V872" t="s">
        <v>659</v>
      </c>
      <c r="W872" t="s">
        <v>659</v>
      </c>
      <c r="X872" t="s">
        <v>659</v>
      </c>
      <c r="Y872" t="s">
        <v>659</v>
      </c>
      <c r="Z872" t="s">
        <v>659</v>
      </c>
      <c r="AA872" t="s">
        <v>659</v>
      </c>
      <c r="AB872" t="s">
        <v>659</v>
      </c>
      <c r="AC872" t="s">
        <v>659</v>
      </c>
      <c r="AD872" t="s">
        <v>659</v>
      </c>
      <c r="AE872" t="s">
        <v>659</v>
      </c>
      <c r="AF872" t="s">
        <v>659</v>
      </c>
      <c r="AG872" t="s">
        <v>659</v>
      </c>
      <c r="AH872" t="s">
        <v>659</v>
      </c>
      <c r="AI872" t="s">
        <v>659</v>
      </c>
      <c r="AJ872" t="s">
        <v>659</v>
      </c>
      <c r="AK872" t="s">
        <v>659</v>
      </c>
      <c r="AL872" t="s">
        <v>659</v>
      </c>
      <c r="AM872" t="s">
        <v>659</v>
      </c>
      <c r="AN872" t="s">
        <v>659</v>
      </c>
      <c r="AO872" t="s">
        <v>659</v>
      </c>
      <c r="AP872" t="s">
        <v>659</v>
      </c>
      <c r="AQ872" s="241">
        <v>0</v>
      </c>
      <c r="AR872" s="241">
        <v>0</v>
      </c>
    </row>
    <row r="873" spans="1:44" x14ac:dyDescent="0.2">
      <c r="A873">
        <v>119478</v>
      </c>
      <c r="B873" t="s">
        <v>1141</v>
      </c>
      <c r="C873" t="s">
        <v>198</v>
      </c>
      <c r="D873" t="s">
        <v>198</v>
      </c>
      <c r="E873" t="s">
        <v>198</v>
      </c>
      <c r="F873" t="s">
        <v>196</v>
      </c>
      <c r="G873" t="s">
        <v>198</v>
      </c>
      <c r="H873" t="s">
        <v>198</v>
      </c>
      <c r="I873" t="s">
        <v>196</v>
      </c>
      <c r="J873" t="s">
        <v>198</v>
      </c>
      <c r="K873" t="s">
        <v>198</v>
      </c>
      <c r="L873" t="s">
        <v>196</v>
      </c>
      <c r="M873" t="s">
        <v>196</v>
      </c>
      <c r="N873" t="s">
        <v>198</v>
      </c>
      <c r="O873" t="s">
        <v>196</v>
      </c>
      <c r="P873" t="s">
        <v>198</v>
      </c>
      <c r="Q873" t="s">
        <v>198</v>
      </c>
      <c r="R873" t="s">
        <v>198</v>
      </c>
      <c r="S873" t="s">
        <v>198</v>
      </c>
      <c r="T873" t="s">
        <v>198</v>
      </c>
      <c r="U873" t="s">
        <v>198</v>
      </c>
      <c r="V873" t="s">
        <v>198</v>
      </c>
      <c r="W873" t="s">
        <v>198</v>
      </c>
      <c r="X873" t="s">
        <v>197</v>
      </c>
      <c r="Y873" t="s">
        <v>197</v>
      </c>
      <c r="Z873" t="s">
        <v>197</v>
      </c>
      <c r="AA873" t="s">
        <v>197</v>
      </c>
      <c r="AB873" t="s">
        <v>198</v>
      </c>
      <c r="AC873" t="s">
        <v>197</v>
      </c>
      <c r="AD873" t="s">
        <v>197</v>
      </c>
      <c r="AE873" t="s">
        <v>197</v>
      </c>
      <c r="AF873" t="s">
        <v>198</v>
      </c>
      <c r="AG873" t="s">
        <v>196</v>
      </c>
      <c r="AH873" t="s">
        <v>196</v>
      </c>
      <c r="AI873" t="s">
        <v>196</v>
      </c>
      <c r="AJ873" t="s">
        <v>198</v>
      </c>
      <c r="AK873" t="s">
        <v>198</v>
      </c>
      <c r="AL873" t="s">
        <v>198</v>
      </c>
      <c r="AM873" t="s">
        <v>198</v>
      </c>
      <c r="AN873" t="s">
        <v>196</v>
      </c>
      <c r="AO873" t="s">
        <v>198</v>
      </c>
      <c r="AP873" t="s">
        <v>198</v>
      </c>
      <c r="AQ873" s="241">
        <v>0</v>
      </c>
      <c r="AR873" s="241">
        <v>0</v>
      </c>
    </row>
    <row r="874" spans="1:44" ht="15" x14ac:dyDescent="0.25">
      <c r="A874" s="258">
        <v>119509</v>
      </c>
      <c r="B874" t="s">
        <v>1144</v>
      </c>
      <c r="C874" s="245" t="s">
        <v>196</v>
      </c>
      <c r="D874" s="245" t="s">
        <v>196</v>
      </c>
      <c r="E874" s="245" t="s">
        <v>196</v>
      </c>
      <c r="F874" s="245" t="s">
        <v>196</v>
      </c>
      <c r="G874" s="245" t="s">
        <v>196</v>
      </c>
      <c r="H874" s="245" t="s">
        <v>196</v>
      </c>
      <c r="I874" s="245" t="s">
        <v>198</v>
      </c>
      <c r="J874" s="245" t="s">
        <v>198</v>
      </c>
      <c r="K874" s="245" t="s">
        <v>198</v>
      </c>
      <c r="L874" s="245" t="s">
        <v>198</v>
      </c>
      <c r="M874" s="245" t="s">
        <v>198</v>
      </c>
      <c r="N874" s="245" t="s">
        <v>198</v>
      </c>
      <c r="O874" s="245" t="s">
        <v>196</v>
      </c>
      <c r="P874" s="245" t="s">
        <v>196</v>
      </c>
      <c r="Q874" s="245" t="s">
        <v>196</v>
      </c>
      <c r="R874" s="245" t="s">
        <v>197</v>
      </c>
      <c r="S874" s="245" t="s">
        <v>196</v>
      </c>
      <c r="T874" s="245" t="s">
        <v>198</v>
      </c>
      <c r="U874" s="245" t="s">
        <v>198</v>
      </c>
      <c r="V874" s="245" t="s">
        <v>198</v>
      </c>
      <c r="W874" s="245" t="s">
        <v>197</v>
      </c>
      <c r="X874" s="245" t="s">
        <v>198</v>
      </c>
      <c r="Y874" s="245" t="s">
        <v>198</v>
      </c>
      <c r="Z874" s="245" t="s">
        <v>198</v>
      </c>
      <c r="AA874" s="245" t="s">
        <v>196</v>
      </c>
      <c r="AB874" s="245" t="s">
        <v>197</v>
      </c>
      <c r="AC874" s="245" t="s">
        <v>196</v>
      </c>
      <c r="AD874" s="245" t="s">
        <v>198</v>
      </c>
      <c r="AE874" s="245" t="s">
        <v>198</v>
      </c>
      <c r="AF874" s="245" t="s">
        <v>196</v>
      </c>
      <c r="AG874" s="245" t="s">
        <v>197</v>
      </c>
      <c r="AH874" s="245" t="s">
        <v>197</v>
      </c>
      <c r="AI874" s="245" t="s">
        <v>197</v>
      </c>
      <c r="AJ874" s="245" t="s">
        <v>197</v>
      </c>
      <c r="AK874" s="245" t="s">
        <v>197</v>
      </c>
      <c r="AL874" s="245" t="s">
        <v>197</v>
      </c>
      <c r="AM874" s="245" t="s">
        <v>197</v>
      </c>
      <c r="AN874" s="245" t="s">
        <v>197</v>
      </c>
      <c r="AO874" s="245" t="s">
        <v>197</v>
      </c>
      <c r="AP874" s="245" t="s">
        <v>197</v>
      </c>
      <c r="AQ874" s="241">
        <v>0</v>
      </c>
      <c r="AR874" s="241">
        <v>0</v>
      </c>
    </row>
    <row r="875" spans="1:44" ht="21.75" x14ac:dyDescent="0.5">
      <c r="A875" s="246">
        <v>119514</v>
      </c>
      <c r="B875" t="s">
        <v>59</v>
      </c>
      <c r="C875" s="241" t="s">
        <v>198</v>
      </c>
      <c r="D875" s="241" t="s">
        <v>198</v>
      </c>
      <c r="E875" s="241" t="s">
        <v>198</v>
      </c>
      <c r="F875" s="241" t="s">
        <v>196</v>
      </c>
      <c r="G875" s="241" t="s">
        <v>198</v>
      </c>
      <c r="H875" s="241" t="s">
        <v>198</v>
      </c>
      <c r="I875" s="241" t="s">
        <v>198</v>
      </c>
      <c r="J875" s="241" t="s">
        <v>198</v>
      </c>
      <c r="K875" s="241" t="s">
        <v>198</v>
      </c>
      <c r="L875" s="241" t="s">
        <v>198</v>
      </c>
      <c r="M875" s="241" t="s">
        <v>198</v>
      </c>
      <c r="N875" s="241" t="s">
        <v>198</v>
      </c>
      <c r="O875" s="241" t="s">
        <v>198</v>
      </c>
      <c r="P875" s="241" t="s">
        <v>196</v>
      </c>
      <c r="Q875" s="241" t="s">
        <v>198</v>
      </c>
      <c r="R875" s="241" t="s">
        <v>198</v>
      </c>
      <c r="S875" s="241" t="s">
        <v>198</v>
      </c>
      <c r="T875" s="241" t="s">
        <v>198</v>
      </c>
      <c r="U875" s="241" t="s">
        <v>198</v>
      </c>
      <c r="V875" s="241" t="s">
        <v>198</v>
      </c>
      <c r="W875" s="241" t="s">
        <v>198</v>
      </c>
      <c r="X875" s="241" t="s">
        <v>196</v>
      </c>
      <c r="Y875" s="241" t="s">
        <v>198</v>
      </c>
      <c r="Z875" s="241" t="s">
        <v>198</v>
      </c>
      <c r="AA875" s="241" t="s">
        <v>196</v>
      </c>
      <c r="AB875" s="241" t="s">
        <v>196</v>
      </c>
      <c r="AC875" s="241" t="s">
        <v>196</v>
      </c>
      <c r="AD875" s="241" t="s">
        <v>198</v>
      </c>
      <c r="AE875" s="241" t="s">
        <v>196</v>
      </c>
      <c r="AF875" s="241" t="s">
        <v>196</v>
      </c>
      <c r="AG875" s="241" t="s">
        <v>196</v>
      </c>
      <c r="AH875" s="241" t="s">
        <v>197</v>
      </c>
      <c r="AI875" s="241" t="s">
        <v>196</v>
      </c>
      <c r="AJ875" s="241" t="s">
        <v>198</v>
      </c>
      <c r="AK875" s="241" t="s">
        <v>197</v>
      </c>
      <c r="AL875" s="241" t="s">
        <v>196</v>
      </c>
      <c r="AM875" s="241" t="s">
        <v>197</v>
      </c>
      <c r="AN875" s="241" t="s">
        <v>196</v>
      </c>
      <c r="AO875" s="241" t="s">
        <v>197</v>
      </c>
      <c r="AP875" s="241" t="s">
        <v>197</v>
      </c>
      <c r="AQ875" s="241">
        <v>0</v>
      </c>
      <c r="AR875" s="241">
        <v>0</v>
      </c>
    </row>
    <row r="876" spans="1:44" x14ac:dyDescent="0.2">
      <c r="A876">
        <v>119530</v>
      </c>
      <c r="B876" t="s">
        <v>1141</v>
      </c>
      <c r="C876" t="s">
        <v>659</v>
      </c>
      <c r="D876" t="s">
        <v>659</v>
      </c>
      <c r="E876" t="s">
        <v>659</v>
      </c>
      <c r="F876" t="s">
        <v>659</v>
      </c>
      <c r="G876" t="s">
        <v>659</v>
      </c>
      <c r="H876" t="s">
        <v>659</v>
      </c>
      <c r="I876" t="s">
        <v>659</v>
      </c>
      <c r="J876" t="s">
        <v>659</v>
      </c>
      <c r="K876" t="s">
        <v>659</v>
      </c>
      <c r="L876" t="s">
        <v>659</v>
      </c>
      <c r="M876" t="s">
        <v>659</v>
      </c>
      <c r="N876" t="s">
        <v>659</v>
      </c>
      <c r="O876" t="s">
        <v>659</v>
      </c>
      <c r="P876" t="s">
        <v>659</v>
      </c>
      <c r="Q876" t="s">
        <v>659</v>
      </c>
      <c r="R876" t="s">
        <v>659</v>
      </c>
      <c r="S876" t="s">
        <v>659</v>
      </c>
      <c r="T876" t="s">
        <v>659</v>
      </c>
      <c r="U876" t="s">
        <v>659</v>
      </c>
      <c r="V876" t="s">
        <v>659</v>
      </c>
      <c r="W876" t="s">
        <v>659</v>
      </c>
      <c r="X876" t="s">
        <v>659</v>
      </c>
      <c r="Y876" t="s">
        <v>659</v>
      </c>
      <c r="Z876" t="s">
        <v>659</v>
      </c>
      <c r="AA876" t="s">
        <v>659</v>
      </c>
      <c r="AB876" t="s">
        <v>659</v>
      </c>
      <c r="AC876" t="s">
        <v>659</v>
      </c>
      <c r="AD876" t="s">
        <v>659</v>
      </c>
      <c r="AE876" t="s">
        <v>659</v>
      </c>
      <c r="AF876" t="s">
        <v>659</v>
      </c>
      <c r="AG876" t="s">
        <v>659</v>
      </c>
      <c r="AH876" t="s">
        <v>659</v>
      </c>
      <c r="AI876" t="s">
        <v>659</v>
      </c>
      <c r="AJ876" t="s">
        <v>659</v>
      </c>
      <c r="AK876" t="s">
        <v>659</v>
      </c>
      <c r="AL876" t="s">
        <v>659</v>
      </c>
      <c r="AM876" t="s">
        <v>659</v>
      </c>
      <c r="AN876" t="s">
        <v>659</v>
      </c>
      <c r="AO876" t="s">
        <v>659</v>
      </c>
      <c r="AP876" t="s">
        <v>659</v>
      </c>
      <c r="AQ876" s="241" t="s">
        <v>931</v>
      </c>
      <c r="AR876" s="241">
        <v>0</v>
      </c>
    </row>
    <row r="877" spans="1:44" x14ac:dyDescent="0.2">
      <c r="A877">
        <v>119531</v>
      </c>
      <c r="B877" t="s">
        <v>1144</v>
      </c>
      <c r="C877" t="s">
        <v>198</v>
      </c>
      <c r="D877" t="s">
        <v>196</v>
      </c>
      <c r="E877" t="s">
        <v>196</v>
      </c>
      <c r="F877" t="s">
        <v>196</v>
      </c>
      <c r="G877" t="s">
        <v>198</v>
      </c>
      <c r="H877" t="s">
        <v>198</v>
      </c>
      <c r="I877" t="s">
        <v>198</v>
      </c>
      <c r="J877" t="s">
        <v>196</v>
      </c>
      <c r="K877" t="s">
        <v>196</v>
      </c>
      <c r="L877" t="s">
        <v>197</v>
      </c>
      <c r="M877" t="s">
        <v>196</v>
      </c>
      <c r="N877" t="s">
        <v>198</v>
      </c>
      <c r="O877" t="s">
        <v>196</v>
      </c>
      <c r="P877" t="s">
        <v>196</v>
      </c>
      <c r="Q877" t="s">
        <v>198</v>
      </c>
      <c r="R877" t="s">
        <v>198</v>
      </c>
      <c r="S877" t="s">
        <v>196</v>
      </c>
      <c r="T877" t="s">
        <v>196</v>
      </c>
      <c r="U877" t="s">
        <v>196</v>
      </c>
      <c r="V877" t="s">
        <v>196</v>
      </c>
      <c r="W877" t="s">
        <v>196</v>
      </c>
      <c r="X877" t="s">
        <v>198</v>
      </c>
      <c r="Y877" t="s">
        <v>198</v>
      </c>
      <c r="Z877" t="s">
        <v>198</v>
      </c>
      <c r="AA877" t="s">
        <v>196</v>
      </c>
      <c r="AB877" t="s">
        <v>196</v>
      </c>
      <c r="AC877" t="s">
        <v>196</v>
      </c>
      <c r="AD877" t="s">
        <v>196</v>
      </c>
      <c r="AE877" t="s">
        <v>196</v>
      </c>
      <c r="AF877" t="s">
        <v>196</v>
      </c>
      <c r="AG877" t="s">
        <v>196</v>
      </c>
      <c r="AH877" t="s">
        <v>196</v>
      </c>
      <c r="AI877" t="s">
        <v>196</v>
      </c>
      <c r="AJ877" t="s">
        <v>196</v>
      </c>
      <c r="AK877" t="s">
        <v>196</v>
      </c>
      <c r="AL877" t="s">
        <v>196</v>
      </c>
      <c r="AM877" t="s">
        <v>198</v>
      </c>
      <c r="AN877" t="s">
        <v>198</v>
      </c>
      <c r="AO877" t="s">
        <v>196</v>
      </c>
      <c r="AP877" t="s">
        <v>198</v>
      </c>
      <c r="AQ877" s="241">
        <v>0</v>
      </c>
      <c r="AR877" s="241">
        <v>0</v>
      </c>
    </row>
    <row r="878" spans="1:44" x14ac:dyDescent="0.2">
      <c r="A878">
        <v>119563</v>
      </c>
      <c r="B878" t="s">
        <v>1141</v>
      </c>
      <c r="C878" t="s">
        <v>198</v>
      </c>
      <c r="D878" t="s">
        <v>196</v>
      </c>
      <c r="E878" t="s">
        <v>196</v>
      </c>
      <c r="F878" t="s">
        <v>196</v>
      </c>
      <c r="G878" t="s">
        <v>196</v>
      </c>
      <c r="H878" t="s">
        <v>198</v>
      </c>
      <c r="I878" t="s">
        <v>198</v>
      </c>
      <c r="J878" t="s">
        <v>196</v>
      </c>
      <c r="K878" t="s">
        <v>196</v>
      </c>
      <c r="L878" t="s">
        <v>196</v>
      </c>
      <c r="M878" t="s">
        <v>197</v>
      </c>
      <c r="N878" t="s">
        <v>198</v>
      </c>
      <c r="O878" t="s">
        <v>198</v>
      </c>
      <c r="P878" t="s">
        <v>196</v>
      </c>
      <c r="Q878" t="s">
        <v>198</v>
      </c>
      <c r="R878" t="s">
        <v>198</v>
      </c>
      <c r="S878" t="s">
        <v>198</v>
      </c>
      <c r="T878" t="s">
        <v>196</v>
      </c>
      <c r="U878" t="s">
        <v>196</v>
      </c>
      <c r="V878" t="s">
        <v>198</v>
      </c>
      <c r="W878" t="s">
        <v>198</v>
      </c>
      <c r="X878" t="s">
        <v>198</v>
      </c>
      <c r="Y878" t="s">
        <v>196</v>
      </c>
      <c r="Z878" t="s">
        <v>196</v>
      </c>
      <c r="AA878" t="s">
        <v>198</v>
      </c>
      <c r="AB878" t="s">
        <v>198</v>
      </c>
      <c r="AC878" t="s">
        <v>198</v>
      </c>
      <c r="AD878" t="s">
        <v>198</v>
      </c>
      <c r="AE878" t="s">
        <v>198</v>
      </c>
      <c r="AF878" t="s">
        <v>198</v>
      </c>
      <c r="AG878" t="s">
        <v>198</v>
      </c>
      <c r="AH878" t="s">
        <v>197</v>
      </c>
      <c r="AI878" t="s">
        <v>198</v>
      </c>
      <c r="AJ878" t="s">
        <v>198</v>
      </c>
      <c r="AK878" t="s">
        <v>197</v>
      </c>
      <c r="AL878" t="s">
        <v>197</v>
      </c>
      <c r="AM878" t="s">
        <v>197</v>
      </c>
      <c r="AN878" t="s">
        <v>197</v>
      </c>
      <c r="AO878" t="s">
        <v>197</v>
      </c>
      <c r="AP878" t="s">
        <v>197</v>
      </c>
      <c r="AQ878" s="241">
        <v>0</v>
      </c>
      <c r="AR878" s="241">
        <v>0</v>
      </c>
    </row>
    <row r="879" spans="1:44" ht="18" x14ac:dyDescent="0.2">
      <c r="A879" s="264">
        <v>119564</v>
      </c>
      <c r="B879" t="s">
        <v>59</v>
      </c>
      <c r="C879" t="s">
        <v>659</v>
      </c>
      <c r="D879" t="s">
        <v>659</v>
      </c>
      <c r="E879" t="s">
        <v>659</v>
      </c>
      <c r="F879" t="s">
        <v>659</v>
      </c>
      <c r="G879" t="s">
        <v>659</v>
      </c>
      <c r="H879" t="s">
        <v>659</v>
      </c>
      <c r="I879" t="s">
        <v>659</v>
      </c>
      <c r="J879" t="s">
        <v>659</v>
      </c>
      <c r="K879" t="s">
        <v>659</v>
      </c>
      <c r="L879" t="s">
        <v>659</v>
      </c>
      <c r="M879" t="s">
        <v>659</v>
      </c>
      <c r="N879" t="s">
        <v>659</v>
      </c>
      <c r="O879" t="s">
        <v>659</v>
      </c>
      <c r="P879" t="s">
        <v>659</v>
      </c>
      <c r="Q879" t="s">
        <v>659</v>
      </c>
      <c r="R879" t="s">
        <v>659</v>
      </c>
      <c r="S879" t="s">
        <v>659</v>
      </c>
      <c r="T879" t="s">
        <v>659</v>
      </c>
      <c r="U879" t="s">
        <v>659</v>
      </c>
      <c r="V879" t="s">
        <v>659</v>
      </c>
      <c r="W879" t="s">
        <v>659</v>
      </c>
      <c r="X879" t="s">
        <v>659</v>
      </c>
      <c r="Y879" t="s">
        <v>659</v>
      </c>
      <c r="Z879" t="s">
        <v>659</v>
      </c>
      <c r="AA879" t="s">
        <v>659</v>
      </c>
      <c r="AB879" t="s">
        <v>659</v>
      </c>
      <c r="AC879" t="s">
        <v>659</v>
      </c>
      <c r="AD879" t="s">
        <v>659</v>
      </c>
      <c r="AE879" t="s">
        <v>659</v>
      </c>
      <c r="AF879" t="s">
        <v>659</v>
      </c>
      <c r="AG879" t="s">
        <v>659</v>
      </c>
      <c r="AH879" t="s">
        <v>659</v>
      </c>
      <c r="AI879" t="s">
        <v>659</v>
      </c>
      <c r="AJ879" t="s">
        <v>659</v>
      </c>
      <c r="AK879" t="s">
        <v>659</v>
      </c>
      <c r="AL879" t="s">
        <v>659</v>
      </c>
      <c r="AM879" t="s">
        <v>659</v>
      </c>
      <c r="AN879" t="s">
        <v>659</v>
      </c>
      <c r="AO879" t="s">
        <v>659</v>
      </c>
      <c r="AP879" t="s">
        <v>659</v>
      </c>
      <c r="AQ879" s="241">
        <v>0</v>
      </c>
      <c r="AR879" s="241">
        <v>0</v>
      </c>
    </row>
    <row r="880" spans="1:44" ht="15" x14ac:dyDescent="0.25">
      <c r="A880" s="257">
        <v>119581</v>
      </c>
      <c r="B880" t="s">
        <v>59</v>
      </c>
      <c r="C880" s="245" t="s">
        <v>659</v>
      </c>
      <c r="D880" s="245" t="s">
        <v>659</v>
      </c>
      <c r="E880" s="245" t="s">
        <v>659</v>
      </c>
      <c r="F880" s="245" t="s">
        <v>659</v>
      </c>
      <c r="G880" s="245" t="s">
        <v>659</v>
      </c>
      <c r="H880" s="245" t="s">
        <v>659</v>
      </c>
      <c r="I880" s="245" t="s">
        <v>659</v>
      </c>
      <c r="J880" s="245" t="s">
        <v>659</v>
      </c>
      <c r="K880" s="245" t="s">
        <v>659</v>
      </c>
      <c r="L880" s="245" t="s">
        <v>659</v>
      </c>
      <c r="M880" s="245" t="s">
        <v>659</v>
      </c>
      <c r="N880" s="245" t="s">
        <v>659</v>
      </c>
      <c r="O880" s="245" t="s">
        <v>659</v>
      </c>
      <c r="P880" s="245" t="s">
        <v>659</v>
      </c>
      <c r="Q880" s="245" t="s">
        <v>659</v>
      </c>
      <c r="R880" s="245" t="s">
        <v>659</v>
      </c>
      <c r="S880" s="245" t="s">
        <v>659</v>
      </c>
      <c r="T880" s="245" t="s">
        <v>659</v>
      </c>
      <c r="U880" s="245" t="s">
        <v>659</v>
      </c>
      <c r="V880" s="245" t="s">
        <v>659</v>
      </c>
      <c r="W880" s="245" t="s">
        <v>659</v>
      </c>
      <c r="X880" s="245" t="s">
        <v>659</v>
      </c>
      <c r="Y880" s="245" t="s">
        <v>659</v>
      </c>
      <c r="Z880" s="245" t="s">
        <v>659</v>
      </c>
      <c r="AA880" s="245" t="s">
        <v>659</v>
      </c>
      <c r="AB880" s="245" t="s">
        <v>659</v>
      </c>
      <c r="AC880" s="245" t="s">
        <v>659</v>
      </c>
      <c r="AD880" s="245" t="s">
        <v>659</v>
      </c>
      <c r="AE880" s="245" t="s">
        <v>659</v>
      </c>
      <c r="AF880" s="245" t="s">
        <v>659</v>
      </c>
      <c r="AG880" s="245" t="s">
        <v>659</v>
      </c>
      <c r="AH880" s="245" t="s">
        <v>659</v>
      </c>
      <c r="AI880" s="245" t="s">
        <v>659</v>
      </c>
      <c r="AJ880" s="245" t="s">
        <v>659</v>
      </c>
      <c r="AK880" s="245" t="s">
        <v>659</v>
      </c>
      <c r="AL880" s="245" t="s">
        <v>659</v>
      </c>
      <c r="AM880" s="245" t="s">
        <v>659</v>
      </c>
      <c r="AN880" s="245" t="s">
        <v>659</v>
      </c>
      <c r="AO880" s="245" t="s">
        <v>659</v>
      </c>
      <c r="AP880" s="245" t="s">
        <v>659</v>
      </c>
      <c r="AQ880" s="241" t="s">
        <v>1145</v>
      </c>
      <c r="AR880" s="241">
        <v>0</v>
      </c>
    </row>
    <row r="881" spans="1:44" ht="18" x14ac:dyDescent="0.2">
      <c r="A881" s="264">
        <v>119609</v>
      </c>
      <c r="B881" t="s">
        <v>59</v>
      </c>
      <c r="C881" t="s">
        <v>659</v>
      </c>
      <c r="D881" t="s">
        <v>659</v>
      </c>
      <c r="E881" t="s">
        <v>659</v>
      </c>
      <c r="F881" t="s">
        <v>659</v>
      </c>
      <c r="G881" t="s">
        <v>659</v>
      </c>
      <c r="H881" t="s">
        <v>659</v>
      </c>
      <c r="I881" t="s">
        <v>659</v>
      </c>
      <c r="J881" t="s">
        <v>659</v>
      </c>
      <c r="K881" t="s">
        <v>659</v>
      </c>
      <c r="L881" t="s">
        <v>659</v>
      </c>
      <c r="M881" t="s">
        <v>659</v>
      </c>
      <c r="N881" t="s">
        <v>659</v>
      </c>
      <c r="O881" t="s">
        <v>659</v>
      </c>
      <c r="P881" t="s">
        <v>659</v>
      </c>
      <c r="Q881" t="s">
        <v>659</v>
      </c>
      <c r="R881" t="s">
        <v>659</v>
      </c>
      <c r="S881" t="s">
        <v>659</v>
      </c>
      <c r="T881" t="s">
        <v>659</v>
      </c>
      <c r="U881" t="s">
        <v>659</v>
      </c>
      <c r="V881" t="s">
        <v>659</v>
      </c>
      <c r="W881" t="s">
        <v>659</v>
      </c>
      <c r="X881" t="s">
        <v>659</v>
      </c>
      <c r="Y881" t="s">
        <v>659</v>
      </c>
      <c r="Z881" t="s">
        <v>659</v>
      </c>
      <c r="AA881" t="s">
        <v>659</v>
      </c>
      <c r="AB881" t="s">
        <v>659</v>
      </c>
      <c r="AC881" t="s">
        <v>659</v>
      </c>
      <c r="AD881" t="s">
        <v>659</v>
      </c>
      <c r="AE881" t="s">
        <v>659</v>
      </c>
      <c r="AF881" t="s">
        <v>659</v>
      </c>
      <c r="AG881" t="s">
        <v>659</v>
      </c>
      <c r="AH881" t="s">
        <v>659</v>
      </c>
      <c r="AI881" t="s">
        <v>659</v>
      </c>
      <c r="AJ881" t="s">
        <v>659</v>
      </c>
      <c r="AK881" t="s">
        <v>659</v>
      </c>
      <c r="AL881" t="s">
        <v>659</v>
      </c>
      <c r="AM881" t="s">
        <v>659</v>
      </c>
      <c r="AN881" t="s">
        <v>659</v>
      </c>
      <c r="AO881" t="s">
        <v>659</v>
      </c>
      <c r="AP881" t="s">
        <v>659</v>
      </c>
      <c r="AQ881" s="241">
        <v>0</v>
      </c>
      <c r="AR881" s="241">
        <v>0</v>
      </c>
    </row>
    <row r="882" spans="1:44" ht="15" x14ac:dyDescent="0.25">
      <c r="A882" s="258">
        <v>119618</v>
      </c>
      <c r="B882" t="s">
        <v>59</v>
      </c>
      <c r="C882" s="245" t="s">
        <v>659</v>
      </c>
      <c r="D882" s="245" t="s">
        <v>659</v>
      </c>
      <c r="E882" s="245" t="s">
        <v>659</v>
      </c>
      <c r="F882" s="245" t="s">
        <v>659</v>
      </c>
      <c r="G882" s="245" t="s">
        <v>659</v>
      </c>
      <c r="H882" s="245" t="s">
        <v>659</v>
      </c>
      <c r="I882" s="245" t="s">
        <v>659</v>
      </c>
      <c r="J882" s="245" t="s">
        <v>659</v>
      </c>
      <c r="K882" s="245" t="s">
        <v>659</v>
      </c>
      <c r="L882" s="245" t="s">
        <v>659</v>
      </c>
      <c r="M882" s="245" t="s">
        <v>659</v>
      </c>
      <c r="N882" s="245" t="s">
        <v>659</v>
      </c>
      <c r="O882" s="245" t="s">
        <v>659</v>
      </c>
      <c r="P882" s="245" t="s">
        <v>659</v>
      </c>
      <c r="Q882" s="245" t="s">
        <v>659</v>
      </c>
      <c r="R882" s="245" t="s">
        <v>659</v>
      </c>
      <c r="S882" s="245" t="s">
        <v>659</v>
      </c>
      <c r="T882" s="245" t="s">
        <v>659</v>
      </c>
      <c r="U882" s="245" t="s">
        <v>659</v>
      </c>
      <c r="V882" s="245" t="s">
        <v>659</v>
      </c>
      <c r="W882" s="245" t="s">
        <v>659</v>
      </c>
      <c r="X882" s="245" t="s">
        <v>659</v>
      </c>
      <c r="Y882" s="245" t="s">
        <v>659</v>
      </c>
      <c r="Z882" s="245" t="s">
        <v>659</v>
      </c>
      <c r="AA882" s="245" t="s">
        <v>659</v>
      </c>
      <c r="AB882" s="245" t="s">
        <v>659</v>
      </c>
      <c r="AC882" s="245" t="s">
        <v>659</v>
      </c>
      <c r="AD882" s="245" t="s">
        <v>659</v>
      </c>
      <c r="AE882" s="245" t="s">
        <v>659</v>
      </c>
      <c r="AF882" s="245" t="s">
        <v>659</v>
      </c>
      <c r="AG882" s="245" t="s">
        <v>659</v>
      </c>
      <c r="AH882" s="245" t="s">
        <v>659</v>
      </c>
      <c r="AI882" s="245" t="s">
        <v>659</v>
      </c>
      <c r="AJ882" s="245" t="s">
        <v>659</v>
      </c>
      <c r="AK882" s="245" t="s">
        <v>659</v>
      </c>
      <c r="AL882" s="245" t="s">
        <v>659</v>
      </c>
      <c r="AM882" s="245" t="s">
        <v>659</v>
      </c>
      <c r="AN882" s="245" t="s">
        <v>659</v>
      </c>
      <c r="AO882" s="245" t="s">
        <v>659</v>
      </c>
      <c r="AP882" s="245" t="s">
        <v>659</v>
      </c>
      <c r="AQ882" s="241" t="s">
        <v>944</v>
      </c>
      <c r="AR882" s="241">
        <v>0</v>
      </c>
    </row>
    <row r="883" spans="1:44" x14ac:dyDescent="0.2">
      <c r="A883">
        <v>119637</v>
      </c>
      <c r="B883" t="s">
        <v>59</v>
      </c>
      <c r="C883" t="s">
        <v>198</v>
      </c>
      <c r="D883" t="s">
        <v>196</v>
      </c>
      <c r="E883" t="s">
        <v>196</v>
      </c>
      <c r="F883" t="s">
        <v>196</v>
      </c>
      <c r="G883" t="s">
        <v>196</v>
      </c>
      <c r="H883" t="s">
        <v>198</v>
      </c>
      <c r="I883" t="s">
        <v>196</v>
      </c>
      <c r="J883" t="s">
        <v>198</v>
      </c>
      <c r="K883" t="s">
        <v>198</v>
      </c>
      <c r="L883" t="s">
        <v>198</v>
      </c>
      <c r="M883" t="s">
        <v>198</v>
      </c>
      <c r="N883" t="s">
        <v>196</v>
      </c>
      <c r="O883" t="s">
        <v>196</v>
      </c>
      <c r="P883" t="s">
        <v>196</v>
      </c>
      <c r="Q883" t="s">
        <v>198</v>
      </c>
      <c r="R883" t="s">
        <v>198</v>
      </c>
      <c r="S883" t="s">
        <v>198</v>
      </c>
      <c r="T883" t="s">
        <v>196</v>
      </c>
      <c r="U883" t="s">
        <v>198</v>
      </c>
      <c r="V883" t="s">
        <v>198</v>
      </c>
      <c r="W883" t="s">
        <v>198</v>
      </c>
      <c r="X883" t="s">
        <v>198</v>
      </c>
      <c r="Y883" t="s">
        <v>198</v>
      </c>
      <c r="Z883" t="s">
        <v>198</v>
      </c>
      <c r="AA883" t="s">
        <v>198</v>
      </c>
      <c r="AB883" t="s">
        <v>198</v>
      </c>
      <c r="AC883" t="s">
        <v>198</v>
      </c>
      <c r="AD883" t="s">
        <v>198</v>
      </c>
      <c r="AE883" t="s">
        <v>196</v>
      </c>
      <c r="AF883" t="s">
        <v>198</v>
      </c>
      <c r="AG883" t="s">
        <v>198</v>
      </c>
      <c r="AH883" t="s">
        <v>196</v>
      </c>
      <c r="AI883" t="s">
        <v>196</v>
      </c>
      <c r="AJ883" t="s">
        <v>196</v>
      </c>
      <c r="AK883" t="s">
        <v>198</v>
      </c>
      <c r="AL883" t="s">
        <v>198</v>
      </c>
      <c r="AM883" t="s">
        <v>198</v>
      </c>
      <c r="AN883" t="s">
        <v>198</v>
      </c>
      <c r="AO883" t="s">
        <v>198</v>
      </c>
      <c r="AP883" t="s">
        <v>198</v>
      </c>
      <c r="AQ883" s="241">
        <v>0</v>
      </c>
      <c r="AR883" s="241">
        <v>0</v>
      </c>
    </row>
    <row r="884" spans="1:44" ht="18" x14ac:dyDescent="0.2">
      <c r="A884" s="264">
        <v>119644</v>
      </c>
      <c r="B884" t="s">
        <v>59</v>
      </c>
      <c r="C884" t="s">
        <v>659</v>
      </c>
      <c r="D884" t="s">
        <v>659</v>
      </c>
      <c r="E884" t="s">
        <v>659</v>
      </c>
      <c r="F884" t="s">
        <v>659</v>
      </c>
      <c r="G884" t="s">
        <v>659</v>
      </c>
      <c r="H884" t="s">
        <v>659</v>
      </c>
      <c r="I884" t="s">
        <v>659</v>
      </c>
      <c r="J884" t="s">
        <v>659</v>
      </c>
      <c r="K884" t="s">
        <v>659</v>
      </c>
      <c r="L884" t="s">
        <v>659</v>
      </c>
      <c r="M884" t="s">
        <v>659</v>
      </c>
      <c r="N884" t="s">
        <v>659</v>
      </c>
      <c r="O884" t="s">
        <v>659</v>
      </c>
      <c r="P884" t="s">
        <v>659</v>
      </c>
      <c r="Q884" t="s">
        <v>659</v>
      </c>
      <c r="R884" t="s">
        <v>659</v>
      </c>
      <c r="S884" t="s">
        <v>659</v>
      </c>
      <c r="T884" t="s">
        <v>659</v>
      </c>
      <c r="U884" t="s">
        <v>659</v>
      </c>
      <c r="V884" t="s">
        <v>659</v>
      </c>
      <c r="W884" t="s">
        <v>659</v>
      </c>
      <c r="X884" t="s">
        <v>659</v>
      </c>
      <c r="Y884" t="s">
        <v>659</v>
      </c>
      <c r="Z884" t="s">
        <v>659</v>
      </c>
      <c r="AA884" t="s">
        <v>659</v>
      </c>
      <c r="AB884" t="s">
        <v>659</v>
      </c>
      <c r="AC884" t="s">
        <v>659</v>
      </c>
      <c r="AD884" t="s">
        <v>659</v>
      </c>
      <c r="AE884" t="s">
        <v>659</v>
      </c>
      <c r="AF884" t="s">
        <v>659</v>
      </c>
      <c r="AG884" t="s">
        <v>659</v>
      </c>
      <c r="AH884" t="s">
        <v>659</v>
      </c>
      <c r="AI884" t="s">
        <v>659</v>
      </c>
      <c r="AJ884" t="s">
        <v>659</v>
      </c>
      <c r="AK884" t="s">
        <v>659</v>
      </c>
      <c r="AL884" t="s">
        <v>659</v>
      </c>
      <c r="AM884" t="s">
        <v>659</v>
      </c>
      <c r="AN884" t="s">
        <v>659</v>
      </c>
      <c r="AO884" t="s">
        <v>659</v>
      </c>
      <c r="AP884" t="s">
        <v>659</v>
      </c>
      <c r="AQ884" s="241">
        <v>0</v>
      </c>
      <c r="AR884" s="241">
        <v>0</v>
      </c>
    </row>
    <row r="885" spans="1:44" x14ac:dyDescent="0.2">
      <c r="A885">
        <v>119645</v>
      </c>
      <c r="B885" t="s">
        <v>59</v>
      </c>
      <c r="C885" t="s">
        <v>198</v>
      </c>
      <c r="D885" t="s">
        <v>198</v>
      </c>
      <c r="E885" t="s">
        <v>196</v>
      </c>
      <c r="F885" t="s">
        <v>198</v>
      </c>
      <c r="G885" t="s">
        <v>198</v>
      </c>
      <c r="H885" t="s">
        <v>198</v>
      </c>
      <c r="I885" t="s">
        <v>196</v>
      </c>
      <c r="J885" t="s">
        <v>198</v>
      </c>
      <c r="K885" t="s">
        <v>198</v>
      </c>
      <c r="L885" t="s">
        <v>198</v>
      </c>
      <c r="M885" t="s">
        <v>196</v>
      </c>
      <c r="N885" t="s">
        <v>196</v>
      </c>
      <c r="O885" t="s">
        <v>196</v>
      </c>
      <c r="P885" t="s">
        <v>198</v>
      </c>
      <c r="Q885" t="s">
        <v>196</v>
      </c>
      <c r="R885" t="s">
        <v>198</v>
      </c>
      <c r="S885" t="s">
        <v>196</v>
      </c>
      <c r="T885" t="s">
        <v>196</v>
      </c>
      <c r="U885" t="s">
        <v>198</v>
      </c>
      <c r="V885" t="s">
        <v>198</v>
      </c>
      <c r="W885" t="s">
        <v>198</v>
      </c>
      <c r="X885" t="s">
        <v>198</v>
      </c>
      <c r="Y885" t="s">
        <v>196</v>
      </c>
      <c r="Z885" t="s">
        <v>196</v>
      </c>
      <c r="AA885" t="s">
        <v>198</v>
      </c>
      <c r="AB885" t="s">
        <v>198</v>
      </c>
      <c r="AC885" t="s">
        <v>198</v>
      </c>
      <c r="AD885" t="s">
        <v>198</v>
      </c>
      <c r="AE885" t="s">
        <v>197</v>
      </c>
      <c r="AF885" t="s">
        <v>197</v>
      </c>
      <c r="AG885" t="s">
        <v>198</v>
      </c>
      <c r="AH885" t="s">
        <v>196</v>
      </c>
      <c r="AI885" t="s">
        <v>196</v>
      </c>
      <c r="AJ885" t="s">
        <v>198</v>
      </c>
      <c r="AK885" t="s">
        <v>198</v>
      </c>
      <c r="AL885" t="s">
        <v>196</v>
      </c>
      <c r="AM885" t="s">
        <v>198</v>
      </c>
      <c r="AN885" t="s">
        <v>196</v>
      </c>
      <c r="AO885" t="s">
        <v>196</v>
      </c>
      <c r="AP885" t="s">
        <v>198</v>
      </c>
      <c r="AQ885" s="241">
        <v>0</v>
      </c>
      <c r="AR885" s="241">
        <v>0</v>
      </c>
    </row>
    <row r="886" spans="1:44" x14ac:dyDescent="0.2">
      <c r="A886">
        <v>119647</v>
      </c>
      <c r="B886" t="s">
        <v>59</v>
      </c>
      <c r="C886" t="s">
        <v>198</v>
      </c>
      <c r="D886" t="s">
        <v>196</v>
      </c>
      <c r="E886" t="s">
        <v>196</v>
      </c>
      <c r="F886" t="s">
        <v>196</v>
      </c>
      <c r="G886" t="s">
        <v>198</v>
      </c>
      <c r="H886" t="s">
        <v>196</v>
      </c>
      <c r="I886" t="s">
        <v>198</v>
      </c>
      <c r="J886" t="s">
        <v>196</v>
      </c>
      <c r="K886" t="s">
        <v>196</v>
      </c>
      <c r="L886" t="s">
        <v>198</v>
      </c>
      <c r="M886" t="s">
        <v>198</v>
      </c>
      <c r="N886" t="s">
        <v>198</v>
      </c>
      <c r="O886" t="s">
        <v>198</v>
      </c>
      <c r="P886" t="s">
        <v>196</v>
      </c>
      <c r="Q886" t="s">
        <v>198</v>
      </c>
      <c r="R886" t="s">
        <v>198</v>
      </c>
      <c r="S886" t="s">
        <v>198</v>
      </c>
      <c r="T886" t="s">
        <v>198</v>
      </c>
      <c r="U886" t="s">
        <v>196</v>
      </c>
      <c r="V886" t="s">
        <v>198</v>
      </c>
      <c r="W886" t="s">
        <v>198</v>
      </c>
      <c r="X886" t="s">
        <v>196</v>
      </c>
      <c r="Y886" t="s">
        <v>198</v>
      </c>
      <c r="Z886" t="s">
        <v>196</v>
      </c>
      <c r="AA886" t="s">
        <v>196</v>
      </c>
      <c r="AB886" t="s">
        <v>198</v>
      </c>
      <c r="AC886" t="s">
        <v>198</v>
      </c>
      <c r="AD886" t="s">
        <v>198</v>
      </c>
      <c r="AE886" t="s">
        <v>198</v>
      </c>
      <c r="AF886" t="s">
        <v>197</v>
      </c>
      <c r="AG886" t="s">
        <v>196</v>
      </c>
      <c r="AH886" t="s">
        <v>196</v>
      </c>
      <c r="AI886" t="s">
        <v>196</v>
      </c>
      <c r="AJ886" t="s">
        <v>196</v>
      </c>
      <c r="AK886" t="s">
        <v>196</v>
      </c>
      <c r="AL886" t="s">
        <v>196</v>
      </c>
      <c r="AM886" t="s">
        <v>198</v>
      </c>
      <c r="AN886" t="s">
        <v>198</v>
      </c>
      <c r="AO886" t="s">
        <v>196</v>
      </c>
      <c r="AP886" t="s">
        <v>196</v>
      </c>
      <c r="AQ886" s="241">
        <v>0</v>
      </c>
      <c r="AR886" s="241">
        <v>0</v>
      </c>
    </row>
    <row r="887" spans="1:44" ht="18" x14ac:dyDescent="0.2">
      <c r="A887" s="264">
        <v>119659</v>
      </c>
      <c r="B887" t="s">
        <v>59</v>
      </c>
      <c r="C887" t="s">
        <v>659</v>
      </c>
      <c r="D887" t="s">
        <v>659</v>
      </c>
      <c r="E887" t="s">
        <v>659</v>
      </c>
      <c r="F887" t="s">
        <v>659</v>
      </c>
      <c r="G887" t="s">
        <v>659</v>
      </c>
      <c r="H887" t="s">
        <v>659</v>
      </c>
      <c r="I887" t="s">
        <v>659</v>
      </c>
      <c r="J887" t="s">
        <v>659</v>
      </c>
      <c r="K887" t="s">
        <v>659</v>
      </c>
      <c r="L887" t="s">
        <v>659</v>
      </c>
      <c r="M887" t="s">
        <v>659</v>
      </c>
      <c r="N887" t="s">
        <v>659</v>
      </c>
      <c r="O887" t="s">
        <v>659</v>
      </c>
      <c r="P887" t="s">
        <v>659</v>
      </c>
      <c r="Q887" t="s">
        <v>659</v>
      </c>
      <c r="R887" t="s">
        <v>659</v>
      </c>
      <c r="S887" t="s">
        <v>659</v>
      </c>
      <c r="T887" t="s">
        <v>659</v>
      </c>
      <c r="U887" t="s">
        <v>659</v>
      </c>
      <c r="V887" t="s">
        <v>659</v>
      </c>
      <c r="W887" t="s">
        <v>659</v>
      </c>
      <c r="X887" t="s">
        <v>659</v>
      </c>
      <c r="Y887" t="s">
        <v>659</v>
      </c>
      <c r="Z887" t="s">
        <v>659</v>
      </c>
      <c r="AA887" t="s">
        <v>659</v>
      </c>
      <c r="AB887" t="s">
        <v>659</v>
      </c>
      <c r="AC887" t="s">
        <v>659</v>
      </c>
      <c r="AD887" t="s">
        <v>659</v>
      </c>
      <c r="AE887" t="s">
        <v>659</v>
      </c>
      <c r="AF887" t="s">
        <v>659</v>
      </c>
      <c r="AG887" t="s">
        <v>659</v>
      </c>
      <c r="AH887" t="s">
        <v>659</v>
      </c>
      <c r="AI887" t="s">
        <v>659</v>
      </c>
      <c r="AJ887" t="s">
        <v>659</v>
      </c>
      <c r="AK887" t="s">
        <v>659</v>
      </c>
      <c r="AL887" t="s">
        <v>659</v>
      </c>
      <c r="AM887" t="s">
        <v>659</v>
      </c>
      <c r="AN887" t="s">
        <v>659</v>
      </c>
      <c r="AO887" t="s">
        <v>659</v>
      </c>
      <c r="AP887" t="s">
        <v>659</v>
      </c>
      <c r="AQ887" s="241">
        <v>0</v>
      </c>
      <c r="AR887" s="241">
        <v>0</v>
      </c>
    </row>
    <row r="888" spans="1:44" ht="15" x14ac:dyDescent="0.25">
      <c r="A888" s="258">
        <v>119684</v>
      </c>
      <c r="B888" t="s">
        <v>59</v>
      </c>
      <c r="C888" s="245" t="s">
        <v>196</v>
      </c>
      <c r="D888" s="245" t="s">
        <v>196</v>
      </c>
      <c r="E888" s="245" t="s">
        <v>196</v>
      </c>
      <c r="F888" s="245" t="s">
        <v>196</v>
      </c>
      <c r="G888" s="245" t="s">
        <v>196</v>
      </c>
      <c r="H888" s="245" t="s">
        <v>198</v>
      </c>
      <c r="I888" s="245" t="s">
        <v>198</v>
      </c>
      <c r="J888" s="245" t="s">
        <v>198</v>
      </c>
      <c r="K888" s="245" t="s">
        <v>196</v>
      </c>
      <c r="L888" s="245" t="s">
        <v>196</v>
      </c>
      <c r="M888" s="245" t="s">
        <v>196</v>
      </c>
      <c r="N888" s="245" t="s">
        <v>196</v>
      </c>
      <c r="O888" s="245" t="s">
        <v>198</v>
      </c>
      <c r="P888" s="245" t="s">
        <v>198</v>
      </c>
      <c r="Q888" s="245" t="s">
        <v>198</v>
      </c>
      <c r="R888" s="245" t="s">
        <v>197</v>
      </c>
      <c r="S888" s="245" t="s">
        <v>197</v>
      </c>
      <c r="T888" s="245" t="s">
        <v>197</v>
      </c>
      <c r="U888" s="245" t="s">
        <v>197</v>
      </c>
      <c r="V888" s="245" t="s">
        <v>197</v>
      </c>
      <c r="W888" s="245" t="s">
        <v>197</v>
      </c>
      <c r="X888" s="245" t="s">
        <v>197</v>
      </c>
      <c r="Y888" s="245" t="s">
        <v>197</v>
      </c>
      <c r="Z888" s="245" t="s">
        <v>197</v>
      </c>
      <c r="AA888" s="245" t="s">
        <v>197</v>
      </c>
      <c r="AB888" s="245" t="s">
        <v>197</v>
      </c>
      <c r="AC888" s="245" t="s">
        <v>197</v>
      </c>
      <c r="AD888" s="245" t="s">
        <v>197</v>
      </c>
      <c r="AE888" s="245" t="s">
        <v>197</v>
      </c>
      <c r="AF888" s="245" t="s">
        <v>197</v>
      </c>
      <c r="AG888" s="245" t="s">
        <v>197</v>
      </c>
      <c r="AH888" s="245" t="s">
        <v>197</v>
      </c>
      <c r="AI888" s="245" t="s">
        <v>197</v>
      </c>
      <c r="AJ888" s="245" t="s">
        <v>197</v>
      </c>
      <c r="AK888" s="245" t="s">
        <v>197</v>
      </c>
      <c r="AL888" s="241" t="s">
        <v>197</v>
      </c>
      <c r="AM888" s="241" t="s">
        <v>197</v>
      </c>
      <c r="AN888" s="241" t="s">
        <v>197</v>
      </c>
      <c r="AO888" s="241" t="s">
        <v>197</v>
      </c>
      <c r="AP888" s="241" t="s">
        <v>197</v>
      </c>
      <c r="AQ888" s="241">
        <v>0</v>
      </c>
      <c r="AR888" s="241">
        <v>0</v>
      </c>
    </row>
    <row r="889" spans="1:44" x14ac:dyDescent="0.2">
      <c r="A889">
        <v>119689</v>
      </c>
      <c r="B889" t="s">
        <v>59</v>
      </c>
      <c r="C889" t="s">
        <v>198</v>
      </c>
      <c r="D889" t="s">
        <v>198</v>
      </c>
      <c r="E889" t="s">
        <v>196</v>
      </c>
      <c r="F889" t="s">
        <v>196</v>
      </c>
      <c r="G889" t="s">
        <v>198</v>
      </c>
      <c r="H889" t="s">
        <v>196</v>
      </c>
      <c r="I889" t="s">
        <v>196</v>
      </c>
      <c r="J889" t="s">
        <v>198</v>
      </c>
      <c r="K889" t="s">
        <v>196</v>
      </c>
      <c r="L889" t="s">
        <v>196</v>
      </c>
      <c r="M889" t="s">
        <v>198</v>
      </c>
      <c r="N889" t="s">
        <v>196</v>
      </c>
      <c r="O889" t="s">
        <v>196</v>
      </c>
      <c r="P889" t="s">
        <v>196</v>
      </c>
      <c r="Q889" t="s">
        <v>196</v>
      </c>
      <c r="R889" t="s">
        <v>196</v>
      </c>
      <c r="S889" t="s">
        <v>196</v>
      </c>
      <c r="T889" t="s">
        <v>196</v>
      </c>
      <c r="U889" t="s">
        <v>196</v>
      </c>
      <c r="V889" t="s">
        <v>196</v>
      </c>
      <c r="W889" t="s">
        <v>196</v>
      </c>
      <c r="X889" t="s">
        <v>198</v>
      </c>
      <c r="Y889" t="s">
        <v>198</v>
      </c>
      <c r="Z889" t="s">
        <v>196</v>
      </c>
      <c r="AA889" t="s">
        <v>196</v>
      </c>
      <c r="AB889" t="s">
        <v>198</v>
      </c>
      <c r="AC889" t="s">
        <v>198</v>
      </c>
      <c r="AD889" t="s">
        <v>196</v>
      </c>
      <c r="AE889" t="s">
        <v>196</v>
      </c>
      <c r="AF889" t="s">
        <v>196</v>
      </c>
      <c r="AG889" t="s">
        <v>196</v>
      </c>
      <c r="AH889" t="s">
        <v>198</v>
      </c>
      <c r="AI889" t="s">
        <v>196</v>
      </c>
      <c r="AJ889" t="s">
        <v>198</v>
      </c>
      <c r="AK889" t="s">
        <v>197</v>
      </c>
      <c r="AL889" t="s">
        <v>196</v>
      </c>
      <c r="AM889" t="s">
        <v>196</v>
      </c>
      <c r="AN889" t="s">
        <v>196</v>
      </c>
      <c r="AO889" t="s">
        <v>197</v>
      </c>
      <c r="AP889" t="s">
        <v>197</v>
      </c>
      <c r="AQ889" s="241">
        <v>0</v>
      </c>
      <c r="AR889" s="241">
        <v>0</v>
      </c>
    </row>
    <row r="890" spans="1:44" x14ac:dyDescent="0.2">
      <c r="A890">
        <v>119693</v>
      </c>
      <c r="B890" t="s">
        <v>59</v>
      </c>
      <c r="C890" t="s">
        <v>198</v>
      </c>
      <c r="D890" t="s">
        <v>198</v>
      </c>
      <c r="E890" t="s">
        <v>196</v>
      </c>
      <c r="F890" t="s">
        <v>196</v>
      </c>
      <c r="G890" t="s">
        <v>198</v>
      </c>
      <c r="H890" t="s">
        <v>198</v>
      </c>
      <c r="I890" t="s">
        <v>198</v>
      </c>
      <c r="J890" t="s">
        <v>196</v>
      </c>
      <c r="K890" t="s">
        <v>196</v>
      </c>
      <c r="L890" t="s">
        <v>198</v>
      </c>
      <c r="M890" t="s">
        <v>198</v>
      </c>
      <c r="N890" t="s">
        <v>196</v>
      </c>
      <c r="O890" t="s">
        <v>196</v>
      </c>
      <c r="P890" t="s">
        <v>196</v>
      </c>
      <c r="Q890" t="s">
        <v>198</v>
      </c>
      <c r="R890" t="s">
        <v>198</v>
      </c>
      <c r="S890" t="s">
        <v>198</v>
      </c>
      <c r="T890" t="s">
        <v>196</v>
      </c>
      <c r="U890" t="s">
        <v>196</v>
      </c>
      <c r="V890" t="s">
        <v>198</v>
      </c>
      <c r="W890" t="s">
        <v>198</v>
      </c>
      <c r="X890" t="s">
        <v>198</v>
      </c>
      <c r="Y890" t="s">
        <v>198</v>
      </c>
      <c r="Z890" t="s">
        <v>198</v>
      </c>
      <c r="AA890" t="s">
        <v>198</v>
      </c>
      <c r="AB890" t="s">
        <v>196</v>
      </c>
      <c r="AC890" t="s">
        <v>198</v>
      </c>
      <c r="AD890" t="s">
        <v>198</v>
      </c>
      <c r="AE890" t="s">
        <v>197</v>
      </c>
      <c r="AF890" t="s">
        <v>198</v>
      </c>
      <c r="AG890" t="s">
        <v>198</v>
      </c>
      <c r="AH890" t="s">
        <v>198</v>
      </c>
      <c r="AI890" t="s">
        <v>196</v>
      </c>
      <c r="AJ890" t="s">
        <v>198</v>
      </c>
      <c r="AK890" t="s">
        <v>198</v>
      </c>
      <c r="AL890" t="s">
        <v>196</v>
      </c>
      <c r="AM890" t="s">
        <v>196</v>
      </c>
      <c r="AN890" t="s">
        <v>196</v>
      </c>
      <c r="AO890" t="s">
        <v>196</v>
      </c>
      <c r="AP890" t="s">
        <v>197</v>
      </c>
      <c r="AQ890" s="241">
        <v>0</v>
      </c>
      <c r="AR890" s="241">
        <v>0</v>
      </c>
    </row>
    <row r="891" spans="1:44" ht="15" x14ac:dyDescent="0.25">
      <c r="A891" s="258">
        <v>119708</v>
      </c>
      <c r="B891" t="s">
        <v>59</v>
      </c>
      <c r="C891" s="245" t="s">
        <v>198</v>
      </c>
      <c r="D891" s="245" t="s">
        <v>196</v>
      </c>
      <c r="E891" s="245" t="s">
        <v>196</v>
      </c>
      <c r="F891" s="245" t="s">
        <v>198</v>
      </c>
      <c r="G891" s="245" t="s">
        <v>196</v>
      </c>
      <c r="H891" s="245" t="s">
        <v>198</v>
      </c>
      <c r="I891" s="245" t="s">
        <v>198</v>
      </c>
      <c r="J891" s="245" t="s">
        <v>196</v>
      </c>
      <c r="K891" s="245" t="s">
        <v>196</v>
      </c>
      <c r="L891" s="245" t="s">
        <v>198</v>
      </c>
      <c r="M891" s="245" t="s">
        <v>198</v>
      </c>
      <c r="N891" s="245" t="s">
        <v>198</v>
      </c>
      <c r="O891" s="245" t="s">
        <v>196</v>
      </c>
      <c r="P891" s="245" t="s">
        <v>198</v>
      </c>
      <c r="Q891" s="245" t="s">
        <v>198</v>
      </c>
      <c r="R891" s="245" t="s">
        <v>196</v>
      </c>
      <c r="S891" s="245" t="s">
        <v>198</v>
      </c>
      <c r="T891" s="245" t="s">
        <v>198</v>
      </c>
      <c r="U891" s="245" t="s">
        <v>196</v>
      </c>
      <c r="V891" s="245" t="s">
        <v>198</v>
      </c>
      <c r="W891" s="245" t="s">
        <v>198</v>
      </c>
      <c r="X891" s="245" t="s">
        <v>196</v>
      </c>
      <c r="Y891" s="245" t="s">
        <v>198</v>
      </c>
      <c r="Z891" s="245" t="s">
        <v>196</v>
      </c>
      <c r="AA891" s="245" t="s">
        <v>198</v>
      </c>
      <c r="AB891" s="245" t="s">
        <v>197</v>
      </c>
      <c r="AC891" s="245" t="s">
        <v>198</v>
      </c>
      <c r="AD891" s="245" t="s">
        <v>198</v>
      </c>
      <c r="AE891" s="245" t="s">
        <v>196</v>
      </c>
      <c r="AF891" s="245" t="s">
        <v>196</v>
      </c>
      <c r="AG891" s="245" t="s">
        <v>197</v>
      </c>
      <c r="AH891" s="245" t="s">
        <v>198</v>
      </c>
      <c r="AI891" s="245" t="s">
        <v>198</v>
      </c>
      <c r="AJ891" s="245" t="s">
        <v>198</v>
      </c>
      <c r="AK891" s="245" t="s">
        <v>197</v>
      </c>
      <c r="AL891" s="245" t="s">
        <v>197</v>
      </c>
      <c r="AM891" s="245" t="s">
        <v>197</v>
      </c>
      <c r="AN891" s="245" t="s">
        <v>197</v>
      </c>
      <c r="AO891" s="245" t="s">
        <v>197</v>
      </c>
      <c r="AP891" s="245" t="s">
        <v>197</v>
      </c>
      <c r="AQ891" s="241">
        <v>0</v>
      </c>
      <c r="AR891" s="241">
        <v>0</v>
      </c>
    </row>
    <row r="892" spans="1:44" x14ac:dyDescent="0.2">
      <c r="A892">
        <v>119709</v>
      </c>
      <c r="B892" t="s">
        <v>59</v>
      </c>
      <c r="C892" t="s">
        <v>196</v>
      </c>
      <c r="D892" t="s">
        <v>198</v>
      </c>
      <c r="E892" t="s">
        <v>196</v>
      </c>
      <c r="F892" t="s">
        <v>198</v>
      </c>
      <c r="G892" t="s">
        <v>198</v>
      </c>
      <c r="H892" t="s">
        <v>196</v>
      </c>
      <c r="I892" t="s">
        <v>198</v>
      </c>
      <c r="J892" t="s">
        <v>198</v>
      </c>
      <c r="K892" t="s">
        <v>198</v>
      </c>
      <c r="L892" t="s">
        <v>198</v>
      </c>
      <c r="M892" t="s">
        <v>196</v>
      </c>
      <c r="N892" t="s">
        <v>198</v>
      </c>
      <c r="O892" t="s">
        <v>196</v>
      </c>
      <c r="P892" t="s">
        <v>196</v>
      </c>
      <c r="Q892" t="s">
        <v>198</v>
      </c>
      <c r="R892" t="s">
        <v>196</v>
      </c>
      <c r="S892" t="s">
        <v>198</v>
      </c>
      <c r="T892" t="s">
        <v>198</v>
      </c>
      <c r="U892" t="s">
        <v>196</v>
      </c>
      <c r="V892" t="s">
        <v>198</v>
      </c>
      <c r="W892" t="s">
        <v>198</v>
      </c>
      <c r="X892" t="s">
        <v>196</v>
      </c>
      <c r="Y892" t="s">
        <v>196</v>
      </c>
      <c r="Z892" t="s">
        <v>196</v>
      </c>
      <c r="AA892" t="s">
        <v>196</v>
      </c>
      <c r="AB892" t="s">
        <v>196</v>
      </c>
      <c r="AC892" t="s">
        <v>198</v>
      </c>
      <c r="AD892" t="s">
        <v>196</v>
      </c>
      <c r="AE892" t="s">
        <v>196</v>
      </c>
      <c r="AF892" t="s">
        <v>196</v>
      </c>
      <c r="AG892" t="s">
        <v>198</v>
      </c>
      <c r="AH892" t="s">
        <v>198</v>
      </c>
      <c r="AI892" t="s">
        <v>196</v>
      </c>
      <c r="AJ892" t="s">
        <v>198</v>
      </c>
      <c r="AK892" t="s">
        <v>196</v>
      </c>
      <c r="AL892" t="s">
        <v>196</v>
      </c>
      <c r="AM892" t="s">
        <v>196</v>
      </c>
      <c r="AN892" t="s">
        <v>196</v>
      </c>
      <c r="AO892" t="s">
        <v>196</v>
      </c>
      <c r="AP892" t="s">
        <v>196</v>
      </c>
      <c r="AQ892" s="241">
        <v>0</v>
      </c>
      <c r="AR892" s="241">
        <v>0</v>
      </c>
    </row>
    <row r="893" spans="1:44" ht="18" x14ac:dyDescent="0.2">
      <c r="A893" s="264">
        <v>119726</v>
      </c>
      <c r="B893" t="s">
        <v>59</v>
      </c>
      <c r="C893" t="s">
        <v>659</v>
      </c>
      <c r="D893" t="s">
        <v>659</v>
      </c>
      <c r="E893" t="s">
        <v>659</v>
      </c>
      <c r="F893" t="s">
        <v>659</v>
      </c>
      <c r="G893" t="s">
        <v>659</v>
      </c>
      <c r="H893" t="s">
        <v>659</v>
      </c>
      <c r="I893" t="s">
        <v>659</v>
      </c>
      <c r="J893" t="s">
        <v>659</v>
      </c>
      <c r="K893" t="s">
        <v>659</v>
      </c>
      <c r="L893" t="s">
        <v>659</v>
      </c>
      <c r="M893" t="s">
        <v>659</v>
      </c>
      <c r="N893" t="s">
        <v>659</v>
      </c>
      <c r="O893" t="s">
        <v>659</v>
      </c>
      <c r="P893" t="s">
        <v>659</v>
      </c>
      <c r="Q893" t="s">
        <v>659</v>
      </c>
      <c r="R893" t="s">
        <v>659</v>
      </c>
      <c r="S893" t="s">
        <v>659</v>
      </c>
      <c r="T893" t="s">
        <v>659</v>
      </c>
      <c r="U893" t="s">
        <v>659</v>
      </c>
      <c r="V893" t="s">
        <v>659</v>
      </c>
      <c r="W893" t="s">
        <v>659</v>
      </c>
      <c r="X893" t="s">
        <v>659</v>
      </c>
      <c r="Y893" t="s">
        <v>659</v>
      </c>
      <c r="Z893" t="s">
        <v>659</v>
      </c>
      <c r="AA893" t="s">
        <v>659</v>
      </c>
      <c r="AB893" t="s">
        <v>659</v>
      </c>
      <c r="AC893" t="s">
        <v>659</v>
      </c>
      <c r="AD893" t="s">
        <v>659</v>
      </c>
      <c r="AE893" t="s">
        <v>659</v>
      </c>
      <c r="AF893" t="s">
        <v>659</v>
      </c>
      <c r="AG893" t="s">
        <v>659</v>
      </c>
      <c r="AH893" t="s">
        <v>659</v>
      </c>
      <c r="AI893" t="s">
        <v>659</v>
      </c>
      <c r="AJ893" t="s">
        <v>659</v>
      </c>
      <c r="AK893" t="s">
        <v>659</v>
      </c>
      <c r="AL893" t="s">
        <v>659</v>
      </c>
      <c r="AM893" t="s">
        <v>659</v>
      </c>
      <c r="AN893" t="s">
        <v>659</v>
      </c>
      <c r="AO893" t="s">
        <v>659</v>
      </c>
      <c r="AP893" t="s">
        <v>659</v>
      </c>
      <c r="AQ893" s="241">
        <v>0</v>
      </c>
      <c r="AR893" s="241">
        <v>0</v>
      </c>
    </row>
    <row r="894" spans="1:44" ht="18" x14ac:dyDescent="0.2">
      <c r="A894" s="264">
        <v>119734</v>
      </c>
      <c r="B894" t="s">
        <v>59</v>
      </c>
      <c r="C894" t="s">
        <v>659</v>
      </c>
      <c r="D894" t="s">
        <v>659</v>
      </c>
      <c r="E894" t="s">
        <v>659</v>
      </c>
      <c r="F894" t="s">
        <v>659</v>
      </c>
      <c r="G894" t="s">
        <v>659</v>
      </c>
      <c r="H894" t="s">
        <v>659</v>
      </c>
      <c r="I894" t="s">
        <v>659</v>
      </c>
      <c r="J894" t="s">
        <v>659</v>
      </c>
      <c r="K894" t="s">
        <v>659</v>
      </c>
      <c r="L894" t="s">
        <v>659</v>
      </c>
      <c r="M894" t="s">
        <v>659</v>
      </c>
      <c r="N894" t="s">
        <v>659</v>
      </c>
      <c r="O894" t="s">
        <v>659</v>
      </c>
      <c r="P894" t="s">
        <v>659</v>
      </c>
      <c r="Q894" t="s">
        <v>659</v>
      </c>
      <c r="R894" t="s">
        <v>659</v>
      </c>
      <c r="S894" t="s">
        <v>659</v>
      </c>
      <c r="T894" t="s">
        <v>659</v>
      </c>
      <c r="U894" t="s">
        <v>659</v>
      </c>
      <c r="V894" t="s">
        <v>659</v>
      </c>
      <c r="W894" t="s">
        <v>659</v>
      </c>
      <c r="X894" t="s">
        <v>659</v>
      </c>
      <c r="Y894" t="s">
        <v>659</v>
      </c>
      <c r="Z894" t="s">
        <v>659</v>
      </c>
      <c r="AA894" t="s">
        <v>659</v>
      </c>
      <c r="AB894" t="s">
        <v>659</v>
      </c>
      <c r="AC894" t="s">
        <v>659</v>
      </c>
      <c r="AD894" t="s">
        <v>659</v>
      </c>
      <c r="AE894" t="s">
        <v>659</v>
      </c>
      <c r="AF894" t="s">
        <v>659</v>
      </c>
      <c r="AG894" t="s">
        <v>659</v>
      </c>
      <c r="AH894" t="s">
        <v>659</v>
      </c>
      <c r="AI894" t="s">
        <v>659</v>
      </c>
      <c r="AJ894" t="s">
        <v>659</v>
      </c>
      <c r="AK894" t="s">
        <v>659</v>
      </c>
      <c r="AL894" t="s">
        <v>659</v>
      </c>
      <c r="AM894" t="s">
        <v>659</v>
      </c>
      <c r="AN894" t="s">
        <v>659</v>
      </c>
      <c r="AO894" t="s">
        <v>659</v>
      </c>
      <c r="AP894" t="s">
        <v>659</v>
      </c>
      <c r="AQ894" s="241">
        <v>0</v>
      </c>
      <c r="AR894" s="241">
        <v>0</v>
      </c>
    </row>
    <row r="895" spans="1:44" ht="21.75" x14ac:dyDescent="0.5">
      <c r="A895" s="259">
        <v>119741</v>
      </c>
      <c r="B895" t="s">
        <v>1144</v>
      </c>
      <c r="C895" s="241" t="s">
        <v>659</v>
      </c>
      <c r="D895" s="241" t="s">
        <v>659</v>
      </c>
      <c r="E895" s="241" t="s">
        <v>659</v>
      </c>
      <c r="F895" s="241" t="s">
        <v>659</v>
      </c>
      <c r="G895" s="241" t="s">
        <v>659</v>
      </c>
      <c r="H895" s="241" t="s">
        <v>659</v>
      </c>
      <c r="I895" s="241" t="s">
        <v>659</v>
      </c>
      <c r="J895" s="241" t="s">
        <v>659</v>
      </c>
      <c r="K895" s="241" t="s">
        <v>659</v>
      </c>
      <c r="L895" s="241" t="s">
        <v>659</v>
      </c>
      <c r="M895" s="241" t="s">
        <v>659</v>
      </c>
      <c r="N895" s="241" t="s">
        <v>659</v>
      </c>
      <c r="O895" s="241" t="s">
        <v>659</v>
      </c>
      <c r="P895" s="241" t="s">
        <v>659</v>
      </c>
      <c r="Q895" s="241" t="s">
        <v>659</v>
      </c>
      <c r="R895" s="241" t="s">
        <v>659</v>
      </c>
      <c r="S895" s="241" t="s">
        <v>659</v>
      </c>
      <c r="T895" s="241" t="s">
        <v>659</v>
      </c>
      <c r="U895" s="241" t="s">
        <v>659</v>
      </c>
      <c r="V895" s="241" t="s">
        <v>659</v>
      </c>
      <c r="W895" s="241" t="s">
        <v>659</v>
      </c>
      <c r="X895" s="241" t="s">
        <v>659</v>
      </c>
      <c r="Y895" s="241" t="s">
        <v>659</v>
      </c>
      <c r="Z895" s="241" t="s">
        <v>659</v>
      </c>
      <c r="AA895" s="241" t="s">
        <v>659</v>
      </c>
      <c r="AB895" s="241" t="s">
        <v>659</v>
      </c>
      <c r="AC895" s="241" t="s">
        <v>659</v>
      </c>
      <c r="AD895" s="241" t="s">
        <v>659</v>
      </c>
      <c r="AE895" s="241" t="s">
        <v>659</v>
      </c>
      <c r="AF895" s="241" t="s">
        <v>659</v>
      </c>
      <c r="AG895" s="241" t="s">
        <v>659</v>
      </c>
      <c r="AH895" s="241" t="s">
        <v>659</v>
      </c>
      <c r="AI895" s="241" t="s">
        <v>659</v>
      </c>
      <c r="AJ895" s="241" t="s">
        <v>659</v>
      </c>
      <c r="AK895" s="241" t="s">
        <v>659</v>
      </c>
      <c r="AL895" s="241" t="s">
        <v>659</v>
      </c>
      <c r="AM895" s="241" t="s">
        <v>659</v>
      </c>
      <c r="AN895" s="241" t="s">
        <v>659</v>
      </c>
      <c r="AO895" s="241" t="s">
        <v>659</v>
      </c>
      <c r="AP895" s="241" t="s">
        <v>659</v>
      </c>
      <c r="AQ895" s="241" t="s">
        <v>931</v>
      </c>
      <c r="AR895" s="241">
        <v>0</v>
      </c>
    </row>
    <row r="896" spans="1:44" x14ac:dyDescent="0.2">
      <c r="A896" s="241">
        <v>119742</v>
      </c>
      <c r="B896" t="s">
        <v>59</v>
      </c>
      <c r="C896" s="241" t="s">
        <v>659</v>
      </c>
      <c r="D896" s="241" t="s">
        <v>659</v>
      </c>
      <c r="E896" s="241" t="s">
        <v>659</v>
      </c>
      <c r="F896" s="241" t="s">
        <v>659</v>
      </c>
      <c r="G896" s="241" t="s">
        <v>659</v>
      </c>
      <c r="H896" s="241" t="s">
        <v>659</v>
      </c>
      <c r="I896" s="241" t="s">
        <v>659</v>
      </c>
      <c r="J896" s="241" t="s">
        <v>659</v>
      </c>
      <c r="K896" s="241" t="s">
        <v>659</v>
      </c>
      <c r="L896" s="241" t="s">
        <v>659</v>
      </c>
      <c r="M896" s="241" t="s">
        <v>659</v>
      </c>
      <c r="N896" s="241" t="s">
        <v>659</v>
      </c>
      <c r="O896" s="241" t="s">
        <v>659</v>
      </c>
      <c r="P896" s="241" t="s">
        <v>659</v>
      </c>
      <c r="Q896" s="241" t="s">
        <v>659</v>
      </c>
      <c r="R896" s="241" t="s">
        <v>659</v>
      </c>
      <c r="S896" s="241" t="s">
        <v>659</v>
      </c>
      <c r="T896" s="241" t="s">
        <v>659</v>
      </c>
      <c r="U896" s="241" t="s">
        <v>659</v>
      </c>
      <c r="V896" s="241" t="s">
        <v>659</v>
      </c>
      <c r="W896" s="241" t="s">
        <v>659</v>
      </c>
      <c r="X896" s="241" t="s">
        <v>659</v>
      </c>
      <c r="Y896" s="241" t="s">
        <v>659</v>
      </c>
      <c r="Z896" s="241" t="s">
        <v>659</v>
      </c>
      <c r="AA896" s="241" t="s">
        <v>659</v>
      </c>
      <c r="AB896" s="241" t="s">
        <v>659</v>
      </c>
      <c r="AC896" s="241" t="s">
        <v>659</v>
      </c>
      <c r="AD896" s="241" t="s">
        <v>659</v>
      </c>
      <c r="AE896" s="241" t="s">
        <v>659</v>
      </c>
      <c r="AF896" s="241" t="s">
        <v>659</v>
      </c>
      <c r="AG896" s="241" t="s">
        <v>659</v>
      </c>
      <c r="AH896" s="241" t="s">
        <v>659</v>
      </c>
      <c r="AI896" s="241" t="s">
        <v>659</v>
      </c>
      <c r="AJ896" s="241" t="s">
        <v>659</v>
      </c>
      <c r="AK896" s="241" t="s">
        <v>659</v>
      </c>
      <c r="AL896" s="241" t="s">
        <v>659</v>
      </c>
      <c r="AM896" s="241" t="s">
        <v>659</v>
      </c>
      <c r="AN896" s="241" t="s">
        <v>659</v>
      </c>
      <c r="AO896" s="241" t="s">
        <v>659</v>
      </c>
      <c r="AP896" s="241" t="s">
        <v>659</v>
      </c>
      <c r="AQ896" s="241" t="s">
        <v>1145</v>
      </c>
      <c r="AR896" s="241">
        <v>0</v>
      </c>
    </row>
    <row r="897" spans="1:44" ht="15" x14ac:dyDescent="0.25">
      <c r="A897" s="258">
        <v>119749</v>
      </c>
      <c r="B897" t="s">
        <v>1141</v>
      </c>
      <c r="C897" s="245" t="s">
        <v>198</v>
      </c>
      <c r="D897" s="245" t="s">
        <v>198</v>
      </c>
      <c r="E897" s="245" t="s">
        <v>198</v>
      </c>
      <c r="F897" s="245" t="s">
        <v>198</v>
      </c>
      <c r="G897" s="245" t="s">
        <v>198</v>
      </c>
      <c r="H897" s="245" t="s">
        <v>198</v>
      </c>
      <c r="I897" s="245" t="s">
        <v>198</v>
      </c>
      <c r="J897" s="245" t="s">
        <v>196</v>
      </c>
      <c r="K897" s="245" t="s">
        <v>198</v>
      </c>
      <c r="L897" s="245" t="s">
        <v>198</v>
      </c>
      <c r="M897" s="245" t="s">
        <v>196</v>
      </c>
      <c r="N897" s="245" t="s">
        <v>198</v>
      </c>
      <c r="O897" s="245" t="s">
        <v>198</v>
      </c>
      <c r="P897" s="245" t="s">
        <v>198</v>
      </c>
      <c r="Q897" s="245" t="s">
        <v>198</v>
      </c>
      <c r="R897" s="245" t="s">
        <v>198</v>
      </c>
      <c r="S897" s="245" t="s">
        <v>198</v>
      </c>
      <c r="T897" s="245" t="s">
        <v>198</v>
      </c>
      <c r="U897" s="245" t="s">
        <v>196</v>
      </c>
      <c r="V897" s="245" t="s">
        <v>198</v>
      </c>
      <c r="W897" s="245" t="s">
        <v>198</v>
      </c>
      <c r="X897" s="245" t="s">
        <v>198</v>
      </c>
      <c r="Y897" s="245" t="s">
        <v>198</v>
      </c>
      <c r="Z897" s="245" t="s">
        <v>198</v>
      </c>
      <c r="AA897" s="245" t="s">
        <v>198</v>
      </c>
      <c r="AB897" s="245" t="s">
        <v>198</v>
      </c>
      <c r="AC897" s="245" t="s">
        <v>198</v>
      </c>
      <c r="AD897" s="245" t="s">
        <v>198</v>
      </c>
      <c r="AE897" s="245" t="s">
        <v>197</v>
      </c>
      <c r="AF897" s="245" t="s">
        <v>196</v>
      </c>
      <c r="AG897" s="245" t="s">
        <v>197</v>
      </c>
      <c r="AH897" s="245" t="s">
        <v>197</v>
      </c>
      <c r="AI897" s="245" t="s">
        <v>197</v>
      </c>
      <c r="AJ897" s="245" t="s">
        <v>197</v>
      </c>
      <c r="AK897" s="245" t="s">
        <v>197</v>
      </c>
      <c r="AL897" s="245" t="s">
        <v>197</v>
      </c>
      <c r="AM897" s="245" t="s">
        <v>197</v>
      </c>
      <c r="AN897" s="245" t="s">
        <v>197</v>
      </c>
      <c r="AO897" s="245" t="s">
        <v>197</v>
      </c>
      <c r="AP897" s="245" t="s">
        <v>197</v>
      </c>
      <c r="AQ897" s="241">
        <v>0</v>
      </c>
      <c r="AR897" s="241">
        <v>0</v>
      </c>
    </row>
    <row r="898" spans="1:44" x14ac:dyDescent="0.2">
      <c r="A898" s="265">
        <v>119754</v>
      </c>
      <c r="B898" t="s">
        <v>59</v>
      </c>
      <c r="C898" s="263" t="s">
        <v>197</v>
      </c>
      <c r="D898" s="263" t="s">
        <v>197</v>
      </c>
      <c r="E898" s="263" t="s">
        <v>197</v>
      </c>
      <c r="F898" s="263" t="s">
        <v>197</v>
      </c>
      <c r="G898" s="263" t="s">
        <v>197</v>
      </c>
      <c r="H898" s="263" t="s">
        <v>197</v>
      </c>
      <c r="I898" s="263" t="s">
        <v>197</v>
      </c>
      <c r="J898" s="263" t="s">
        <v>197</v>
      </c>
      <c r="K898" s="263" t="s">
        <v>197</v>
      </c>
      <c r="L898" s="263" t="s">
        <v>197</v>
      </c>
      <c r="M898" s="263" t="s">
        <v>197</v>
      </c>
      <c r="N898" s="263" t="s">
        <v>197</v>
      </c>
      <c r="O898" s="263" t="s">
        <v>197</v>
      </c>
      <c r="P898" s="263" t="s">
        <v>197</v>
      </c>
      <c r="Q898" s="263" t="s">
        <v>197</v>
      </c>
      <c r="R898" s="263" t="s">
        <v>197</v>
      </c>
      <c r="S898" s="263" t="s">
        <v>197</v>
      </c>
      <c r="T898" s="263" t="s">
        <v>197</v>
      </c>
      <c r="U898" s="263" t="s">
        <v>197</v>
      </c>
      <c r="V898" s="263" t="s">
        <v>197</v>
      </c>
      <c r="W898" s="263" t="s">
        <v>197</v>
      </c>
      <c r="X898" s="263" t="s">
        <v>197</v>
      </c>
      <c r="Y898" s="263" t="s">
        <v>197</v>
      </c>
      <c r="Z898" s="263" t="s">
        <v>197</v>
      </c>
      <c r="AA898" s="263" t="s">
        <v>197</v>
      </c>
      <c r="AB898" s="263" t="s">
        <v>197</v>
      </c>
      <c r="AC898" s="263" t="s">
        <v>197</v>
      </c>
      <c r="AD898" s="263" t="s">
        <v>197</v>
      </c>
      <c r="AE898" s="263" t="s">
        <v>197</v>
      </c>
      <c r="AF898" s="263" t="s">
        <v>197</v>
      </c>
      <c r="AG898" s="263" t="s">
        <v>197</v>
      </c>
      <c r="AH898" s="263" t="s">
        <v>197</v>
      </c>
      <c r="AI898" s="263" t="s">
        <v>197</v>
      </c>
      <c r="AJ898" s="263" t="s">
        <v>197</v>
      </c>
      <c r="AK898" s="263" t="s">
        <v>197</v>
      </c>
      <c r="AL898" s="263" t="s">
        <v>197</v>
      </c>
      <c r="AM898" s="263" t="s">
        <v>197</v>
      </c>
      <c r="AN898" s="263" t="s">
        <v>197</v>
      </c>
      <c r="AO898" s="263" t="s">
        <v>197</v>
      </c>
      <c r="AP898" s="263" t="s">
        <v>197</v>
      </c>
      <c r="AQ898" s="241">
        <v>0</v>
      </c>
      <c r="AR898" s="241" t="s">
        <v>1137</v>
      </c>
    </row>
    <row r="899" spans="1:44" x14ac:dyDescent="0.2">
      <c r="A899">
        <v>119758</v>
      </c>
      <c r="B899" t="s">
        <v>1144</v>
      </c>
      <c r="C899" t="s">
        <v>659</v>
      </c>
      <c r="D899" t="s">
        <v>659</v>
      </c>
      <c r="E899" t="s">
        <v>659</v>
      </c>
      <c r="F899" t="s">
        <v>659</v>
      </c>
      <c r="G899" t="s">
        <v>659</v>
      </c>
      <c r="H899" t="s">
        <v>659</v>
      </c>
      <c r="I899" t="s">
        <v>659</v>
      </c>
      <c r="J899" t="s">
        <v>659</v>
      </c>
      <c r="K899" t="s">
        <v>659</v>
      </c>
      <c r="L899" t="s">
        <v>659</v>
      </c>
      <c r="M899" t="s">
        <v>659</v>
      </c>
      <c r="N899" t="s">
        <v>659</v>
      </c>
      <c r="O899" t="s">
        <v>659</v>
      </c>
      <c r="P899" t="s">
        <v>659</v>
      </c>
      <c r="Q899" t="s">
        <v>659</v>
      </c>
      <c r="R899" t="s">
        <v>659</v>
      </c>
      <c r="S899" t="s">
        <v>659</v>
      </c>
      <c r="T899" t="s">
        <v>659</v>
      </c>
      <c r="U899" t="s">
        <v>659</v>
      </c>
      <c r="V899" t="s">
        <v>659</v>
      </c>
      <c r="W899" t="s">
        <v>659</v>
      </c>
      <c r="X899" t="s">
        <v>659</v>
      </c>
      <c r="Y899" t="s">
        <v>659</v>
      </c>
      <c r="Z899" t="s">
        <v>659</v>
      </c>
      <c r="AA899" t="s">
        <v>659</v>
      </c>
      <c r="AB899" t="s">
        <v>659</v>
      </c>
      <c r="AC899" t="s">
        <v>659</v>
      </c>
      <c r="AD899" t="s">
        <v>659</v>
      </c>
      <c r="AE899" t="s">
        <v>659</v>
      </c>
      <c r="AF899" t="s">
        <v>659</v>
      </c>
      <c r="AG899" t="s">
        <v>659</v>
      </c>
      <c r="AH899" t="s">
        <v>659</v>
      </c>
      <c r="AI899" t="s">
        <v>659</v>
      </c>
      <c r="AJ899" t="s">
        <v>659</v>
      </c>
      <c r="AK899" t="s">
        <v>659</v>
      </c>
      <c r="AL899" t="s">
        <v>659</v>
      </c>
      <c r="AM899" t="s">
        <v>659</v>
      </c>
      <c r="AN899" t="s">
        <v>659</v>
      </c>
      <c r="AO899" t="s">
        <v>659</v>
      </c>
      <c r="AP899" t="s">
        <v>659</v>
      </c>
      <c r="AQ899" s="241" t="s">
        <v>931</v>
      </c>
      <c r="AR899" s="241">
        <v>0</v>
      </c>
    </row>
    <row r="900" spans="1:44" x14ac:dyDescent="0.2">
      <c r="A900">
        <v>119763</v>
      </c>
      <c r="B900" t="s">
        <v>65</v>
      </c>
      <c r="C900" t="s">
        <v>196</v>
      </c>
      <c r="D900" t="s">
        <v>196</v>
      </c>
      <c r="E900" t="s">
        <v>196</v>
      </c>
      <c r="F900" t="s">
        <v>196</v>
      </c>
      <c r="G900" t="s">
        <v>196</v>
      </c>
      <c r="H900" t="s">
        <v>196</v>
      </c>
      <c r="I900" t="s">
        <v>196</v>
      </c>
      <c r="J900" t="s">
        <v>196</v>
      </c>
      <c r="K900" t="s">
        <v>198</v>
      </c>
      <c r="L900" t="s">
        <v>196</v>
      </c>
      <c r="M900" t="s">
        <v>196</v>
      </c>
      <c r="N900" t="s">
        <v>196</v>
      </c>
      <c r="O900" t="s">
        <v>196</v>
      </c>
      <c r="P900" t="s">
        <v>198</v>
      </c>
      <c r="Q900" t="s">
        <v>198</v>
      </c>
      <c r="R900" t="s">
        <v>198</v>
      </c>
      <c r="S900" t="s">
        <v>198</v>
      </c>
      <c r="T900" t="s">
        <v>197</v>
      </c>
      <c r="U900" t="s">
        <v>198</v>
      </c>
      <c r="V900" t="s">
        <v>198</v>
      </c>
      <c r="W900" t="s">
        <v>196</v>
      </c>
      <c r="X900" t="s">
        <v>198</v>
      </c>
      <c r="Y900" t="s">
        <v>196</v>
      </c>
      <c r="Z900" t="s">
        <v>196</v>
      </c>
      <c r="AA900" t="s">
        <v>198</v>
      </c>
      <c r="AB900" t="s">
        <v>196</v>
      </c>
      <c r="AC900" t="s">
        <v>196</v>
      </c>
      <c r="AD900" t="s">
        <v>196</v>
      </c>
      <c r="AE900" t="s">
        <v>198</v>
      </c>
      <c r="AF900" t="s">
        <v>198</v>
      </c>
      <c r="AG900" t="s">
        <v>197</v>
      </c>
      <c r="AH900" t="s">
        <v>197</v>
      </c>
      <c r="AI900" t="s">
        <v>197</v>
      </c>
      <c r="AJ900" t="s">
        <v>197</v>
      </c>
      <c r="AK900" t="s">
        <v>197</v>
      </c>
      <c r="AL900"/>
      <c r="AM900"/>
      <c r="AN900"/>
      <c r="AO900"/>
      <c r="AP900"/>
      <c r="AQ900" s="241">
        <v>0</v>
      </c>
      <c r="AR900" s="241">
        <v>0</v>
      </c>
    </row>
    <row r="901" spans="1:44" x14ac:dyDescent="0.2">
      <c r="A901" s="241">
        <v>119785</v>
      </c>
      <c r="B901" t="s">
        <v>59</v>
      </c>
      <c r="C901" s="241" t="s">
        <v>198</v>
      </c>
      <c r="D901" s="241" t="s">
        <v>198</v>
      </c>
      <c r="E901" s="241" t="s">
        <v>198</v>
      </c>
      <c r="F901" s="241" t="s">
        <v>198</v>
      </c>
      <c r="G901" s="241" t="s">
        <v>198</v>
      </c>
      <c r="H901" s="241" t="s">
        <v>198</v>
      </c>
      <c r="I901" s="241" t="s">
        <v>198</v>
      </c>
      <c r="J901" s="241" t="s">
        <v>198</v>
      </c>
      <c r="K901" s="241" t="s">
        <v>196</v>
      </c>
      <c r="L901" s="241" t="s">
        <v>198</v>
      </c>
      <c r="M901" s="241" t="s">
        <v>196</v>
      </c>
      <c r="N901" s="241" t="s">
        <v>196</v>
      </c>
      <c r="O901" s="241" t="s">
        <v>196</v>
      </c>
      <c r="P901" s="241" t="s">
        <v>196</v>
      </c>
      <c r="Q901" s="241" t="s">
        <v>196</v>
      </c>
      <c r="R901" s="241" t="s">
        <v>198</v>
      </c>
      <c r="S901" s="241" t="s">
        <v>198</v>
      </c>
      <c r="T901" s="241" t="s">
        <v>196</v>
      </c>
      <c r="U901" s="241" t="s">
        <v>196</v>
      </c>
      <c r="V901" s="241" t="s">
        <v>198</v>
      </c>
      <c r="W901" s="241" t="s">
        <v>198</v>
      </c>
      <c r="X901" s="241" t="s">
        <v>198</v>
      </c>
      <c r="Y901" s="241" t="s">
        <v>198</v>
      </c>
      <c r="Z901" s="241" t="s">
        <v>196</v>
      </c>
      <c r="AA901" s="241" t="s">
        <v>198</v>
      </c>
      <c r="AB901" s="241" t="s">
        <v>198</v>
      </c>
      <c r="AC901" s="241" t="s">
        <v>198</v>
      </c>
      <c r="AD901" s="241" t="s">
        <v>198</v>
      </c>
      <c r="AE901" s="241" t="s">
        <v>198</v>
      </c>
      <c r="AF901" s="241" t="s">
        <v>196</v>
      </c>
      <c r="AG901" s="241" t="s">
        <v>198</v>
      </c>
      <c r="AH901" s="241" t="s">
        <v>198</v>
      </c>
      <c r="AI901" s="241" t="s">
        <v>198</v>
      </c>
      <c r="AJ901" s="241" t="s">
        <v>198</v>
      </c>
      <c r="AK901" s="241" t="s">
        <v>198</v>
      </c>
      <c r="AL901" s="241" t="s">
        <v>198</v>
      </c>
      <c r="AM901" s="241" t="s">
        <v>197</v>
      </c>
      <c r="AN901" s="241" t="s">
        <v>198</v>
      </c>
      <c r="AO901" s="241" t="s">
        <v>197</v>
      </c>
      <c r="AP901" s="241" t="s">
        <v>197</v>
      </c>
      <c r="AQ901" s="241">
        <v>0</v>
      </c>
      <c r="AR901" s="241">
        <v>0</v>
      </c>
    </row>
    <row r="902" spans="1:44" ht="21.75" x14ac:dyDescent="0.5">
      <c r="A902" s="259">
        <v>119797</v>
      </c>
      <c r="B902" t="s">
        <v>59</v>
      </c>
      <c r="C902" s="241" t="s">
        <v>198</v>
      </c>
      <c r="D902" s="241" t="s">
        <v>198</v>
      </c>
      <c r="E902" s="241" t="s">
        <v>198</v>
      </c>
      <c r="F902" s="241" t="s">
        <v>198</v>
      </c>
      <c r="G902" s="241" t="s">
        <v>198</v>
      </c>
      <c r="H902" s="241" t="s">
        <v>198</v>
      </c>
      <c r="I902" s="241" t="s">
        <v>198</v>
      </c>
      <c r="J902" s="241" t="s">
        <v>198</v>
      </c>
      <c r="K902" s="241" t="s">
        <v>198</v>
      </c>
      <c r="L902" s="241" t="s">
        <v>198</v>
      </c>
      <c r="M902" s="241" t="s">
        <v>198</v>
      </c>
      <c r="N902" s="241" t="s">
        <v>198</v>
      </c>
      <c r="O902" s="241" t="s">
        <v>198</v>
      </c>
      <c r="P902" s="241" t="s">
        <v>196</v>
      </c>
      <c r="Q902" s="241" t="s">
        <v>197</v>
      </c>
      <c r="R902" s="241" t="s">
        <v>198</v>
      </c>
      <c r="S902" s="241" t="s">
        <v>198</v>
      </c>
      <c r="T902" s="241" t="s">
        <v>198</v>
      </c>
      <c r="U902" s="241" t="s">
        <v>198</v>
      </c>
      <c r="V902" s="241" t="s">
        <v>198</v>
      </c>
      <c r="W902" s="241" t="s">
        <v>198</v>
      </c>
      <c r="X902" s="241" t="s">
        <v>198</v>
      </c>
      <c r="Y902" s="241" t="s">
        <v>198</v>
      </c>
      <c r="Z902" s="241" t="s">
        <v>196</v>
      </c>
      <c r="AA902" s="241" t="s">
        <v>198</v>
      </c>
      <c r="AB902" s="241" t="s">
        <v>198</v>
      </c>
      <c r="AC902" s="241" t="s">
        <v>198</v>
      </c>
      <c r="AD902" s="241" t="s">
        <v>198</v>
      </c>
      <c r="AE902" s="241" t="s">
        <v>196</v>
      </c>
      <c r="AF902" s="241" t="s">
        <v>196</v>
      </c>
      <c r="AG902" s="241" t="s">
        <v>198</v>
      </c>
      <c r="AH902" s="241" t="s">
        <v>197</v>
      </c>
      <c r="AI902" s="241" t="s">
        <v>198</v>
      </c>
      <c r="AJ902" s="241" t="s">
        <v>198</v>
      </c>
      <c r="AK902" s="241" t="s">
        <v>197</v>
      </c>
      <c r="AL902" s="241" t="s">
        <v>198</v>
      </c>
      <c r="AM902" s="241" t="s">
        <v>197</v>
      </c>
      <c r="AN902" s="241" t="s">
        <v>197</v>
      </c>
      <c r="AO902" s="241" t="s">
        <v>197</v>
      </c>
      <c r="AP902" s="241" t="s">
        <v>197</v>
      </c>
      <c r="AQ902" s="241">
        <v>0</v>
      </c>
      <c r="AR902" s="241">
        <v>0</v>
      </c>
    </row>
    <row r="903" spans="1:44" ht="21.75" x14ac:dyDescent="0.5">
      <c r="A903" s="246">
        <v>119803</v>
      </c>
      <c r="B903" t="s">
        <v>59</v>
      </c>
      <c r="C903" s="241" t="s">
        <v>197</v>
      </c>
      <c r="D903" s="241" t="s">
        <v>197</v>
      </c>
      <c r="E903" s="241" t="s">
        <v>197</v>
      </c>
      <c r="F903" s="241" t="s">
        <v>197</v>
      </c>
      <c r="G903" s="241" t="s">
        <v>197</v>
      </c>
      <c r="H903" s="241" t="s">
        <v>197</v>
      </c>
      <c r="I903" s="241" t="s">
        <v>197</v>
      </c>
      <c r="J903" s="241" t="s">
        <v>197</v>
      </c>
      <c r="K903" s="241" t="s">
        <v>197</v>
      </c>
      <c r="L903" s="241" t="s">
        <v>197</v>
      </c>
      <c r="M903" s="241" t="s">
        <v>197</v>
      </c>
      <c r="N903" s="241" t="s">
        <v>197</v>
      </c>
      <c r="O903" s="241" t="s">
        <v>198</v>
      </c>
      <c r="P903" s="241" t="s">
        <v>197</v>
      </c>
      <c r="Q903" s="241" t="s">
        <v>197</v>
      </c>
      <c r="R903" s="241" t="s">
        <v>197</v>
      </c>
      <c r="S903" s="241" t="s">
        <v>197</v>
      </c>
      <c r="T903" s="241" t="s">
        <v>197</v>
      </c>
      <c r="U903" s="241" t="s">
        <v>197</v>
      </c>
      <c r="V903" s="241" t="s">
        <v>197</v>
      </c>
      <c r="W903" s="241" t="s">
        <v>197</v>
      </c>
      <c r="X903" s="241" t="s">
        <v>197</v>
      </c>
      <c r="Y903" s="241" t="s">
        <v>197</v>
      </c>
      <c r="Z903" s="241" t="s">
        <v>197</v>
      </c>
      <c r="AA903" s="241" t="s">
        <v>197</v>
      </c>
      <c r="AB903" s="241" t="s">
        <v>197</v>
      </c>
      <c r="AC903" s="241" t="s">
        <v>197</v>
      </c>
      <c r="AD903" s="241" t="s">
        <v>196</v>
      </c>
      <c r="AE903" s="241" t="s">
        <v>197</v>
      </c>
      <c r="AF903" s="241" t="s">
        <v>196</v>
      </c>
      <c r="AG903" s="241" t="s">
        <v>197</v>
      </c>
      <c r="AH903" s="241" t="s">
        <v>196</v>
      </c>
      <c r="AI903" s="241" t="s">
        <v>197</v>
      </c>
      <c r="AJ903" s="241" t="s">
        <v>197</v>
      </c>
      <c r="AK903" s="241" t="s">
        <v>196</v>
      </c>
      <c r="AL903" s="241" t="s">
        <v>197</v>
      </c>
      <c r="AM903" s="241" t="s">
        <v>198</v>
      </c>
      <c r="AN903" s="241" t="s">
        <v>197</v>
      </c>
      <c r="AO903" s="241" t="s">
        <v>197</v>
      </c>
      <c r="AP903" s="241" t="s">
        <v>197</v>
      </c>
      <c r="AQ903" s="241">
        <v>0</v>
      </c>
      <c r="AR903" s="241">
        <v>0</v>
      </c>
    </row>
    <row r="904" spans="1:44" x14ac:dyDescent="0.2">
      <c r="A904">
        <v>119812</v>
      </c>
      <c r="B904" t="s">
        <v>1141</v>
      </c>
      <c r="C904" t="s">
        <v>659</v>
      </c>
      <c r="D904" t="s">
        <v>659</v>
      </c>
      <c r="E904" t="s">
        <v>659</v>
      </c>
      <c r="F904" t="s">
        <v>659</v>
      </c>
      <c r="G904" t="s">
        <v>659</v>
      </c>
      <c r="H904" t="s">
        <v>659</v>
      </c>
      <c r="I904" t="s">
        <v>659</v>
      </c>
      <c r="J904" t="s">
        <v>659</v>
      </c>
      <c r="K904" t="s">
        <v>659</v>
      </c>
      <c r="L904" t="s">
        <v>659</v>
      </c>
      <c r="M904" t="s">
        <v>659</v>
      </c>
      <c r="N904" t="s">
        <v>659</v>
      </c>
      <c r="O904" t="s">
        <v>659</v>
      </c>
      <c r="P904" t="s">
        <v>659</v>
      </c>
      <c r="Q904" t="s">
        <v>659</v>
      </c>
      <c r="R904"/>
      <c r="S904"/>
      <c r="T904" t="s">
        <v>659</v>
      </c>
      <c r="U904" t="s">
        <v>659</v>
      </c>
      <c r="V904" t="s">
        <v>659</v>
      </c>
      <c r="W904" t="s">
        <v>659</v>
      </c>
      <c r="X904" t="s">
        <v>659</v>
      </c>
      <c r="Y904" t="s">
        <v>659</v>
      </c>
      <c r="Z904" t="s">
        <v>659</v>
      </c>
      <c r="AA904" t="s">
        <v>659</v>
      </c>
      <c r="AB904" t="s">
        <v>659</v>
      </c>
      <c r="AC904" t="s">
        <v>659</v>
      </c>
      <c r="AD904" t="s">
        <v>659</v>
      </c>
      <c r="AE904" t="s">
        <v>659</v>
      </c>
      <c r="AF904" t="s">
        <v>659</v>
      </c>
      <c r="AG904" t="s">
        <v>659</v>
      </c>
      <c r="AH904" t="s">
        <v>659</v>
      </c>
      <c r="AI904" t="s">
        <v>659</v>
      </c>
      <c r="AJ904" t="s">
        <v>659</v>
      </c>
      <c r="AK904" t="s">
        <v>659</v>
      </c>
      <c r="AL904" t="s">
        <v>659</v>
      </c>
      <c r="AM904" t="s">
        <v>659</v>
      </c>
      <c r="AN904" t="s">
        <v>659</v>
      </c>
      <c r="AO904" t="s">
        <v>659</v>
      </c>
      <c r="AP904" t="s">
        <v>659</v>
      </c>
      <c r="AQ904" s="241">
        <v>0</v>
      </c>
      <c r="AR904" s="241">
        <v>0</v>
      </c>
    </row>
    <row r="905" spans="1:44" x14ac:dyDescent="0.2">
      <c r="A905">
        <v>119838</v>
      </c>
      <c r="B905" t="s">
        <v>59</v>
      </c>
      <c r="C905" t="s">
        <v>198</v>
      </c>
      <c r="D905" t="s">
        <v>196</v>
      </c>
      <c r="E905" t="s">
        <v>198</v>
      </c>
      <c r="F905" t="s">
        <v>196</v>
      </c>
      <c r="G905" t="s">
        <v>196</v>
      </c>
      <c r="H905" t="s">
        <v>198</v>
      </c>
      <c r="I905" t="s">
        <v>196</v>
      </c>
      <c r="J905" t="s">
        <v>196</v>
      </c>
      <c r="K905" t="s">
        <v>198</v>
      </c>
      <c r="L905" t="s">
        <v>198</v>
      </c>
      <c r="M905" t="s">
        <v>198</v>
      </c>
      <c r="N905" t="s">
        <v>198</v>
      </c>
      <c r="O905" t="s">
        <v>198</v>
      </c>
      <c r="P905" t="s">
        <v>198</v>
      </c>
      <c r="Q905" t="s">
        <v>198</v>
      </c>
      <c r="R905" t="s">
        <v>198</v>
      </c>
      <c r="S905" t="s">
        <v>198</v>
      </c>
      <c r="T905" t="s">
        <v>198</v>
      </c>
      <c r="U905" t="s">
        <v>198</v>
      </c>
      <c r="V905" t="s">
        <v>198</v>
      </c>
      <c r="W905" t="s">
        <v>198</v>
      </c>
      <c r="X905" t="s">
        <v>198</v>
      </c>
      <c r="Y905" t="s">
        <v>196</v>
      </c>
      <c r="Z905" t="s">
        <v>198</v>
      </c>
      <c r="AA905" t="s">
        <v>198</v>
      </c>
      <c r="AB905" t="s">
        <v>198</v>
      </c>
      <c r="AC905" t="s">
        <v>198</v>
      </c>
      <c r="AD905" t="s">
        <v>196</v>
      </c>
      <c r="AE905" t="s">
        <v>198</v>
      </c>
      <c r="AF905" t="s">
        <v>198</v>
      </c>
      <c r="AG905" t="s">
        <v>198</v>
      </c>
      <c r="AH905" t="s">
        <v>198</v>
      </c>
      <c r="AI905" t="s">
        <v>196</v>
      </c>
      <c r="AJ905" t="s">
        <v>196</v>
      </c>
      <c r="AK905" t="s">
        <v>196</v>
      </c>
      <c r="AL905" t="s">
        <v>198</v>
      </c>
      <c r="AM905" t="s">
        <v>197</v>
      </c>
      <c r="AN905" t="s">
        <v>196</v>
      </c>
      <c r="AO905" t="s">
        <v>196</v>
      </c>
      <c r="AP905" t="s">
        <v>198</v>
      </c>
      <c r="AQ905" s="241">
        <v>0</v>
      </c>
      <c r="AR905" s="241">
        <v>0</v>
      </c>
    </row>
    <row r="906" spans="1:44" x14ac:dyDescent="0.2">
      <c r="A906">
        <v>119855</v>
      </c>
      <c r="B906" t="s">
        <v>59</v>
      </c>
      <c r="C906" t="s">
        <v>196</v>
      </c>
      <c r="D906" t="s">
        <v>196</v>
      </c>
      <c r="E906" t="s">
        <v>198</v>
      </c>
      <c r="F906" t="s">
        <v>196</v>
      </c>
      <c r="G906" t="s">
        <v>196</v>
      </c>
      <c r="H906" t="s">
        <v>198</v>
      </c>
      <c r="I906" t="s">
        <v>198</v>
      </c>
      <c r="J906" t="s">
        <v>198</v>
      </c>
      <c r="K906" t="s">
        <v>198</v>
      </c>
      <c r="L906" t="s">
        <v>196</v>
      </c>
      <c r="M906" t="s">
        <v>198</v>
      </c>
      <c r="N906" t="s">
        <v>196</v>
      </c>
      <c r="O906" t="s">
        <v>198</v>
      </c>
      <c r="P906" t="s">
        <v>198</v>
      </c>
      <c r="Q906" t="s">
        <v>198</v>
      </c>
      <c r="R906" t="s">
        <v>196</v>
      </c>
      <c r="S906" t="s">
        <v>196</v>
      </c>
      <c r="T906" t="s">
        <v>198</v>
      </c>
      <c r="U906" t="s">
        <v>196</v>
      </c>
      <c r="V906" t="s">
        <v>198</v>
      </c>
      <c r="W906" t="s">
        <v>198</v>
      </c>
      <c r="X906" t="s">
        <v>198</v>
      </c>
      <c r="Y906" t="s">
        <v>198</v>
      </c>
      <c r="Z906" t="s">
        <v>196</v>
      </c>
      <c r="AA906" t="s">
        <v>198</v>
      </c>
      <c r="AB906" t="s">
        <v>198</v>
      </c>
      <c r="AC906" t="s">
        <v>198</v>
      </c>
      <c r="AD906" t="s">
        <v>198</v>
      </c>
      <c r="AE906" t="s">
        <v>196</v>
      </c>
      <c r="AF906" t="s">
        <v>196</v>
      </c>
      <c r="AG906" t="s">
        <v>198</v>
      </c>
      <c r="AH906" t="s">
        <v>198</v>
      </c>
      <c r="AI906" t="s">
        <v>198</v>
      </c>
      <c r="AJ906" t="s">
        <v>198</v>
      </c>
      <c r="AK906" t="s">
        <v>196</v>
      </c>
      <c r="AL906" t="s">
        <v>197</v>
      </c>
      <c r="AM906" t="s">
        <v>197</v>
      </c>
      <c r="AN906" t="s">
        <v>198</v>
      </c>
      <c r="AO906" t="s">
        <v>198</v>
      </c>
      <c r="AP906" t="s">
        <v>198</v>
      </c>
      <c r="AQ906" s="241">
        <v>0</v>
      </c>
      <c r="AR906" s="241">
        <v>0</v>
      </c>
    </row>
    <row r="907" spans="1:44" ht="18" x14ac:dyDescent="0.2">
      <c r="A907" s="264">
        <v>119858</v>
      </c>
      <c r="B907" t="s">
        <v>59</v>
      </c>
      <c r="C907" t="s">
        <v>659</v>
      </c>
      <c r="D907" t="s">
        <v>659</v>
      </c>
      <c r="E907" t="s">
        <v>659</v>
      </c>
      <c r="F907" t="s">
        <v>659</v>
      </c>
      <c r="G907" t="s">
        <v>659</v>
      </c>
      <c r="H907" t="s">
        <v>659</v>
      </c>
      <c r="I907" t="s">
        <v>659</v>
      </c>
      <c r="J907" t="s">
        <v>659</v>
      </c>
      <c r="K907" t="s">
        <v>659</v>
      </c>
      <c r="L907" t="s">
        <v>659</v>
      </c>
      <c r="M907" t="s">
        <v>659</v>
      </c>
      <c r="N907" t="s">
        <v>659</v>
      </c>
      <c r="O907" t="s">
        <v>659</v>
      </c>
      <c r="P907" t="s">
        <v>659</v>
      </c>
      <c r="Q907" t="s">
        <v>659</v>
      </c>
      <c r="R907" t="s">
        <v>659</v>
      </c>
      <c r="S907" t="s">
        <v>659</v>
      </c>
      <c r="T907" t="s">
        <v>659</v>
      </c>
      <c r="U907" t="s">
        <v>659</v>
      </c>
      <c r="V907" t="s">
        <v>659</v>
      </c>
      <c r="W907" t="s">
        <v>659</v>
      </c>
      <c r="X907" t="s">
        <v>659</v>
      </c>
      <c r="Y907" t="s">
        <v>659</v>
      </c>
      <c r="Z907" t="s">
        <v>659</v>
      </c>
      <c r="AA907" t="s">
        <v>659</v>
      </c>
      <c r="AB907" t="s">
        <v>659</v>
      </c>
      <c r="AC907" t="s">
        <v>659</v>
      </c>
      <c r="AD907" t="s">
        <v>659</v>
      </c>
      <c r="AE907" t="s">
        <v>659</v>
      </c>
      <c r="AF907" t="s">
        <v>659</v>
      </c>
      <c r="AG907" t="s">
        <v>659</v>
      </c>
      <c r="AH907" t="s">
        <v>659</v>
      </c>
      <c r="AI907" t="s">
        <v>659</v>
      </c>
      <c r="AJ907" t="s">
        <v>659</v>
      </c>
      <c r="AK907" t="s">
        <v>659</v>
      </c>
      <c r="AL907" t="s">
        <v>659</v>
      </c>
      <c r="AM907" t="s">
        <v>659</v>
      </c>
      <c r="AN907" t="s">
        <v>659</v>
      </c>
      <c r="AO907" t="s">
        <v>659</v>
      </c>
      <c r="AP907" t="s">
        <v>659</v>
      </c>
      <c r="AQ907" s="241">
        <v>0</v>
      </c>
      <c r="AR907" s="241">
        <v>0</v>
      </c>
    </row>
    <row r="908" spans="1:44" ht="18" x14ac:dyDescent="0.2">
      <c r="A908" s="264">
        <v>119871</v>
      </c>
      <c r="B908" t="s">
        <v>59</v>
      </c>
      <c r="C908" t="s">
        <v>659</v>
      </c>
      <c r="D908" t="s">
        <v>659</v>
      </c>
      <c r="E908" t="s">
        <v>659</v>
      </c>
      <c r="F908" t="s">
        <v>659</v>
      </c>
      <c r="G908" t="s">
        <v>659</v>
      </c>
      <c r="H908" t="s">
        <v>659</v>
      </c>
      <c r="I908" t="s">
        <v>659</v>
      </c>
      <c r="J908" t="s">
        <v>659</v>
      </c>
      <c r="K908" t="s">
        <v>659</v>
      </c>
      <c r="L908" t="s">
        <v>659</v>
      </c>
      <c r="M908" t="s">
        <v>659</v>
      </c>
      <c r="N908" t="s">
        <v>659</v>
      </c>
      <c r="O908" t="s">
        <v>659</v>
      </c>
      <c r="P908" t="s">
        <v>659</v>
      </c>
      <c r="Q908" t="s">
        <v>659</v>
      </c>
      <c r="R908" t="s">
        <v>659</v>
      </c>
      <c r="S908" t="s">
        <v>659</v>
      </c>
      <c r="T908" t="s">
        <v>659</v>
      </c>
      <c r="U908" t="s">
        <v>659</v>
      </c>
      <c r="V908" t="s">
        <v>659</v>
      </c>
      <c r="W908" t="s">
        <v>659</v>
      </c>
      <c r="X908" t="s">
        <v>659</v>
      </c>
      <c r="Y908" t="s">
        <v>659</v>
      </c>
      <c r="Z908" t="s">
        <v>659</v>
      </c>
      <c r="AA908" t="s">
        <v>659</v>
      </c>
      <c r="AB908" t="s">
        <v>659</v>
      </c>
      <c r="AC908" t="s">
        <v>659</v>
      </c>
      <c r="AD908" t="s">
        <v>659</v>
      </c>
      <c r="AE908" t="s">
        <v>659</v>
      </c>
      <c r="AF908" t="s">
        <v>659</v>
      </c>
      <c r="AG908" t="s">
        <v>659</v>
      </c>
      <c r="AH908" t="s">
        <v>659</v>
      </c>
      <c r="AI908" t="s">
        <v>659</v>
      </c>
      <c r="AJ908" t="s">
        <v>659</v>
      </c>
      <c r="AK908" t="s">
        <v>659</v>
      </c>
      <c r="AL908" t="s">
        <v>659</v>
      </c>
      <c r="AM908" t="s">
        <v>659</v>
      </c>
      <c r="AN908" t="s">
        <v>659</v>
      </c>
      <c r="AO908" t="s">
        <v>659</v>
      </c>
      <c r="AP908" t="s">
        <v>659</v>
      </c>
      <c r="AQ908" s="241">
        <v>0</v>
      </c>
      <c r="AR908" s="241">
        <v>0</v>
      </c>
    </row>
    <row r="909" spans="1:44" x14ac:dyDescent="0.2">
      <c r="A909">
        <v>119906</v>
      </c>
      <c r="B909" t="s">
        <v>1144</v>
      </c>
      <c r="C909" t="s">
        <v>659</v>
      </c>
      <c r="D909" t="s">
        <v>659</v>
      </c>
      <c r="E909" t="s">
        <v>659</v>
      </c>
      <c r="F909" t="s">
        <v>659</v>
      </c>
      <c r="G909" t="s">
        <v>659</v>
      </c>
      <c r="H909" t="s">
        <v>659</v>
      </c>
      <c r="I909" t="s">
        <v>659</v>
      </c>
      <c r="J909" t="s">
        <v>659</v>
      </c>
      <c r="K909" t="s">
        <v>659</v>
      </c>
      <c r="L909" t="s">
        <v>659</v>
      </c>
      <c r="M909" t="s">
        <v>659</v>
      </c>
      <c r="N909" t="s">
        <v>659</v>
      </c>
      <c r="O909" t="s">
        <v>659</v>
      </c>
      <c r="P909" t="s">
        <v>659</v>
      </c>
      <c r="Q909" t="s">
        <v>659</v>
      </c>
      <c r="R909" t="s">
        <v>659</v>
      </c>
      <c r="S909" t="s">
        <v>659</v>
      </c>
      <c r="T909" t="s">
        <v>659</v>
      </c>
      <c r="U909" t="s">
        <v>659</v>
      </c>
      <c r="V909" t="s">
        <v>659</v>
      </c>
      <c r="W909" t="s">
        <v>659</v>
      </c>
      <c r="X909" t="s">
        <v>659</v>
      </c>
      <c r="Y909" t="s">
        <v>659</v>
      </c>
      <c r="Z909" t="s">
        <v>659</v>
      </c>
      <c r="AA909" t="s">
        <v>659</v>
      </c>
      <c r="AB909" t="s">
        <v>659</v>
      </c>
      <c r="AC909" t="s">
        <v>659</v>
      </c>
      <c r="AD909" t="s">
        <v>659</v>
      </c>
      <c r="AE909" t="s">
        <v>659</v>
      </c>
      <c r="AF909" t="s">
        <v>659</v>
      </c>
      <c r="AG909" t="s">
        <v>659</v>
      </c>
      <c r="AH909" t="s">
        <v>659</v>
      </c>
      <c r="AI909" t="s">
        <v>659</v>
      </c>
      <c r="AJ909" t="s">
        <v>659</v>
      </c>
      <c r="AK909" t="s">
        <v>659</v>
      </c>
      <c r="AL909" t="s">
        <v>659</v>
      </c>
      <c r="AM909" t="s">
        <v>659</v>
      </c>
      <c r="AN909" t="s">
        <v>659</v>
      </c>
      <c r="AO909" t="s">
        <v>659</v>
      </c>
      <c r="AP909" t="s">
        <v>659</v>
      </c>
      <c r="AQ909" s="241" t="s">
        <v>931</v>
      </c>
      <c r="AR909" s="241">
        <v>0</v>
      </c>
    </row>
    <row r="910" spans="1:44" ht="18" x14ac:dyDescent="0.2">
      <c r="A910" s="264">
        <v>119914</v>
      </c>
      <c r="B910" t="s">
        <v>59</v>
      </c>
      <c r="C910" t="s">
        <v>659</v>
      </c>
      <c r="D910" t="s">
        <v>659</v>
      </c>
      <c r="E910" t="s">
        <v>659</v>
      </c>
      <c r="F910" t="s">
        <v>659</v>
      </c>
      <c r="G910" t="s">
        <v>659</v>
      </c>
      <c r="H910" t="s">
        <v>659</v>
      </c>
      <c r="I910" t="s">
        <v>659</v>
      </c>
      <c r="J910" t="s">
        <v>659</v>
      </c>
      <c r="K910" t="s">
        <v>659</v>
      </c>
      <c r="L910" t="s">
        <v>659</v>
      </c>
      <c r="M910" t="s">
        <v>659</v>
      </c>
      <c r="N910" t="s">
        <v>659</v>
      </c>
      <c r="O910" t="s">
        <v>659</v>
      </c>
      <c r="P910" t="s">
        <v>659</v>
      </c>
      <c r="Q910" t="s">
        <v>659</v>
      </c>
      <c r="R910" t="s">
        <v>659</v>
      </c>
      <c r="S910" t="s">
        <v>659</v>
      </c>
      <c r="T910" t="s">
        <v>659</v>
      </c>
      <c r="U910" t="s">
        <v>659</v>
      </c>
      <c r="V910" t="s">
        <v>659</v>
      </c>
      <c r="W910" t="s">
        <v>659</v>
      </c>
      <c r="X910" t="s">
        <v>659</v>
      </c>
      <c r="Y910" t="s">
        <v>659</v>
      </c>
      <c r="Z910" t="s">
        <v>659</v>
      </c>
      <c r="AA910" t="s">
        <v>659</v>
      </c>
      <c r="AB910" t="s">
        <v>659</v>
      </c>
      <c r="AC910" t="s">
        <v>659</v>
      </c>
      <c r="AD910" t="s">
        <v>659</v>
      </c>
      <c r="AE910" t="s">
        <v>659</v>
      </c>
      <c r="AF910" t="s">
        <v>659</v>
      </c>
      <c r="AG910" t="s">
        <v>659</v>
      </c>
      <c r="AH910" t="s">
        <v>659</v>
      </c>
      <c r="AI910" t="s">
        <v>659</v>
      </c>
      <c r="AJ910" t="s">
        <v>659</v>
      </c>
      <c r="AK910" t="s">
        <v>659</v>
      </c>
      <c r="AL910" t="s">
        <v>659</v>
      </c>
      <c r="AM910" t="s">
        <v>659</v>
      </c>
      <c r="AN910" t="s">
        <v>659</v>
      </c>
      <c r="AO910" t="s">
        <v>659</v>
      </c>
      <c r="AP910" t="s">
        <v>659</v>
      </c>
      <c r="AQ910" s="241">
        <v>0</v>
      </c>
      <c r="AR910" s="241">
        <v>0</v>
      </c>
    </row>
    <row r="911" spans="1:44" x14ac:dyDescent="0.2">
      <c r="A911">
        <v>119915</v>
      </c>
      <c r="B911" t="s">
        <v>59</v>
      </c>
      <c r="C911" t="s">
        <v>198</v>
      </c>
      <c r="D911" t="s">
        <v>196</v>
      </c>
      <c r="E911" t="s">
        <v>196</v>
      </c>
      <c r="F911" t="s">
        <v>196</v>
      </c>
      <c r="G911" t="s">
        <v>198</v>
      </c>
      <c r="H911" t="s">
        <v>198</v>
      </c>
      <c r="I911" t="s">
        <v>196</v>
      </c>
      <c r="J911" t="s">
        <v>198</v>
      </c>
      <c r="K911" t="s">
        <v>196</v>
      </c>
      <c r="L911" t="s">
        <v>198</v>
      </c>
      <c r="M911" t="s">
        <v>198</v>
      </c>
      <c r="N911" t="s">
        <v>198</v>
      </c>
      <c r="O911" t="s">
        <v>198</v>
      </c>
      <c r="P911" t="s">
        <v>198</v>
      </c>
      <c r="Q911" t="s">
        <v>198</v>
      </c>
      <c r="R911" t="s">
        <v>198</v>
      </c>
      <c r="S911" t="s">
        <v>198</v>
      </c>
      <c r="T911" t="s">
        <v>196</v>
      </c>
      <c r="U911" t="s">
        <v>197</v>
      </c>
      <c r="V911" t="s">
        <v>198</v>
      </c>
      <c r="W911" t="s">
        <v>196</v>
      </c>
      <c r="X911" t="s">
        <v>196</v>
      </c>
      <c r="Y911" t="s">
        <v>196</v>
      </c>
      <c r="Z911" t="s">
        <v>198</v>
      </c>
      <c r="AA911" t="s">
        <v>196</v>
      </c>
      <c r="AB911" t="s">
        <v>198</v>
      </c>
      <c r="AC911" t="s">
        <v>198</v>
      </c>
      <c r="AD911" t="s">
        <v>198</v>
      </c>
      <c r="AE911" t="s">
        <v>196</v>
      </c>
      <c r="AF911" t="s">
        <v>196</v>
      </c>
      <c r="AG911" t="s">
        <v>198</v>
      </c>
      <c r="AH911" t="s">
        <v>196</v>
      </c>
      <c r="AI911" t="s">
        <v>198</v>
      </c>
      <c r="AJ911" t="s">
        <v>198</v>
      </c>
      <c r="AK911" t="s">
        <v>196</v>
      </c>
      <c r="AL911" t="s">
        <v>197</v>
      </c>
      <c r="AM911" t="s">
        <v>197</v>
      </c>
      <c r="AN911" t="s">
        <v>197</v>
      </c>
      <c r="AO911" t="s">
        <v>197</v>
      </c>
      <c r="AP911" t="s">
        <v>196</v>
      </c>
      <c r="AQ911" s="241">
        <v>0</v>
      </c>
      <c r="AR911" s="241">
        <v>0</v>
      </c>
    </row>
    <row r="912" spans="1:44" ht="18" x14ac:dyDescent="0.2">
      <c r="A912" s="264">
        <v>119916</v>
      </c>
      <c r="B912" t="s">
        <v>59</v>
      </c>
      <c r="C912" t="s">
        <v>659</v>
      </c>
      <c r="D912" t="s">
        <v>659</v>
      </c>
      <c r="E912" t="s">
        <v>659</v>
      </c>
      <c r="F912" t="s">
        <v>659</v>
      </c>
      <c r="G912" t="s">
        <v>659</v>
      </c>
      <c r="H912" t="s">
        <v>659</v>
      </c>
      <c r="I912" t="s">
        <v>659</v>
      </c>
      <c r="J912" t="s">
        <v>659</v>
      </c>
      <c r="K912" t="s">
        <v>659</v>
      </c>
      <c r="L912" t="s">
        <v>659</v>
      </c>
      <c r="M912" t="s">
        <v>659</v>
      </c>
      <c r="N912" t="s">
        <v>659</v>
      </c>
      <c r="O912" t="s">
        <v>659</v>
      </c>
      <c r="P912" t="s">
        <v>659</v>
      </c>
      <c r="Q912" t="s">
        <v>659</v>
      </c>
      <c r="R912" t="s">
        <v>659</v>
      </c>
      <c r="S912" t="s">
        <v>659</v>
      </c>
      <c r="T912" t="s">
        <v>659</v>
      </c>
      <c r="U912" t="s">
        <v>659</v>
      </c>
      <c r="V912" t="s">
        <v>659</v>
      </c>
      <c r="W912" t="s">
        <v>659</v>
      </c>
      <c r="X912" t="s">
        <v>659</v>
      </c>
      <c r="Y912" t="s">
        <v>659</v>
      </c>
      <c r="Z912" t="s">
        <v>659</v>
      </c>
      <c r="AA912" t="s">
        <v>659</v>
      </c>
      <c r="AB912" t="s">
        <v>659</v>
      </c>
      <c r="AC912" t="s">
        <v>659</v>
      </c>
      <c r="AD912" t="s">
        <v>659</v>
      </c>
      <c r="AE912" t="s">
        <v>659</v>
      </c>
      <c r="AF912" t="s">
        <v>659</v>
      </c>
      <c r="AG912" t="s">
        <v>659</v>
      </c>
      <c r="AH912" t="s">
        <v>659</v>
      </c>
      <c r="AI912" t="s">
        <v>659</v>
      </c>
      <c r="AJ912" t="s">
        <v>659</v>
      </c>
      <c r="AK912" t="s">
        <v>659</v>
      </c>
      <c r="AL912" t="s">
        <v>659</v>
      </c>
      <c r="AM912" t="s">
        <v>659</v>
      </c>
      <c r="AN912" t="s">
        <v>659</v>
      </c>
      <c r="AO912" t="s">
        <v>659</v>
      </c>
      <c r="AP912" t="s">
        <v>659</v>
      </c>
      <c r="AQ912" s="241">
        <v>0</v>
      </c>
      <c r="AR912" s="241">
        <v>0</v>
      </c>
    </row>
    <row r="913" spans="1:44" x14ac:dyDescent="0.2">
      <c r="A913">
        <v>119933</v>
      </c>
      <c r="B913" t="s">
        <v>1141</v>
      </c>
      <c r="C913" t="s">
        <v>196</v>
      </c>
      <c r="D913" t="s">
        <v>196</v>
      </c>
      <c r="E913" t="s">
        <v>196</v>
      </c>
      <c r="F913" t="s">
        <v>198</v>
      </c>
      <c r="G913" t="s">
        <v>198</v>
      </c>
      <c r="H913" t="s">
        <v>198</v>
      </c>
      <c r="I913" t="s">
        <v>198</v>
      </c>
      <c r="J913" t="s">
        <v>196</v>
      </c>
      <c r="K913" t="s">
        <v>196</v>
      </c>
      <c r="L913" t="s">
        <v>198</v>
      </c>
      <c r="M913" t="s">
        <v>196</v>
      </c>
      <c r="N913" t="s">
        <v>196</v>
      </c>
      <c r="O913" t="s">
        <v>196</v>
      </c>
      <c r="P913" t="s">
        <v>196</v>
      </c>
      <c r="Q913" t="s">
        <v>198</v>
      </c>
      <c r="R913" t="s">
        <v>198</v>
      </c>
      <c r="S913" t="s">
        <v>198</v>
      </c>
      <c r="T913" t="s">
        <v>196</v>
      </c>
      <c r="U913" t="s">
        <v>198</v>
      </c>
      <c r="V913" t="s">
        <v>196</v>
      </c>
      <c r="W913" t="s">
        <v>198</v>
      </c>
      <c r="X913" t="s">
        <v>198</v>
      </c>
      <c r="Y913" t="s">
        <v>196</v>
      </c>
      <c r="Z913" t="s">
        <v>196</v>
      </c>
      <c r="AA913" t="s">
        <v>196</v>
      </c>
      <c r="AB913" t="s">
        <v>198</v>
      </c>
      <c r="AC913" t="s">
        <v>198</v>
      </c>
      <c r="AD913" t="s">
        <v>198</v>
      </c>
      <c r="AE913" t="s">
        <v>196</v>
      </c>
      <c r="AF913" t="s">
        <v>196</v>
      </c>
      <c r="AG913" t="s">
        <v>198</v>
      </c>
      <c r="AH913" t="s">
        <v>198</v>
      </c>
      <c r="AI913" t="s">
        <v>198</v>
      </c>
      <c r="AJ913" t="s">
        <v>198</v>
      </c>
      <c r="AK913" t="s">
        <v>198</v>
      </c>
      <c r="AL913" t="s">
        <v>197</v>
      </c>
      <c r="AM913" t="s">
        <v>197</v>
      </c>
      <c r="AN913" t="s">
        <v>197</v>
      </c>
      <c r="AO913" t="s">
        <v>197</v>
      </c>
      <c r="AP913" t="s">
        <v>197</v>
      </c>
      <c r="AQ913" s="241">
        <v>0</v>
      </c>
      <c r="AR913" s="241">
        <v>0</v>
      </c>
    </row>
    <row r="914" spans="1:44" ht="18" x14ac:dyDescent="0.2">
      <c r="A914" s="264">
        <v>119950</v>
      </c>
      <c r="B914" t="s">
        <v>59</v>
      </c>
      <c r="C914" t="s">
        <v>659</v>
      </c>
      <c r="D914" t="s">
        <v>659</v>
      </c>
      <c r="E914" t="s">
        <v>659</v>
      </c>
      <c r="F914" t="s">
        <v>659</v>
      </c>
      <c r="G914" t="s">
        <v>659</v>
      </c>
      <c r="H914" t="s">
        <v>659</v>
      </c>
      <c r="I914" t="s">
        <v>659</v>
      </c>
      <c r="J914" t="s">
        <v>659</v>
      </c>
      <c r="K914" t="s">
        <v>659</v>
      </c>
      <c r="L914" t="s">
        <v>659</v>
      </c>
      <c r="M914" t="s">
        <v>659</v>
      </c>
      <c r="N914" t="s">
        <v>659</v>
      </c>
      <c r="O914" t="s">
        <v>659</v>
      </c>
      <c r="P914" t="s">
        <v>659</v>
      </c>
      <c r="Q914" t="s">
        <v>659</v>
      </c>
      <c r="R914" t="s">
        <v>659</v>
      </c>
      <c r="S914" t="s">
        <v>659</v>
      </c>
      <c r="T914" t="s">
        <v>659</v>
      </c>
      <c r="U914" t="s">
        <v>659</v>
      </c>
      <c r="V914" t="s">
        <v>659</v>
      </c>
      <c r="W914" t="s">
        <v>659</v>
      </c>
      <c r="X914" t="s">
        <v>659</v>
      </c>
      <c r="Y914" t="s">
        <v>659</v>
      </c>
      <c r="Z914" t="s">
        <v>659</v>
      </c>
      <c r="AA914" t="s">
        <v>659</v>
      </c>
      <c r="AB914" t="s">
        <v>659</v>
      </c>
      <c r="AC914" t="s">
        <v>659</v>
      </c>
      <c r="AD914" t="s">
        <v>659</v>
      </c>
      <c r="AE914" t="s">
        <v>659</v>
      </c>
      <c r="AF914" t="s">
        <v>659</v>
      </c>
      <c r="AG914" t="s">
        <v>659</v>
      </c>
      <c r="AH914" t="s">
        <v>659</v>
      </c>
      <c r="AI914" t="s">
        <v>659</v>
      </c>
      <c r="AJ914" t="s">
        <v>659</v>
      </c>
      <c r="AK914" t="s">
        <v>659</v>
      </c>
      <c r="AL914" t="s">
        <v>659</v>
      </c>
      <c r="AM914" t="s">
        <v>659</v>
      </c>
      <c r="AN914" t="s">
        <v>659</v>
      </c>
      <c r="AO914" t="s">
        <v>659</v>
      </c>
      <c r="AP914" t="s">
        <v>659</v>
      </c>
      <c r="AQ914" s="241">
        <v>0</v>
      </c>
      <c r="AR914" s="241">
        <v>0</v>
      </c>
    </row>
    <row r="915" spans="1:44" ht="18" x14ac:dyDescent="0.2">
      <c r="A915" s="264">
        <v>119987</v>
      </c>
      <c r="B915" t="s">
        <v>59</v>
      </c>
      <c r="C915" t="s">
        <v>659</v>
      </c>
      <c r="D915" t="s">
        <v>659</v>
      </c>
      <c r="E915" t="s">
        <v>659</v>
      </c>
      <c r="F915" t="s">
        <v>659</v>
      </c>
      <c r="G915" t="s">
        <v>659</v>
      </c>
      <c r="H915" t="s">
        <v>659</v>
      </c>
      <c r="I915" t="s">
        <v>659</v>
      </c>
      <c r="J915" t="s">
        <v>659</v>
      </c>
      <c r="K915" t="s">
        <v>659</v>
      </c>
      <c r="L915" t="s">
        <v>659</v>
      </c>
      <c r="M915" t="s">
        <v>659</v>
      </c>
      <c r="N915" t="s">
        <v>659</v>
      </c>
      <c r="O915" t="s">
        <v>659</v>
      </c>
      <c r="P915" t="s">
        <v>659</v>
      </c>
      <c r="Q915" t="s">
        <v>659</v>
      </c>
      <c r="R915" t="s">
        <v>659</v>
      </c>
      <c r="S915" t="s">
        <v>659</v>
      </c>
      <c r="T915" t="s">
        <v>659</v>
      </c>
      <c r="U915" t="s">
        <v>659</v>
      </c>
      <c r="V915" t="s">
        <v>659</v>
      </c>
      <c r="W915" t="s">
        <v>659</v>
      </c>
      <c r="X915" t="s">
        <v>659</v>
      </c>
      <c r="Y915" t="s">
        <v>659</v>
      </c>
      <c r="Z915" t="s">
        <v>659</v>
      </c>
      <c r="AA915" t="s">
        <v>659</v>
      </c>
      <c r="AB915" t="s">
        <v>659</v>
      </c>
      <c r="AC915" t="s">
        <v>659</v>
      </c>
      <c r="AD915" t="s">
        <v>659</v>
      </c>
      <c r="AE915" t="s">
        <v>659</v>
      </c>
      <c r="AF915" t="s">
        <v>659</v>
      </c>
      <c r="AG915" t="s">
        <v>659</v>
      </c>
      <c r="AH915" t="s">
        <v>659</v>
      </c>
      <c r="AI915" t="s">
        <v>659</v>
      </c>
      <c r="AJ915" t="s">
        <v>659</v>
      </c>
      <c r="AK915" t="s">
        <v>659</v>
      </c>
      <c r="AL915" t="s">
        <v>659</v>
      </c>
      <c r="AM915" t="s">
        <v>659</v>
      </c>
      <c r="AN915" t="s">
        <v>659</v>
      </c>
      <c r="AO915" t="s">
        <v>659</v>
      </c>
      <c r="AP915" t="s">
        <v>659</v>
      </c>
      <c r="AQ915" s="241">
        <v>0</v>
      </c>
      <c r="AR915" s="241">
        <v>0</v>
      </c>
    </row>
    <row r="916" spans="1:44" ht="18" x14ac:dyDescent="0.2">
      <c r="A916" s="264">
        <v>119990</v>
      </c>
      <c r="B916" t="s">
        <v>59</v>
      </c>
      <c r="C916" t="s">
        <v>659</v>
      </c>
      <c r="D916" t="s">
        <v>659</v>
      </c>
      <c r="E916" t="s">
        <v>659</v>
      </c>
      <c r="F916" t="s">
        <v>659</v>
      </c>
      <c r="G916" t="s">
        <v>659</v>
      </c>
      <c r="H916" t="s">
        <v>659</v>
      </c>
      <c r="I916" t="s">
        <v>659</v>
      </c>
      <c r="J916" t="s">
        <v>659</v>
      </c>
      <c r="K916" t="s">
        <v>659</v>
      </c>
      <c r="L916" t="s">
        <v>659</v>
      </c>
      <c r="M916" t="s">
        <v>659</v>
      </c>
      <c r="N916" t="s">
        <v>659</v>
      </c>
      <c r="O916" t="s">
        <v>659</v>
      </c>
      <c r="P916" t="s">
        <v>659</v>
      </c>
      <c r="Q916" t="s">
        <v>659</v>
      </c>
      <c r="R916" t="s">
        <v>659</v>
      </c>
      <c r="S916" t="s">
        <v>659</v>
      </c>
      <c r="T916" t="s">
        <v>659</v>
      </c>
      <c r="U916" t="s">
        <v>659</v>
      </c>
      <c r="V916" t="s">
        <v>659</v>
      </c>
      <c r="W916" t="s">
        <v>659</v>
      </c>
      <c r="X916" t="s">
        <v>659</v>
      </c>
      <c r="Y916" t="s">
        <v>659</v>
      </c>
      <c r="Z916" t="s">
        <v>659</v>
      </c>
      <c r="AA916" t="s">
        <v>659</v>
      </c>
      <c r="AB916" t="s">
        <v>659</v>
      </c>
      <c r="AC916" t="s">
        <v>659</v>
      </c>
      <c r="AD916" t="s">
        <v>659</v>
      </c>
      <c r="AE916" t="s">
        <v>659</v>
      </c>
      <c r="AF916" t="s">
        <v>659</v>
      </c>
      <c r="AG916" t="s">
        <v>659</v>
      </c>
      <c r="AH916" t="s">
        <v>659</v>
      </c>
      <c r="AI916" t="s">
        <v>659</v>
      </c>
      <c r="AJ916" t="s">
        <v>659</v>
      </c>
      <c r="AK916" t="s">
        <v>659</v>
      </c>
      <c r="AL916" t="s">
        <v>659</v>
      </c>
      <c r="AM916" t="s">
        <v>659</v>
      </c>
      <c r="AN916" t="s">
        <v>659</v>
      </c>
      <c r="AO916" t="s">
        <v>659</v>
      </c>
      <c r="AP916" t="s">
        <v>659</v>
      </c>
      <c r="AQ916" s="241">
        <v>0</v>
      </c>
      <c r="AR916" s="241">
        <v>0</v>
      </c>
    </row>
    <row r="917" spans="1:44" ht="18" x14ac:dyDescent="0.2">
      <c r="A917" s="264">
        <v>120006</v>
      </c>
      <c r="B917" t="s">
        <v>59</v>
      </c>
      <c r="C917" t="s">
        <v>659</v>
      </c>
      <c r="D917" t="s">
        <v>659</v>
      </c>
      <c r="E917" t="s">
        <v>659</v>
      </c>
      <c r="F917" t="s">
        <v>659</v>
      </c>
      <c r="G917" t="s">
        <v>659</v>
      </c>
      <c r="H917" t="s">
        <v>659</v>
      </c>
      <c r="I917" t="s">
        <v>659</v>
      </c>
      <c r="J917" t="s">
        <v>659</v>
      </c>
      <c r="K917" t="s">
        <v>659</v>
      </c>
      <c r="L917" t="s">
        <v>659</v>
      </c>
      <c r="M917" t="s">
        <v>659</v>
      </c>
      <c r="N917" t="s">
        <v>659</v>
      </c>
      <c r="O917" t="s">
        <v>659</v>
      </c>
      <c r="P917" t="s">
        <v>659</v>
      </c>
      <c r="Q917" t="s">
        <v>659</v>
      </c>
      <c r="R917" t="s">
        <v>659</v>
      </c>
      <c r="S917" t="s">
        <v>659</v>
      </c>
      <c r="T917" t="s">
        <v>659</v>
      </c>
      <c r="U917" t="s">
        <v>659</v>
      </c>
      <c r="V917" t="s">
        <v>659</v>
      </c>
      <c r="W917" t="s">
        <v>659</v>
      </c>
      <c r="X917" t="s">
        <v>659</v>
      </c>
      <c r="Y917" t="s">
        <v>659</v>
      </c>
      <c r="Z917" t="s">
        <v>659</v>
      </c>
      <c r="AA917" t="s">
        <v>659</v>
      </c>
      <c r="AB917" t="s">
        <v>659</v>
      </c>
      <c r="AC917" t="s">
        <v>659</v>
      </c>
      <c r="AD917" t="s">
        <v>659</v>
      </c>
      <c r="AE917" t="s">
        <v>659</v>
      </c>
      <c r="AF917" t="s">
        <v>659</v>
      </c>
      <c r="AG917" t="s">
        <v>659</v>
      </c>
      <c r="AH917" t="s">
        <v>659</v>
      </c>
      <c r="AI917" t="s">
        <v>659</v>
      </c>
      <c r="AJ917" t="s">
        <v>659</v>
      </c>
      <c r="AK917" t="s">
        <v>659</v>
      </c>
      <c r="AL917" t="s">
        <v>659</v>
      </c>
      <c r="AM917" t="s">
        <v>659</v>
      </c>
      <c r="AN917" t="s">
        <v>659</v>
      </c>
      <c r="AO917" t="s">
        <v>659</v>
      </c>
      <c r="AP917" t="s">
        <v>659</v>
      </c>
      <c r="AQ917" s="241">
        <v>0</v>
      </c>
      <c r="AR917" s="241">
        <v>0</v>
      </c>
    </row>
    <row r="918" spans="1:44" x14ac:dyDescent="0.2">
      <c r="A918" s="265">
        <v>120022</v>
      </c>
      <c r="B918" t="s">
        <v>59</v>
      </c>
      <c r="C918" s="263" t="s">
        <v>197</v>
      </c>
      <c r="D918" s="263" t="s">
        <v>197</v>
      </c>
      <c r="E918" s="263" t="s">
        <v>197</v>
      </c>
      <c r="F918" s="263" t="s">
        <v>197</v>
      </c>
      <c r="G918" s="263" t="s">
        <v>197</v>
      </c>
      <c r="H918" s="263" t="s">
        <v>197</v>
      </c>
      <c r="I918" s="263" t="s">
        <v>197</v>
      </c>
      <c r="J918" s="263" t="s">
        <v>197</v>
      </c>
      <c r="K918" s="263" t="s">
        <v>197</v>
      </c>
      <c r="L918" s="263" t="s">
        <v>197</v>
      </c>
      <c r="M918" s="263" t="s">
        <v>197</v>
      </c>
      <c r="N918" s="263" t="s">
        <v>197</v>
      </c>
      <c r="O918" s="263" t="s">
        <v>197</v>
      </c>
      <c r="P918" s="263" t="s">
        <v>197</v>
      </c>
      <c r="Q918" s="263" t="s">
        <v>197</v>
      </c>
      <c r="R918" s="263" t="s">
        <v>197</v>
      </c>
      <c r="S918" s="263" t="s">
        <v>197</v>
      </c>
      <c r="T918" s="263" t="s">
        <v>197</v>
      </c>
      <c r="U918" s="263" t="s">
        <v>197</v>
      </c>
      <c r="V918" s="263" t="s">
        <v>197</v>
      </c>
      <c r="W918" s="263" t="s">
        <v>197</v>
      </c>
      <c r="X918" s="263" t="s">
        <v>197</v>
      </c>
      <c r="Y918" s="263" t="s">
        <v>197</v>
      </c>
      <c r="Z918" s="263" t="s">
        <v>197</v>
      </c>
      <c r="AA918" s="263" t="s">
        <v>197</v>
      </c>
      <c r="AB918" s="263" t="s">
        <v>197</v>
      </c>
      <c r="AC918" s="263" t="s">
        <v>197</v>
      </c>
      <c r="AD918" s="263" t="s">
        <v>197</v>
      </c>
      <c r="AE918" s="263" t="s">
        <v>197</v>
      </c>
      <c r="AF918" s="263" t="s">
        <v>197</v>
      </c>
      <c r="AG918" s="263" t="s">
        <v>197</v>
      </c>
      <c r="AH918" s="263" t="s">
        <v>197</v>
      </c>
      <c r="AI918" s="263" t="s">
        <v>197</v>
      </c>
      <c r="AJ918" s="263" t="s">
        <v>197</v>
      </c>
      <c r="AK918" s="263" t="s">
        <v>197</v>
      </c>
      <c r="AL918" s="263" t="s">
        <v>197</v>
      </c>
      <c r="AM918" s="263" t="s">
        <v>197</v>
      </c>
      <c r="AN918" s="263" t="s">
        <v>197</v>
      </c>
      <c r="AO918" s="263" t="s">
        <v>197</v>
      </c>
      <c r="AP918" s="263" t="s">
        <v>197</v>
      </c>
      <c r="AQ918" s="241">
        <v>0</v>
      </c>
      <c r="AR918" s="241" t="s">
        <v>1137</v>
      </c>
    </row>
    <row r="919" spans="1:44" x14ac:dyDescent="0.2">
      <c r="A919">
        <v>120023</v>
      </c>
      <c r="B919" t="s">
        <v>1144</v>
      </c>
      <c r="C919" t="s">
        <v>196</v>
      </c>
      <c r="D919" t="s">
        <v>196</v>
      </c>
      <c r="E919" t="s">
        <v>196</v>
      </c>
      <c r="F919" t="s">
        <v>196</v>
      </c>
      <c r="G919" t="s">
        <v>196</v>
      </c>
      <c r="H919" t="s">
        <v>198</v>
      </c>
      <c r="I919" t="s">
        <v>198</v>
      </c>
      <c r="J919" t="s">
        <v>198</v>
      </c>
      <c r="K919" t="s">
        <v>198</v>
      </c>
      <c r="L919" t="s">
        <v>198</v>
      </c>
      <c r="M919" t="s">
        <v>198</v>
      </c>
      <c r="N919" t="s">
        <v>198</v>
      </c>
      <c r="O919" t="s">
        <v>196</v>
      </c>
      <c r="P919" t="s">
        <v>198</v>
      </c>
      <c r="Q919" t="s">
        <v>196</v>
      </c>
      <c r="R919" t="s">
        <v>198</v>
      </c>
      <c r="S919" t="s">
        <v>196</v>
      </c>
      <c r="T919" t="s">
        <v>196</v>
      </c>
      <c r="U919" t="s">
        <v>196</v>
      </c>
      <c r="V919" t="s">
        <v>198</v>
      </c>
      <c r="W919" t="s">
        <v>196</v>
      </c>
      <c r="X919" t="s">
        <v>198</v>
      </c>
      <c r="Y919" t="s">
        <v>196</v>
      </c>
      <c r="Z919" t="s">
        <v>198</v>
      </c>
      <c r="AA919" t="s">
        <v>196</v>
      </c>
      <c r="AB919" t="s">
        <v>196</v>
      </c>
      <c r="AC919" t="s">
        <v>196</v>
      </c>
      <c r="AD919" t="s">
        <v>198</v>
      </c>
      <c r="AE919" t="s">
        <v>198</v>
      </c>
      <c r="AF919" t="s">
        <v>198</v>
      </c>
      <c r="AG919" t="s">
        <v>197</v>
      </c>
      <c r="AH919" t="s">
        <v>197</v>
      </c>
      <c r="AI919" t="s">
        <v>196</v>
      </c>
      <c r="AJ919" t="s">
        <v>198</v>
      </c>
      <c r="AK919" t="s">
        <v>198</v>
      </c>
      <c r="AL919" t="s">
        <v>197</v>
      </c>
      <c r="AM919" t="s">
        <v>197</v>
      </c>
      <c r="AN919" t="s">
        <v>197</v>
      </c>
      <c r="AO919" t="s">
        <v>197</v>
      </c>
      <c r="AP919" t="s">
        <v>197</v>
      </c>
      <c r="AQ919" s="241">
        <v>0</v>
      </c>
      <c r="AR919" s="241">
        <v>0</v>
      </c>
    </row>
    <row r="920" spans="1:44" ht="21.75" x14ac:dyDescent="0.5">
      <c r="A920" s="259">
        <v>120030</v>
      </c>
      <c r="B920" t="s">
        <v>59</v>
      </c>
      <c r="C920" s="241" t="s">
        <v>198</v>
      </c>
      <c r="D920" s="241" t="s">
        <v>198</v>
      </c>
      <c r="E920" s="241" t="s">
        <v>198</v>
      </c>
      <c r="F920" s="241" t="s">
        <v>198</v>
      </c>
      <c r="G920" s="241" t="s">
        <v>198</v>
      </c>
      <c r="H920" s="241" t="s">
        <v>198</v>
      </c>
      <c r="I920" s="241" t="s">
        <v>198</v>
      </c>
      <c r="J920" s="241" t="s">
        <v>198</v>
      </c>
      <c r="K920" s="241" t="s">
        <v>198</v>
      </c>
      <c r="L920" s="241" t="s">
        <v>198</v>
      </c>
      <c r="M920" s="241" t="s">
        <v>198</v>
      </c>
      <c r="N920" s="241" t="s">
        <v>198</v>
      </c>
      <c r="O920" s="241" t="s">
        <v>198</v>
      </c>
      <c r="P920" s="241" t="s">
        <v>198</v>
      </c>
      <c r="Q920" s="241" t="s">
        <v>198</v>
      </c>
      <c r="R920" s="241" t="s">
        <v>198</v>
      </c>
      <c r="S920" s="241" t="s">
        <v>198</v>
      </c>
      <c r="T920" s="241" t="s">
        <v>198</v>
      </c>
      <c r="U920" s="241" t="s">
        <v>197</v>
      </c>
      <c r="V920" s="241" t="s">
        <v>198</v>
      </c>
      <c r="W920" s="241" t="s">
        <v>198</v>
      </c>
      <c r="X920" s="241" t="s">
        <v>198</v>
      </c>
      <c r="Y920" s="241" t="s">
        <v>198</v>
      </c>
      <c r="Z920" s="241" t="s">
        <v>198</v>
      </c>
      <c r="AA920" s="241" t="s">
        <v>198</v>
      </c>
      <c r="AB920" s="241" t="s">
        <v>198</v>
      </c>
      <c r="AC920" s="241" t="s">
        <v>198</v>
      </c>
      <c r="AD920" s="241" t="s">
        <v>198</v>
      </c>
      <c r="AE920" s="241" t="s">
        <v>198</v>
      </c>
      <c r="AF920" s="241" t="s">
        <v>198</v>
      </c>
      <c r="AG920" s="241" t="s">
        <v>197</v>
      </c>
      <c r="AH920" s="241" t="s">
        <v>197</v>
      </c>
      <c r="AI920" s="241" t="s">
        <v>197</v>
      </c>
      <c r="AJ920" s="241" t="s">
        <v>197</v>
      </c>
      <c r="AK920" s="241" t="s">
        <v>197</v>
      </c>
      <c r="AL920" s="241" t="s">
        <v>197</v>
      </c>
      <c r="AM920" s="241" t="s">
        <v>197</v>
      </c>
      <c r="AN920" s="241" t="s">
        <v>197</v>
      </c>
      <c r="AO920" s="241" t="s">
        <v>197</v>
      </c>
      <c r="AP920" s="241" t="s">
        <v>197</v>
      </c>
      <c r="AQ920" s="241">
        <v>0</v>
      </c>
      <c r="AR920" s="241">
        <v>0</v>
      </c>
    </row>
    <row r="921" spans="1:44" ht="18" x14ac:dyDescent="0.2">
      <c r="A921" s="264">
        <v>120031</v>
      </c>
      <c r="B921" t="s">
        <v>59</v>
      </c>
      <c r="C921" t="s">
        <v>659</v>
      </c>
      <c r="D921" t="s">
        <v>659</v>
      </c>
      <c r="E921" t="s">
        <v>659</v>
      </c>
      <c r="F921" t="s">
        <v>659</v>
      </c>
      <c r="G921" t="s">
        <v>659</v>
      </c>
      <c r="H921" t="s">
        <v>659</v>
      </c>
      <c r="I921" t="s">
        <v>659</v>
      </c>
      <c r="J921" t="s">
        <v>659</v>
      </c>
      <c r="K921" t="s">
        <v>659</v>
      </c>
      <c r="L921" t="s">
        <v>659</v>
      </c>
      <c r="M921" t="s">
        <v>659</v>
      </c>
      <c r="N921" t="s">
        <v>659</v>
      </c>
      <c r="O921" t="s">
        <v>659</v>
      </c>
      <c r="P921" t="s">
        <v>659</v>
      </c>
      <c r="Q921" t="s">
        <v>659</v>
      </c>
      <c r="R921" t="s">
        <v>659</v>
      </c>
      <c r="S921" t="s">
        <v>659</v>
      </c>
      <c r="T921" t="s">
        <v>659</v>
      </c>
      <c r="U921" t="s">
        <v>659</v>
      </c>
      <c r="V921" t="s">
        <v>659</v>
      </c>
      <c r="W921" t="s">
        <v>659</v>
      </c>
      <c r="X921" t="s">
        <v>659</v>
      </c>
      <c r="Y921" t="s">
        <v>659</v>
      </c>
      <c r="Z921" t="s">
        <v>659</v>
      </c>
      <c r="AA921" t="s">
        <v>659</v>
      </c>
      <c r="AB921" t="s">
        <v>659</v>
      </c>
      <c r="AC921" t="s">
        <v>659</v>
      </c>
      <c r="AD921" t="s">
        <v>659</v>
      </c>
      <c r="AE921" t="s">
        <v>659</v>
      </c>
      <c r="AF921" t="s">
        <v>659</v>
      </c>
      <c r="AG921" t="s">
        <v>659</v>
      </c>
      <c r="AH921" t="s">
        <v>659</v>
      </c>
      <c r="AI921" t="s">
        <v>659</v>
      </c>
      <c r="AJ921" t="s">
        <v>659</v>
      </c>
      <c r="AK921" t="s">
        <v>659</v>
      </c>
      <c r="AL921" t="s">
        <v>659</v>
      </c>
      <c r="AM921" t="s">
        <v>659</v>
      </c>
      <c r="AN921" t="s">
        <v>659</v>
      </c>
      <c r="AO921" t="s">
        <v>659</v>
      </c>
      <c r="AP921" t="s">
        <v>659</v>
      </c>
      <c r="AQ921" s="241">
        <v>0</v>
      </c>
      <c r="AR921" s="241">
        <v>0</v>
      </c>
    </row>
    <row r="922" spans="1:44" ht="18" x14ac:dyDescent="0.2">
      <c r="A922" s="264">
        <v>120037</v>
      </c>
      <c r="B922" t="s">
        <v>59</v>
      </c>
      <c r="C922" t="s">
        <v>659</v>
      </c>
      <c r="D922" t="s">
        <v>659</v>
      </c>
      <c r="E922" t="s">
        <v>659</v>
      </c>
      <c r="F922" t="s">
        <v>659</v>
      </c>
      <c r="G922" t="s">
        <v>659</v>
      </c>
      <c r="H922" t="s">
        <v>659</v>
      </c>
      <c r="I922" t="s">
        <v>659</v>
      </c>
      <c r="J922" t="s">
        <v>659</v>
      </c>
      <c r="K922" t="s">
        <v>659</v>
      </c>
      <c r="L922" t="s">
        <v>659</v>
      </c>
      <c r="M922" t="s">
        <v>659</v>
      </c>
      <c r="N922" t="s">
        <v>659</v>
      </c>
      <c r="O922" t="s">
        <v>659</v>
      </c>
      <c r="P922" t="s">
        <v>659</v>
      </c>
      <c r="Q922" t="s">
        <v>659</v>
      </c>
      <c r="R922" t="s">
        <v>659</v>
      </c>
      <c r="S922" t="s">
        <v>659</v>
      </c>
      <c r="T922" t="s">
        <v>659</v>
      </c>
      <c r="U922" t="s">
        <v>659</v>
      </c>
      <c r="V922" t="s">
        <v>659</v>
      </c>
      <c r="W922" t="s">
        <v>659</v>
      </c>
      <c r="X922" t="s">
        <v>659</v>
      </c>
      <c r="Y922" t="s">
        <v>659</v>
      </c>
      <c r="Z922" t="s">
        <v>659</v>
      </c>
      <c r="AA922" t="s">
        <v>659</v>
      </c>
      <c r="AB922" t="s">
        <v>659</v>
      </c>
      <c r="AC922" t="s">
        <v>659</v>
      </c>
      <c r="AD922" t="s">
        <v>659</v>
      </c>
      <c r="AE922" t="s">
        <v>659</v>
      </c>
      <c r="AF922" t="s">
        <v>659</v>
      </c>
      <c r="AG922" t="s">
        <v>659</v>
      </c>
      <c r="AH922" t="s">
        <v>659</v>
      </c>
      <c r="AI922" t="s">
        <v>659</v>
      </c>
      <c r="AJ922" t="s">
        <v>659</v>
      </c>
      <c r="AK922" t="s">
        <v>659</v>
      </c>
      <c r="AL922" t="s">
        <v>659</v>
      </c>
      <c r="AM922" t="s">
        <v>659</v>
      </c>
      <c r="AN922" t="s">
        <v>659</v>
      </c>
      <c r="AO922" t="s">
        <v>659</v>
      </c>
      <c r="AP922" t="s">
        <v>659</v>
      </c>
      <c r="AQ922" s="241">
        <v>0</v>
      </c>
      <c r="AR922" s="241">
        <v>0</v>
      </c>
    </row>
    <row r="923" spans="1:44" x14ac:dyDescent="0.2">
      <c r="A923">
        <v>120041</v>
      </c>
      <c r="B923" t="s">
        <v>1141</v>
      </c>
      <c r="C923" t="s">
        <v>198</v>
      </c>
      <c r="D923" t="s">
        <v>198</v>
      </c>
      <c r="E923" t="s">
        <v>198</v>
      </c>
      <c r="F923" t="s">
        <v>198</v>
      </c>
      <c r="G923" t="s">
        <v>198</v>
      </c>
      <c r="H923" t="s">
        <v>198</v>
      </c>
      <c r="I923" t="s">
        <v>198</v>
      </c>
      <c r="J923" t="s">
        <v>198</v>
      </c>
      <c r="K923" t="s">
        <v>198</v>
      </c>
      <c r="L923" t="s">
        <v>198</v>
      </c>
      <c r="M923" t="s">
        <v>198</v>
      </c>
      <c r="N923" t="s">
        <v>198</v>
      </c>
      <c r="O923" t="s">
        <v>198</v>
      </c>
      <c r="P923" t="s">
        <v>198</v>
      </c>
      <c r="Q923" t="s">
        <v>198</v>
      </c>
      <c r="R923" t="s">
        <v>196</v>
      </c>
      <c r="S923" t="s">
        <v>198</v>
      </c>
      <c r="T923" t="s">
        <v>198</v>
      </c>
      <c r="U923" t="s">
        <v>198</v>
      </c>
      <c r="V923" t="s">
        <v>198</v>
      </c>
      <c r="W923" t="s">
        <v>198</v>
      </c>
      <c r="X923" t="s">
        <v>198</v>
      </c>
      <c r="Y923" t="s">
        <v>198</v>
      </c>
      <c r="Z923" t="s">
        <v>198</v>
      </c>
      <c r="AA923" t="s">
        <v>198</v>
      </c>
      <c r="AB923" t="s">
        <v>196</v>
      </c>
      <c r="AC923" t="s">
        <v>198</v>
      </c>
      <c r="AD923" t="s">
        <v>196</v>
      </c>
      <c r="AE923" t="s">
        <v>196</v>
      </c>
      <c r="AF923" t="s">
        <v>196</v>
      </c>
      <c r="AG923" t="s">
        <v>198</v>
      </c>
      <c r="AH923" t="s">
        <v>196</v>
      </c>
      <c r="AI923" t="s">
        <v>196</v>
      </c>
      <c r="AJ923" t="s">
        <v>196</v>
      </c>
      <c r="AK923" t="s">
        <v>198</v>
      </c>
      <c r="AL923" t="s">
        <v>198</v>
      </c>
      <c r="AM923" t="s">
        <v>198</v>
      </c>
      <c r="AN923" t="s">
        <v>196</v>
      </c>
      <c r="AO923" t="s">
        <v>196</v>
      </c>
      <c r="AP923" t="s">
        <v>197</v>
      </c>
      <c r="AQ923" s="241">
        <v>0</v>
      </c>
      <c r="AR923" s="241">
        <v>0</v>
      </c>
    </row>
    <row r="924" spans="1:44" x14ac:dyDescent="0.2">
      <c r="A924" s="241">
        <v>120051</v>
      </c>
      <c r="B924" t="s">
        <v>1141</v>
      </c>
      <c r="C924" s="241" t="s">
        <v>198</v>
      </c>
      <c r="D924" s="241" t="s">
        <v>198</v>
      </c>
      <c r="E924" s="241" t="s">
        <v>196</v>
      </c>
      <c r="F924" s="241" t="s">
        <v>196</v>
      </c>
      <c r="G924" s="241" t="s">
        <v>196</v>
      </c>
      <c r="H924" s="241" t="s">
        <v>198</v>
      </c>
      <c r="I924" s="241" t="s">
        <v>198</v>
      </c>
      <c r="J924" s="241" t="s">
        <v>198</v>
      </c>
      <c r="K924" s="241" t="s">
        <v>196</v>
      </c>
      <c r="L924" s="241" t="s">
        <v>196</v>
      </c>
      <c r="M924" s="241" t="s">
        <v>198</v>
      </c>
      <c r="N924" s="241" t="s">
        <v>198</v>
      </c>
      <c r="O924" s="241" t="s">
        <v>196</v>
      </c>
      <c r="P924" s="241" t="s">
        <v>198</v>
      </c>
      <c r="Q924" s="241" t="s">
        <v>198</v>
      </c>
      <c r="R924" s="241" t="s">
        <v>198</v>
      </c>
      <c r="S924" s="241" t="s">
        <v>198</v>
      </c>
      <c r="T924" s="241" t="s">
        <v>196</v>
      </c>
      <c r="U924" s="241" t="s">
        <v>196</v>
      </c>
      <c r="V924" s="241" t="s">
        <v>198</v>
      </c>
      <c r="W924" s="241" t="s">
        <v>198</v>
      </c>
      <c r="X924" s="241" t="s">
        <v>198</v>
      </c>
      <c r="Y924" s="241" t="s">
        <v>196</v>
      </c>
      <c r="Z924" s="241" t="s">
        <v>196</v>
      </c>
      <c r="AA924" s="241" t="s">
        <v>198</v>
      </c>
      <c r="AB924" s="241" t="s">
        <v>196</v>
      </c>
      <c r="AC924" s="241" t="s">
        <v>198</v>
      </c>
      <c r="AD924" s="241" t="s">
        <v>196</v>
      </c>
      <c r="AE924" s="241" t="s">
        <v>198</v>
      </c>
      <c r="AF924" s="241" t="s">
        <v>196</v>
      </c>
      <c r="AG924" s="241" t="s">
        <v>197</v>
      </c>
      <c r="AH924" s="241" t="s">
        <v>197</v>
      </c>
      <c r="AI924" s="241" t="s">
        <v>197</v>
      </c>
      <c r="AJ924" s="241" t="s">
        <v>197</v>
      </c>
      <c r="AK924" s="241" t="s">
        <v>197</v>
      </c>
      <c r="AQ924" s="241">
        <v>0</v>
      </c>
      <c r="AR924" s="241">
        <v>0</v>
      </c>
    </row>
    <row r="925" spans="1:44" x14ac:dyDescent="0.2">
      <c r="A925">
        <v>120059</v>
      </c>
      <c r="B925" t="s">
        <v>59</v>
      </c>
      <c r="C925" t="s">
        <v>198</v>
      </c>
      <c r="D925" t="s">
        <v>196</v>
      </c>
      <c r="E925" t="s">
        <v>198</v>
      </c>
      <c r="F925" t="s">
        <v>196</v>
      </c>
      <c r="G925" t="s">
        <v>198</v>
      </c>
      <c r="H925" t="s">
        <v>198</v>
      </c>
      <c r="I925" t="s">
        <v>198</v>
      </c>
      <c r="J925" t="s">
        <v>196</v>
      </c>
      <c r="K925" t="s">
        <v>198</v>
      </c>
      <c r="L925" t="s">
        <v>196</v>
      </c>
      <c r="M925" t="s">
        <v>196</v>
      </c>
      <c r="N925" t="s">
        <v>198</v>
      </c>
      <c r="O925" t="s">
        <v>198</v>
      </c>
      <c r="P925" t="s">
        <v>198</v>
      </c>
      <c r="Q925" t="s">
        <v>198</v>
      </c>
      <c r="R925" t="s">
        <v>198</v>
      </c>
      <c r="S925" t="s">
        <v>198</v>
      </c>
      <c r="T925" t="s">
        <v>196</v>
      </c>
      <c r="U925" t="s">
        <v>198</v>
      </c>
      <c r="V925" t="s">
        <v>198</v>
      </c>
      <c r="W925" t="s">
        <v>196</v>
      </c>
      <c r="X925" t="s">
        <v>198</v>
      </c>
      <c r="Y925" t="s">
        <v>198</v>
      </c>
      <c r="Z925" t="s">
        <v>198</v>
      </c>
      <c r="AA925" t="s">
        <v>196</v>
      </c>
      <c r="AB925" t="s">
        <v>198</v>
      </c>
      <c r="AC925" t="s">
        <v>198</v>
      </c>
      <c r="AD925" t="s">
        <v>198</v>
      </c>
      <c r="AE925" t="s">
        <v>198</v>
      </c>
      <c r="AF925" t="s">
        <v>196</v>
      </c>
      <c r="AG925" t="s">
        <v>196</v>
      </c>
      <c r="AH925" t="s">
        <v>198</v>
      </c>
      <c r="AI925" t="s">
        <v>198</v>
      </c>
      <c r="AJ925" t="s">
        <v>198</v>
      </c>
      <c r="AK925" t="s">
        <v>196</v>
      </c>
      <c r="AL925" t="s">
        <v>196</v>
      </c>
      <c r="AM925" t="s">
        <v>197</v>
      </c>
      <c r="AN925" t="s">
        <v>198</v>
      </c>
      <c r="AO925" t="s">
        <v>198</v>
      </c>
      <c r="AP925" t="s">
        <v>196</v>
      </c>
      <c r="AQ925" s="241">
        <v>0</v>
      </c>
      <c r="AR925" s="241">
        <v>0</v>
      </c>
    </row>
    <row r="926" spans="1:44" x14ac:dyDescent="0.2">
      <c r="A926" s="241">
        <v>120067</v>
      </c>
      <c r="B926" t="s">
        <v>59</v>
      </c>
      <c r="C926" s="241" t="s">
        <v>197</v>
      </c>
      <c r="D926" s="241" t="s">
        <v>197</v>
      </c>
      <c r="E926" s="241" t="s">
        <v>197</v>
      </c>
      <c r="F926" s="241" t="s">
        <v>197</v>
      </c>
      <c r="G926" s="241" t="s">
        <v>197</v>
      </c>
      <c r="H926" s="241" t="s">
        <v>197</v>
      </c>
      <c r="I926" s="241" t="s">
        <v>197</v>
      </c>
      <c r="J926" s="241" t="s">
        <v>197</v>
      </c>
      <c r="K926" s="241" t="s">
        <v>197</v>
      </c>
      <c r="L926" s="241" t="s">
        <v>197</v>
      </c>
      <c r="M926" s="241" t="s">
        <v>197</v>
      </c>
      <c r="N926" s="241" t="s">
        <v>197</v>
      </c>
      <c r="O926" s="241" t="s">
        <v>197</v>
      </c>
      <c r="P926" s="241" t="s">
        <v>197</v>
      </c>
      <c r="Q926" s="241" t="s">
        <v>197</v>
      </c>
      <c r="R926" s="241" t="s">
        <v>197</v>
      </c>
      <c r="S926" s="241" t="s">
        <v>197</v>
      </c>
      <c r="T926" s="241" t="s">
        <v>197</v>
      </c>
      <c r="U926" s="241" t="s">
        <v>197</v>
      </c>
      <c r="V926" s="241" t="s">
        <v>197</v>
      </c>
      <c r="W926" s="241" t="s">
        <v>197</v>
      </c>
      <c r="X926" s="241" t="s">
        <v>197</v>
      </c>
      <c r="Y926" s="241" t="s">
        <v>197</v>
      </c>
      <c r="Z926" s="241" t="s">
        <v>197</v>
      </c>
      <c r="AA926" s="241" t="s">
        <v>197</v>
      </c>
      <c r="AB926" s="241" t="s">
        <v>197</v>
      </c>
      <c r="AC926" s="241" t="s">
        <v>197</v>
      </c>
      <c r="AD926" s="241" t="s">
        <v>197</v>
      </c>
      <c r="AE926" s="241" t="s">
        <v>197</v>
      </c>
      <c r="AF926" s="241" t="s">
        <v>197</v>
      </c>
      <c r="AG926" s="241" t="s">
        <v>197</v>
      </c>
      <c r="AH926" s="241" t="s">
        <v>197</v>
      </c>
      <c r="AI926" s="241" t="s">
        <v>197</v>
      </c>
      <c r="AJ926" s="241" t="s">
        <v>197</v>
      </c>
      <c r="AK926" s="241" t="s">
        <v>197</v>
      </c>
      <c r="AL926" s="241" t="s">
        <v>197</v>
      </c>
      <c r="AM926" s="241" t="s">
        <v>197</v>
      </c>
      <c r="AN926" s="241" t="s">
        <v>197</v>
      </c>
      <c r="AO926" s="241" t="s">
        <v>197</v>
      </c>
      <c r="AP926" s="241" t="s">
        <v>197</v>
      </c>
      <c r="AQ926" s="241">
        <v>0</v>
      </c>
      <c r="AR926" s="241">
        <v>0</v>
      </c>
    </row>
    <row r="927" spans="1:44" x14ac:dyDescent="0.2">
      <c r="A927" s="241">
        <v>120075</v>
      </c>
      <c r="B927" t="s">
        <v>59</v>
      </c>
      <c r="C927" s="241" t="s">
        <v>659</v>
      </c>
      <c r="D927" s="241" t="s">
        <v>659</v>
      </c>
      <c r="E927" s="241" t="s">
        <v>659</v>
      </c>
      <c r="F927" s="241" t="s">
        <v>659</v>
      </c>
      <c r="G927" s="241" t="s">
        <v>659</v>
      </c>
      <c r="H927" s="241" t="s">
        <v>659</v>
      </c>
      <c r="I927" s="241" t="s">
        <v>659</v>
      </c>
      <c r="J927" s="241" t="s">
        <v>659</v>
      </c>
      <c r="K927" s="241" t="s">
        <v>659</v>
      </c>
      <c r="L927" s="241" t="s">
        <v>659</v>
      </c>
      <c r="M927" s="241" t="s">
        <v>659</v>
      </c>
      <c r="N927" s="241" t="s">
        <v>659</v>
      </c>
      <c r="O927" s="241" t="s">
        <v>659</v>
      </c>
      <c r="P927" s="241" t="s">
        <v>659</v>
      </c>
      <c r="Q927" s="241" t="s">
        <v>659</v>
      </c>
      <c r="R927" s="241" t="s">
        <v>659</v>
      </c>
      <c r="S927" s="241" t="s">
        <v>659</v>
      </c>
      <c r="T927" s="241" t="s">
        <v>659</v>
      </c>
      <c r="U927" s="241" t="s">
        <v>659</v>
      </c>
      <c r="V927" s="241" t="s">
        <v>659</v>
      </c>
      <c r="W927" s="241" t="s">
        <v>659</v>
      </c>
      <c r="X927" s="241" t="s">
        <v>659</v>
      </c>
      <c r="Y927" s="241" t="s">
        <v>659</v>
      </c>
      <c r="Z927" s="241" t="s">
        <v>659</v>
      </c>
      <c r="AA927" s="241" t="s">
        <v>659</v>
      </c>
      <c r="AB927" s="241" t="s">
        <v>659</v>
      </c>
      <c r="AC927" s="241" t="s">
        <v>659</v>
      </c>
      <c r="AD927" s="241" t="s">
        <v>659</v>
      </c>
      <c r="AE927" s="241" t="s">
        <v>659</v>
      </c>
      <c r="AF927" s="241" t="s">
        <v>659</v>
      </c>
      <c r="AG927" s="241" t="s">
        <v>659</v>
      </c>
      <c r="AH927" s="241" t="s">
        <v>659</v>
      </c>
      <c r="AI927" s="241" t="s">
        <v>659</v>
      </c>
      <c r="AJ927" s="241" t="s">
        <v>659</v>
      </c>
      <c r="AK927" s="241" t="s">
        <v>659</v>
      </c>
      <c r="AL927" s="241" t="s">
        <v>659</v>
      </c>
      <c r="AM927" s="241" t="s">
        <v>659</v>
      </c>
      <c r="AN927" s="241" t="s">
        <v>659</v>
      </c>
      <c r="AO927" s="241" t="s">
        <v>659</v>
      </c>
      <c r="AP927" s="241" t="s">
        <v>659</v>
      </c>
      <c r="AQ927" s="241" t="s">
        <v>933</v>
      </c>
      <c r="AR927" s="241">
        <v>0</v>
      </c>
    </row>
    <row r="928" spans="1:44" x14ac:dyDescent="0.2">
      <c r="A928" s="241">
        <v>120086</v>
      </c>
      <c r="B928" t="s">
        <v>59</v>
      </c>
      <c r="C928" s="241" t="s">
        <v>198</v>
      </c>
      <c r="D928" s="241" t="s">
        <v>196</v>
      </c>
      <c r="E928" s="241" t="s">
        <v>198</v>
      </c>
      <c r="F928" s="241" t="s">
        <v>198</v>
      </c>
      <c r="G928" s="241" t="s">
        <v>198</v>
      </c>
      <c r="H928" s="241" t="s">
        <v>198</v>
      </c>
      <c r="I928" s="241" t="s">
        <v>198</v>
      </c>
      <c r="J928" s="241" t="s">
        <v>196</v>
      </c>
      <c r="K928" s="241" t="s">
        <v>196</v>
      </c>
      <c r="L928" s="241" t="s">
        <v>198</v>
      </c>
      <c r="M928" s="241" t="s">
        <v>198</v>
      </c>
      <c r="N928" s="241" t="s">
        <v>197</v>
      </c>
      <c r="O928" s="241" t="s">
        <v>198</v>
      </c>
      <c r="P928" s="241" t="s">
        <v>196</v>
      </c>
      <c r="Q928" s="241" t="s">
        <v>196</v>
      </c>
      <c r="R928" s="241" t="s">
        <v>198</v>
      </c>
      <c r="S928" s="241" t="s">
        <v>198</v>
      </c>
      <c r="T928" s="241" t="s">
        <v>196</v>
      </c>
      <c r="U928" s="241" t="s">
        <v>198</v>
      </c>
      <c r="V928" s="241" t="s">
        <v>196</v>
      </c>
      <c r="W928" s="241" t="s">
        <v>198</v>
      </c>
      <c r="X928" s="241" t="s">
        <v>197</v>
      </c>
      <c r="Y928" s="241" t="s">
        <v>196</v>
      </c>
      <c r="Z928" s="241" t="s">
        <v>196</v>
      </c>
      <c r="AA928" s="241" t="s">
        <v>198</v>
      </c>
      <c r="AB928" s="241" t="s">
        <v>198</v>
      </c>
      <c r="AC928" s="241" t="s">
        <v>198</v>
      </c>
      <c r="AD928" s="241" t="s">
        <v>196</v>
      </c>
      <c r="AE928" s="241" t="s">
        <v>196</v>
      </c>
      <c r="AF928" s="241" t="s">
        <v>196</v>
      </c>
      <c r="AG928" s="241" t="s">
        <v>196</v>
      </c>
      <c r="AH928" s="241" t="s">
        <v>196</v>
      </c>
      <c r="AI928" s="241" t="s">
        <v>197</v>
      </c>
      <c r="AJ928" s="241" t="s">
        <v>198</v>
      </c>
      <c r="AK928" s="241" t="s">
        <v>197</v>
      </c>
      <c r="AL928" s="241" t="s">
        <v>198</v>
      </c>
      <c r="AM928" s="241" t="s">
        <v>197</v>
      </c>
      <c r="AN928" s="241" t="s">
        <v>197</v>
      </c>
      <c r="AO928" s="241" t="s">
        <v>198</v>
      </c>
      <c r="AP928" s="241" t="s">
        <v>197</v>
      </c>
      <c r="AQ928" s="241">
        <v>0</v>
      </c>
      <c r="AR928" s="241">
        <v>0</v>
      </c>
    </row>
    <row r="929" spans="1:44" ht="18" x14ac:dyDescent="0.2">
      <c r="A929" s="264">
        <v>120090</v>
      </c>
      <c r="B929" t="s">
        <v>59</v>
      </c>
      <c r="C929" t="s">
        <v>659</v>
      </c>
      <c r="D929" t="s">
        <v>659</v>
      </c>
      <c r="E929" t="s">
        <v>659</v>
      </c>
      <c r="F929" t="s">
        <v>659</v>
      </c>
      <c r="G929" t="s">
        <v>659</v>
      </c>
      <c r="H929" t="s">
        <v>659</v>
      </c>
      <c r="I929" t="s">
        <v>659</v>
      </c>
      <c r="J929" t="s">
        <v>659</v>
      </c>
      <c r="K929" t="s">
        <v>659</v>
      </c>
      <c r="L929" t="s">
        <v>659</v>
      </c>
      <c r="M929" t="s">
        <v>659</v>
      </c>
      <c r="N929" t="s">
        <v>659</v>
      </c>
      <c r="O929" t="s">
        <v>659</v>
      </c>
      <c r="P929" t="s">
        <v>659</v>
      </c>
      <c r="Q929" t="s">
        <v>659</v>
      </c>
      <c r="R929" t="s">
        <v>659</v>
      </c>
      <c r="S929" t="s">
        <v>659</v>
      </c>
      <c r="T929" t="s">
        <v>659</v>
      </c>
      <c r="U929" t="s">
        <v>659</v>
      </c>
      <c r="V929" t="s">
        <v>659</v>
      </c>
      <c r="W929" t="s">
        <v>659</v>
      </c>
      <c r="X929" t="s">
        <v>659</v>
      </c>
      <c r="Y929" t="s">
        <v>659</v>
      </c>
      <c r="Z929" t="s">
        <v>659</v>
      </c>
      <c r="AA929" t="s">
        <v>659</v>
      </c>
      <c r="AB929" t="s">
        <v>659</v>
      </c>
      <c r="AC929" t="s">
        <v>659</v>
      </c>
      <c r="AD929" t="s">
        <v>659</v>
      </c>
      <c r="AE929" t="s">
        <v>659</v>
      </c>
      <c r="AF929" t="s">
        <v>659</v>
      </c>
      <c r="AG929" t="s">
        <v>659</v>
      </c>
      <c r="AH929" t="s">
        <v>659</v>
      </c>
      <c r="AI929" t="s">
        <v>659</v>
      </c>
      <c r="AJ929" t="s">
        <v>659</v>
      </c>
      <c r="AK929" t="s">
        <v>659</v>
      </c>
      <c r="AL929" t="s">
        <v>659</v>
      </c>
      <c r="AM929" t="s">
        <v>659</v>
      </c>
      <c r="AN929" t="s">
        <v>659</v>
      </c>
      <c r="AO929" t="s">
        <v>659</v>
      </c>
      <c r="AP929" t="s">
        <v>659</v>
      </c>
      <c r="AQ929" s="241">
        <v>0</v>
      </c>
      <c r="AR929" s="241">
        <v>0</v>
      </c>
    </row>
    <row r="930" spans="1:44" ht="18" x14ac:dyDescent="0.2">
      <c r="A930" s="264">
        <v>120100</v>
      </c>
      <c r="B930" t="s">
        <v>59</v>
      </c>
      <c r="C930" t="s">
        <v>659</v>
      </c>
      <c r="D930" t="s">
        <v>659</v>
      </c>
      <c r="E930" t="s">
        <v>659</v>
      </c>
      <c r="F930" t="s">
        <v>659</v>
      </c>
      <c r="G930" t="s">
        <v>659</v>
      </c>
      <c r="H930" t="s">
        <v>659</v>
      </c>
      <c r="I930" t="s">
        <v>659</v>
      </c>
      <c r="J930" t="s">
        <v>659</v>
      </c>
      <c r="K930" t="s">
        <v>659</v>
      </c>
      <c r="L930" t="s">
        <v>659</v>
      </c>
      <c r="M930" t="s">
        <v>659</v>
      </c>
      <c r="N930" t="s">
        <v>659</v>
      </c>
      <c r="O930" t="s">
        <v>659</v>
      </c>
      <c r="P930" t="s">
        <v>659</v>
      </c>
      <c r="Q930" t="s">
        <v>659</v>
      </c>
      <c r="R930" t="s">
        <v>659</v>
      </c>
      <c r="S930" t="s">
        <v>659</v>
      </c>
      <c r="T930" t="s">
        <v>659</v>
      </c>
      <c r="U930" t="s">
        <v>659</v>
      </c>
      <c r="V930" t="s">
        <v>659</v>
      </c>
      <c r="W930" t="s">
        <v>659</v>
      </c>
      <c r="X930" t="s">
        <v>659</v>
      </c>
      <c r="Y930" t="s">
        <v>659</v>
      </c>
      <c r="Z930" t="s">
        <v>659</v>
      </c>
      <c r="AA930" t="s">
        <v>659</v>
      </c>
      <c r="AB930" t="s">
        <v>659</v>
      </c>
      <c r="AC930" t="s">
        <v>659</v>
      </c>
      <c r="AD930" t="s">
        <v>659</v>
      </c>
      <c r="AE930" t="s">
        <v>659</v>
      </c>
      <c r="AF930" t="s">
        <v>659</v>
      </c>
      <c r="AG930" t="s">
        <v>659</v>
      </c>
      <c r="AH930" t="s">
        <v>659</v>
      </c>
      <c r="AI930" t="s">
        <v>659</v>
      </c>
      <c r="AJ930" t="s">
        <v>659</v>
      </c>
      <c r="AK930" t="s">
        <v>659</v>
      </c>
      <c r="AL930" t="s">
        <v>659</v>
      </c>
      <c r="AM930" t="s">
        <v>659</v>
      </c>
      <c r="AN930" t="s">
        <v>659</v>
      </c>
      <c r="AO930" t="s">
        <v>659</v>
      </c>
      <c r="AP930" t="s">
        <v>659</v>
      </c>
      <c r="AQ930" s="241">
        <v>0</v>
      </c>
      <c r="AR930" s="241">
        <v>0</v>
      </c>
    </row>
    <row r="931" spans="1:44" x14ac:dyDescent="0.2">
      <c r="A931">
        <v>120102</v>
      </c>
      <c r="B931" t="s">
        <v>1141</v>
      </c>
      <c r="C931" t="s">
        <v>198</v>
      </c>
      <c r="D931" t="s">
        <v>198</v>
      </c>
      <c r="E931" t="s">
        <v>198</v>
      </c>
      <c r="F931" t="s">
        <v>198</v>
      </c>
      <c r="G931" t="s">
        <v>198</v>
      </c>
      <c r="H931" t="s">
        <v>198</v>
      </c>
      <c r="I931" t="s">
        <v>198</v>
      </c>
      <c r="J931" t="s">
        <v>198</v>
      </c>
      <c r="K931" t="s">
        <v>198</v>
      </c>
      <c r="L931" t="s">
        <v>198</v>
      </c>
      <c r="M931" t="s">
        <v>198</v>
      </c>
      <c r="N931" t="s">
        <v>198</v>
      </c>
      <c r="O931" t="s">
        <v>196</v>
      </c>
      <c r="P931" t="s">
        <v>198</v>
      </c>
      <c r="Q931" t="s">
        <v>198</v>
      </c>
      <c r="R931" t="s">
        <v>198</v>
      </c>
      <c r="S931" t="s">
        <v>198</v>
      </c>
      <c r="T931" t="s">
        <v>196</v>
      </c>
      <c r="U931" t="s">
        <v>198</v>
      </c>
      <c r="V931" t="s">
        <v>198</v>
      </c>
      <c r="W931" t="s">
        <v>198</v>
      </c>
      <c r="X931" t="s">
        <v>198</v>
      </c>
      <c r="Y931" t="s">
        <v>198</v>
      </c>
      <c r="Z931" t="s">
        <v>198</v>
      </c>
      <c r="AA931" t="s">
        <v>196</v>
      </c>
      <c r="AB931" t="s">
        <v>198</v>
      </c>
      <c r="AC931" t="s">
        <v>198</v>
      </c>
      <c r="AD931" t="s">
        <v>198</v>
      </c>
      <c r="AE931" t="s">
        <v>196</v>
      </c>
      <c r="AF931" t="s">
        <v>198</v>
      </c>
      <c r="AG931" t="s">
        <v>198</v>
      </c>
      <c r="AH931" t="s">
        <v>198</v>
      </c>
      <c r="AI931" t="s">
        <v>196</v>
      </c>
      <c r="AJ931" t="s">
        <v>198</v>
      </c>
      <c r="AK931" t="s">
        <v>198</v>
      </c>
      <c r="AL931" t="s">
        <v>198</v>
      </c>
      <c r="AM931" t="s">
        <v>198</v>
      </c>
      <c r="AN931" t="s">
        <v>198</v>
      </c>
      <c r="AO931" t="s">
        <v>198</v>
      </c>
      <c r="AP931" t="s">
        <v>198</v>
      </c>
      <c r="AQ931" s="241">
        <v>0</v>
      </c>
      <c r="AR931" s="241">
        <v>0</v>
      </c>
    </row>
    <row r="932" spans="1:44" ht="18" x14ac:dyDescent="0.2">
      <c r="A932" s="264">
        <v>120103</v>
      </c>
      <c r="B932" t="s">
        <v>59</v>
      </c>
      <c r="C932" t="s">
        <v>659</v>
      </c>
      <c r="D932" t="s">
        <v>659</v>
      </c>
      <c r="E932" t="s">
        <v>659</v>
      </c>
      <c r="F932" t="s">
        <v>659</v>
      </c>
      <c r="G932" t="s">
        <v>659</v>
      </c>
      <c r="H932" t="s">
        <v>659</v>
      </c>
      <c r="I932" t="s">
        <v>659</v>
      </c>
      <c r="J932" t="s">
        <v>659</v>
      </c>
      <c r="K932" t="s">
        <v>659</v>
      </c>
      <c r="L932" t="s">
        <v>659</v>
      </c>
      <c r="M932" t="s">
        <v>659</v>
      </c>
      <c r="N932" t="s">
        <v>659</v>
      </c>
      <c r="O932" t="s">
        <v>659</v>
      </c>
      <c r="P932" t="s">
        <v>659</v>
      </c>
      <c r="Q932" t="s">
        <v>659</v>
      </c>
      <c r="R932" t="s">
        <v>659</v>
      </c>
      <c r="S932" t="s">
        <v>659</v>
      </c>
      <c r="T932" t="s">
        <v>659</v>
      </c>
      <c r="U932" t="s">
        <v>659</v>
      </c>
      <c r="V932" t="s">
        <v>659</v>
      </c>
      <c r="W932" t="s">
        <v>659</v>
      </c>
      <c r="X932" t="s">
        <v>659</v>
      </c>
      <c r="Y932" t="s">
        <v>659</v>
      </c>
      <c r="Z932" t="s">
        <v>659</v>
      </c>
      <c r="AA932" t="s">
        <v>659</v>
      </c>
      <c r="AB932" t="s">
        <v>659</v>
      </c>
      <c r="AC932" t="s">
        <v>659</v>
      </c>
      <c r="AD932" t="s">
        <v>659</v>
      </c>
      <c r="AE932" t="s">
        <v>659</v>
      </c>
      <c r="AF932" t="s">
        <v>659</v>
      </c>
      <c r="AG932" t="s">
        <v>659</v>
      </c>
      <c r="AH932" t="s">
        <v>659</v>
      </c>
      <c r="AI932" t="s">
        <v>659</v>
      </c>
      <c r="AJ932" t="s">
        <v>659</v>
      </c>
      <c r="AK932" t="s">
        <v>659</v>
      </c>
      <c r="AL932" t="s">
        <v>659</v>
      </c>
      <c r="AM932" t="s">
        <v>659</v>
      </c>
      <c r="AN932" t="s">
        <v>659</v>
      </c>
      <c r="AO932" t="s">
        <v>659</v>
      </c>
      <c r="AP932" t="s">
        <v>659</v>
      </c>
      <c r="AQ932" s="241">
        <v>0</v>
      </c>
      <c r="AR932" s="241">
        <v>0</v>
      </c>
    </row>
    <row r="933" spans="1:44" x14ac:dyDescent="0.2">
      <c r="A933">
        <v>120105</v>
      </c>
      <c r="B933" t="s">
        <v>59</v>
      </c>
      <c r="C933" t="s">
        <v>659</v>
      </c>
      <c r="D933" t="s">
        <v>659</v>
      </c>
      <c r="E933" t="s">
        <v>659</v>
      </c>
      <c r="F933" t="s">
        <v>659</v>
      </c>
      <c r="G933" t="s">
        <v>659</v>
      </c>
      <c r="H933" t="s">
        <v>659</v>
      </c>
      <c r="I933" t="s">
        <v>659</v>
      </c>
      <c r="J933" t="s">
        <v>659</v>
      </c>
      <c r="K933" t="s">
        <v>659</v>
      </c>
      <c r="L933" t="s">
        <v>659</v>
      </c>
      <c r="M933" t="s">
        <v>659</v>
      </c>
      <c r="N933" t="s">
        <v>659</v>
      </c>
      <c r="O933" t="s">
        <v>659</v>
      </c>
      <c r="P933" t="s">
        <v>659</v>
      </c>
      <c r="Q933" t="s">
        <v>659</v>
      </c>
      <c r="R933" t="s">
        <v>659</v>
      </c>
      <c r="S933" t="s">
        <v>659</v>
      </c>
      <c r="T933" t="s">
        <v>659</v>
      </c>
      <c r="U933" t="s">
        <v>659</v>
      </c>
      <c r="V933" t="s">
        <v>659</v>
      </c>
      <c r="W933" t="s">
        <v>659</v>
      </c>
      <c r="X933" t="s">
        <v>659</v>
      </c>
      <c r="Y933" t="s">
        <v>659</v>
      </c>
      <c r="Z933" t="s">
        <v>659</v>
      </c>
      <c r="AA933" t="s">
        <v>659</v>
      </c>
      <c r="AB933" t="s">
        <v>659</v>
      </c>
      <c r="AC933" t="s">
        <v>659</v>
      </c>
      <c r="AD933" t="s">
        <v>659</v>
      </c>
      <c r="AE933" t="s">
        <v>659</v>
      </c>
      <c r="AF933" t="s">
        <v>659</v>
      </c>
      <c r="AG933" t="s">
        <v>659</v>
      </c>
      <c r="AH933" t="s">
        <v>659</v>
      </c>
      <c r="AI933" t="s">
        <v>659</v>
      </c>
      <c r="AJ933" t="s">
        <v>659</v>
      </c>
      <c r="AK933" t="s">
        <v>659</v>
      </c>
      <c r="AL933" t="s">
        <v>659</v>
      </c>
      <c r="AM933" t="s">
        <v>659</v>
      </c>
      <c r="AN933" t="s">
        <v>659</v>
      </c>
      <c r="AO933" t="s">
        <v>659</v>
      </c>
      <c r="AP933" t="s">
        <v>659</v>
      </c>
      <c r="AQ933" s="241" t="s">
        <v>944</v>
      </c>
      <c r="AR933" s="241">
        <v>0</v>
      </c>
    </row>
    <row r="934" spans="1:44" x14ac:dyDescent="0.2">
      <c r="A934">
        <v>120111</v>
      </c>
      <c r="B934" t="s">
        <v>1144</v>
      </c>
      <c r="C934" t="s">
        <v>198</v>
      </c>
      <c r="D934" t="s">
        <v>198</v>
      </c>
      <c r="E934" t="s">
        <v>198</v>
      </c>
      <c r="F934" t="s">
        <v>198</v>
      </c>
      <c r="G934" t="s">
        <v>196</v>
      </c>
      <c r="H934" t="s">
        <v>198</v>
      </c>
      <c r="I934" t="s">
        <v>198</v>
      </c>
      <c r="J934" t="s">
        <v>198</v>
      </c>
      <c r="K934" t="s">
        <v>198</v>
      </c>
      <c r="L934" t="s">
        <v>198</v>
      </c>
      <c r="M934" t="s">
        <v>198</v>
      </c>
      <c r="N934" t="s">
        <v>196</v>
      </c>
      <c r="O934" t="s">
        <v>196</v>
      </c>
      <c r="P934" t="s">
        <v>196</v>
      </c>
      <c r="Q934" t="s">
        <v>198</v>
      </c>
      <c r="R934" t="s">
        <v>198</v>
      </c>
      <c r="S934" t="s">
        <v>198</v>
      </c>
      <c r="T934" t="s">
        <v>198</v>
      </c>
      <c r="U934" t="s">
        <v>196</v>
      </c>
      <c r="V934" t="s">
        <v>196</v>
      </c>
      <c r="W934" t="s">
        <v>198</v>
      </c>
      <c r="X934" t="s">
        <v>196</v>
      </c>
      <c r="Y934" t="s">
        <v>196</v>
      </c>
      <c r="Z934" t="s">
        <v>198</v>
      </c>
      <c r="AA934" t="s">
        <v>196</v>
      </c>
      <c r="AB934" t="s">
        <v>198</v>
      </c>
      <c r="AC934" t="s">
        <v>198</v>
      </c>
      <c r="AD934" t="s">
        <v>196</v>
      </c>
      <c r="AE934" t="s">
        <v>196</v>
      </c>
      <c r="AF934" t="s">
        <v>196</v>
      </c>
      <c r="AG934" t="s">
        <v>198</v>
      </c>
      <c r="AH934" t="s">
        <v>196</v>
      </c>
      <c r="AI934" t="s">
        <v>196</v>
      </c>
      <c r="AJ934" t="s">
        <v>198</v>
      </c>
      <c r="AK934" t="s">
        <v>198</v>
      </c>
      <c r="AL934" t="s">
        <v>198</v>
      </c>
      <c r="AM934" t="s">
        <v>198</v>
      </c>
      <c r="AN934" t="s">
        <v>198</v>
      </c>
      <c r="AO934" t="s">
        <v>198</v>
      </c>
      <c r="AP934" t="s">
        <v>198</v>
      </c>
      <c r="AQ934" s="241">
        <v>0</v>
      </c>
      <c r="AR934" s="241">
        <v>0</v>
      </c>
    </row>
    <row r="935" spans="1:44" x14ac:dyDescent="0.2">
      <c r="A935">
        <v>120113</v>
      </c>
      <c r="B935" t="s">
        <v>65</v>
      </c>
      <c r="C935" t="s">
        <v>659</v>
      </c>
      <c r="D935" t="s">
        <v>659</v>
      </c>
      <c r="E935" t="s">
        <v>659</v>
      </c>
      <c r="F935" t="s">
        <v>659</v>
      </c>
      <c r="G935" t="s">
        <v>659</v>
      </c>
      <c r="H935" t="s">
        <v>659</v>
      </c>
      <c r="I935" t="s">
        <v>659</v>
      </c>
      <c r="J935" t="s">
        <v>659</v>
      </c>
      <c r="K935" t="s">
        <v>659</v>
      </c>
      <c r="L935" t="s">
        <v>659</v>
      </c>
      <c r="M935" t="s">
        <v>659</v>
      </c>
      <c r="N935" t="s">
        <v>659</v>
      </c>
      <c r="O935" t="s">
        <v>659</v>
      </c>
      <c r="P935" t="s">
        <v>659</v>
      </c>
      <c r="Q935" t="s">
        <v>659</v>
      </c>
      <c r="R935" t="s">
        <v>659</v>
      </c>
      <c r="S935" t="s">
        <v>659</v>
      </c>
      <c r="T935" t="s">
        <v>659</v>
      </c>
      <c r="U935" t="s">
        <v>659</v>
      </c>
      <c r="V935" t="s">
        <v>659</v>
      </c>
      <c r="W935" t="s">
        <v>659</v>
      </c>
      <c r="X935" t="s">
        <v>659</v>
      </c>
      <c r="Y935" t="s">
        <v>659</v>
      </c>
      <c r="Z935" t="s">
        <v>659</v>
      </c>
      <c r="AA935" t="s">
        <v>659</v>
      </c>
      <c r="AB935" t="s">
        <v>659</v>
      </c>
      <c r="AC935" t="s">
        <v>659</v>
      </c>
      <c r="AD935" t="s">
        <v>659</v>
      </c>
      <c r="AE935" t="s">
        <v>659</v>
      </c>
      <c r="AF935" t="s">
        <v>659</v>
      </c>
      <c r="AG935" t="s">
        <v>659</v>
      </c>
      <c r="AH935" t="s">
        <v>659</v>
      </c>
      <c r="AI935" t="s">
        <v>659</v>
      </c>
      <c r="AJ935" t="s">
        <v>659</v>
      </c>
      <c r="AK935" t="s">
        <v>659</v>
      </c>
      <c r="AL935"/>
      <c r="AM935"/>
      <c r="AN935"/>
      <c r="AO935"/>
      <c r="AP935"/>
      <c r="AQ935" s="241" t="s">
        <v>935</v>
      </c>
      <c r="AR935" s="241">
        <v>0</v>
      </c>
    </row>
    <row r="936" spans="1:44" ht="18" x14ac:dyDescent="0.2">
      <c r="A936" s="264">
        <v>120115</v>
      </c>
      <c r="B936" t="s">
        <v>59</v>
      </c>
      <c r="C936" t="s">
        <v>659</v>
      </c>
      <c r="D936" t="s">
        <v>659</v>
      </c>
      <c r="E936" t="s">
        <v>659</v>
      </c>
      <c r="F936" t="s">
        <v>659</v>
      </c>
      <c r="G936" t="s">
        <v>659</v>
      </c>
      <c r="H936" t="s">
        <v>659</v>
      </c>
      <c r="I936" t="s">
        <v>659</v>
      </c>
      <c r="J936" t="s">
        <v>659</v>
      </c>
      <c r="K936" t="s">
        <v>659</v>
      </c>
      <c r="L936" t="s">
        <v>659</v>
      </c>
      <c r="M936" t="s">
        <v>659</v>
      </c>
      <c r="N936" t="s">
        <v>659</v>
      </c>
      <c r="O936" t="s">
        <v>659</v>
      </c>
      <c r="P936" t="s">
        <v>659</v>
      </c>
      <c r="Q936" t="s">
        <v>659</v>
      </c>
      <c r="R936" t="s">
        <v>659</v>
      </c>
      <c r="S936" t="s">
        <v>659</v>
      </c>
      <c r="T936" t="s">
        <v>659</v>
      </c>
      <c r="U936" t="s">
        <v>659</v>
      </c>
      <c r="V936" t="s">
        <v>659</v>
      </c>
      <c r="W936" t="s">
        <v>659</v>
      </c>
      <c r="X936" t="s">
        <v>659</v>
      </c>
      <c r="Y936" t="s">
        <v>659</v>
      </c>
      <c r="Z936" t="s">
        <v>659</v>
      </c>
      <c r="AA936" t="s">
        <v>659</v>
      </c>
      <c r="AB936" t="s">
        <v>659</v>
      </c>
      <c r="AC936" t="s">
        <v>659</v>
      </c>
      <c r="AD936" t="s">
        <v>659</v>
      </c>
      <c r="AE936" t="s">
        <v>659</v>
      </c>
      <c r="AF936" t="s">
        <v>659</v>
      </c>
      <c r="AG936" t="s">
        <v>659</v>
      </c>
      <c r="AH936" t="s">
        <v>659</v>
      </c>
      <c r="AI936" t="s">
        <v>659</v>
      </c>
      <c r="AJ936" t="s">
        <v>659</v>
      </c>
      <c r="AK936" t="s">
        <v>659</v>
      </c>
      <c r="AL936" t="s">
        <v>659</v>
      </c>
      <c r="AM936" t="s">
        <v>659</v>
      </c>
      <c r="AN936" t="s">
        <v>659</v>
      </c>
      <c r="AO936" t="s">
        <v>659</v>
      </c>
      <c r="AP936" t="s">
        <v>659</v>
      </c>
      <c r="AQ936" s="241">
        <v>0</v>
      </c>
      <c r="AR936" s="241">
        <v>0</v>
      </c>
    </row>
    <row r="937" spans="1:44" x14ac:dyDescent="0.2">
      <c r="A937">
        <v>120120</v>
      </c>
      <c r="B937" t="s">
        <v>1141</v>
      </c>
      <c r="C937" t="s">
        <v>198</v>
      </c>
      <c r="D937" t="s">
        <v>196</v>
      </c>
      <c r="E937" t="s">
        <v>198</v>
      </c>
      <c r="F937" t="s">
        <v>196</v>
      </c>
      <c r="G937" t="s">
        <v>196</v>
      </c>
      <c r="H937" t="s">
        <v>198</v>
      </c>
      <c r="I937" t="s">
        <v>198</v>
      </c>
      <c r="J937" t="s">
        <v>198</v>
      </c>
      <c r="K937" t="s">
        <v>196</v>
      </c>
      <c r="L937" t="s">
        <v>196</v>
      </c>
      <c r="M937" t="s">
        <v>198</v>
      </c>
      <c r="N937" t="s">
        <v>198</v>
      </c>
      <c r="O937" t="s">
        <v>197</v>
      </c>
      <c r="P937" t="s">
        <v>196</v>
      </c>
      <c r="Q937" t="s">
        <v>196</v>
      </c>
      <c r="R937" t="s">
        <v>198</v>
      </c>
      <c r="S937" t="s">
        <v>198</v>
      </c>
      <c r="T937" t="s">
        <v>198</v>
      </c>
      <c r="U937" t="s">
        <v>196</v>
      </c>
      <c r="V937" t="s">
        <v>198</v>
      </c>
      <c r="W937" t="s">
        <v>198</v>
      </c>
      <c r="X937" t="s">
        <v>198</v>
      </c>
      <c r="Y937" t="s">
        <v>196</v>
      </c>
      <c r="Z937" t="s">
        <v>198</v>
      </c>
      <c r="AA937" t="s">
        <v>198</v>
      </c>
      <c r="AB937" t="s">
        <v>198</v>
      </c>
      <c r="AC937" t="s">
        <v>198</v>
      </c>
      <c r="AD937" t="s">
        <v>198</v>
      </c>
      <c r="AE937" t="s">
        <v>198</v>
      </c>
      <c r="AF937" t="s">
        <v>196</v>
      </c>
      <c r="AG937" t="s">
        <v>198</v>
      </c>
      <c r="AH937" t="s">
        <v>198</v>
      </c>
      <c r="AI937" t="s">
        <v>196</v>
      </c>
      <c r="AJ937" t="s">
        <v>198</v>
      </c>
      <c r="AK937" t="s">
        <v>197</v>
      </c>
      <c r="AL937" t="s">
        <v>198</v>
      </c>
      <c r="AM937" t="s">
        <v>197</v>
      </c>
      <c r="AN937" t="s">
        <v>198</v>
      </c>
      <c r="AO937" t="s">
        <v>198</v>
      </c>
      <c r="AP937" t="s">
        <v>197</v>
      </c>
      <c r="AQ937" s="241">
        <v>0</v>
      </c>
      <c r="AR937" s="241">
        <v>0</v>
      </c>
    </row>
    <row r="938" spans="1:44" x14ac:dyDescent="0.2">
      <c r="A938">
        <v>120126</v>
      </c>
      <c r="B938" t="s">
        <v>59</v>
      </c>
      <c r="C938" t="s">
        <v>197</v>
      </c>
      <c r="D938" t="s">
        <v>197</v>
      </c>
      <c r="E938" t="s">
        <v>197</v>
      </c>
      <c r="F938" t="s">
        <v>197</v>
      </c>
      <c r="G938" t="s">
        <v>197</v>
      </c>
      <c r="H938" t="s">
        <v>197</v>
      </c>
      <c r="I938" t="s">
        <v>197</v>
      </c>
      <c r="J938" t="s">
        <v>197</v>
      </c>
      <c r="K938" t="s">
        <v>197</v>
      </c>
      <c r="L938" t="s">
        <v>197</v>
      </c>
      <c r="M938" t="s">
        <v>197</v>
      </c>
      <c r="N938" t="s">
        <v>197</v>
      </c>
      <c r="O938" t="s">
        <v>197</v>
      </c>
      <c r="P938" t="s">
        <v>197</v>
      </c>
      <c r="Q938" t="s">
        <v>197</v>
      </c>
      <c r="R938" t="s">
        <v>197</v>
      </c>
      <c r="S938" t="s">
        <v>197</v>
      </c>
      <c r="T938" t="s">
        <v>197</v>
      </c>
      <c r="U938" t="s">
        <v>197</v>
      </c>
      <c r="V938" t="s">
        <v>197</v>
      </c>
      <c r="W938" t="s">
        <v>197</v>
      </c>
      <c r="X938" t="s">
        <v>197</v>
      </c>
      <c r="Y938" t="s">
        <v>197</v>
      </c>
      <c r="Z938" t="s">
        <v>197</v>
      </c>
      <c r="AA938" t="s">
        <v>197</v>
      </c>
      <c r="AB938" t="s">
        <v>197</v>
      </c>
      <c r="AC938" t="s">
        <v>197</v>
      </c>
      <c r="AD938" t="s">
        <v>197</v>
      </c>
      <c r="AE938" t="s">
        <v>197</v>
      </c>
      <c r="AF938" t="s">
        <v>197</v>
      </c>
      <c r="AG938" t="s">
        <v>196</v>
      </c>
      <c r="AH938" t="s">
        <v>196</v>
      </c>
      <c r="AI938" t="s">
        <v>197</v>
      </c>
      <c r="AJ938" t="s">
        <v>196</v>
      </c>
      <c r="AK938" t="s">
        <v>196</v>
      </c>
      <c r="AL938" t="s">
        <v>196</v>
      </c>
      <c r="AM938" t="s">
        <v>196</v>
      </c>
      <c r="AN938" t="s">
        <v>198</v>
      </c>
      <c r="AO938" t="s">
        <v>196</v>
      </c>
      <c r="AP938" t="s">
        <v>196</v>
      </c>
      <c r="AQ938" s="241">
        <v>0</v>
      </c>
      <c r="AR938" s="241">
        <v>0</v>
      </c>
    </row>
    <row r="939" spans="1:44" ht="21.75" x14ac:dyDescent="0.5">
      <c r="A939" s="246">
        <v>120145</v>
      </c>
      <c r="B939" t="s">
        <v>59</v>
      </c>
      <c r="C939" s="241" t="s">
        <v>198</v>
      </c>
      <c r="D939" s="241" t="s">
        <v>198</v>
      </c>
      <c r="E939" s="241" t="s">
        <v>198</v>
      </c>
      <c r="F939" s="241" t="s">
        <v>198</v>
      </c>
      <c r="G939" s="241" t="s">
        <v>196</v>
      </c>
      <c r="H939" s="241" t="s">
        <v>198</v>
      </c>
      <c r="I939" s="241" t="s">
        <v>198</v>
      </c>
      <c r="J939" s="241" t="s">
        <v>198</v>
      </c>
      <c r="K939" s="241" t="s">
        <v>198</v>
      </c>
      <c r="L939" s="241" t="s">
        <v>198</v>
      </c>
      <c r="M939" s="241" t="s">
        <v>196</v>
      </c>
      <c r="N939" s="241" t="s">
        <v>196</v>
      </c>
      <c r="O939" s="241" t="s">
        <v>196</v>
      </c>
      <c r="P939" s="241" t="s">
        <v>196</v>
      </c>
      <c r="Q939" s="241" t="s">
        <v>196</v>
      </c>
      <c r="R939" s="241" t="s">
        <v>198</v>
      </c>
      <c r="S939" s="241" t="s">
        <v>198</v>
      </c>
      <c r="T939" s="241" t="s">
        <v>196</v>
      </c>
      <c r="U939" s="241" t="s">
        <v>198</v>
      </c>
      <c r="V939" s="241" t="s">
        <v>198</v>
      </c>
      <c r="W939" s="241" t="s">
        <v>196</v>
      </c>
      <c r="X939" s="241" t="s">
        <v>196</v>
      </c>
      <c r="Y939" s="241" t="s">
        <v>196</v>
      </c>
      <c r="Z939" s="241" t="s">
        <v>196</v>
      </c>
      <c r="AA939" s="241" t="s">
        <v>196</v>
      </c>
      <c r="AB939" s="241" t="s">
        <v>196</v>
      </c>
      <c r="AC939" s="241" t="s">
        <v>196</v>
      </c>
      <c r="AD939" s="241" t="s">
        <v>198</v>
      </c>
      <c r="AE939" s="241" t="s">
        <v>198</v>
      </c>
      <c r="AF939" s="241" t="s">
        <v>197</v>
      </c>
      <c r="AG939" s="241" t="s">
        <v>197</v>
      </c>
      <c r="AH939" s="241" t="s">
        <v>197</v>
      </c>
      <c r="AI939" s="241" t="s">
        <v>196</v>
      </c>
      <c r="AJ939" s="241" t="s">
        <v>196</v>
      </c>
      <c r="AK939" s="241" t="s">
        <v>197</v>
      </c>
      <c r="AL939" s="241" t="s">
        <v>197</v>
      </c>
      <c r="AM939" s="241" t="s">
        <v>197</v>
      </c>
      <c r="AN939" s="241" t="s">
        <v>198</v>
      </c>
      <c r="AO939" s="241" t="s">
        <v>197</v>
      </c>
      <c r="AP939" s="241" t="s">
        <v>197</v>
      </c>
      <c r="AQ939" s="241">
        <v>0</v>
      </c>
      <c r="AR939" s="241">
        <v>0</v>
      </c>
    </row>
    <row r="940" spans="1:44" x14ac:dyDescent="0.2">
      <c r="A940">
        <v>120156</v>
      </c>
      <c r="B940" t="s">
        <v>1144</v>
      </c>
      <c r="C940" t="s">
        <v>659</v>
      </c>
      <c r="D940" t="s">
        <v>659</v>
      </c>
      <c r="E940" t="s">
        <v>659</v>
      </c>
      <c r="F940" t="s">
        <v>659</v>
      </c>
      <c r="G940" t="s">
        <v>659</v>
      </c>
      <c r="H940" t="s">
        <v>659</v>
      </c>
      <c r="I940" t="s">
        <v>659</v>
      </c>
      <c r="J940" t="s">
        <v>659</v>
      </c>
      <c r="K940" t="s">
        <v>659</v>
      </c>
      <c r="L940" t="s">
        <v>659</v>
      </c>
      <c r="M940" t="s">
        <v>659</v>
      </c>
      <c r="N940" t="s">
        <v>659</v>
      </c>
      <c r="O940" t="s">
        <v>659</v>
      </c>
      <c r="P940" t="s">
        <v>659</v>
      </c>
      <c r="Q940" t="s">
        <v>659</v>
      </c>
      <c r="R940" t="s">
        <v>659</v>
      </c>
      <c r="S940" t="s">
        <v>659</v>
      </c>
      <c r="T940" t="s">
        <v>659</v>
      </c>
      <c r="U940" t="s">
        <v>659</v>
      </c>
      <c r="V940" t="s">
        <v>659</v>
      </c>
      <c r="W940" t="s">
        <v>659</v>
      </c>
      <c r="X940" t="s">
        <v>659</v>
      </c>
      <c r="Y940" t="s">
        <v>659</v>
      </c>
      <c r="Z940" t="s">
        <v>659</v>
      </c>
      <c r="AA940" t="s">
        <v>659</v>
      </c>
      <c r="AB940" t="s">
        <v>659</v>
      </c>
      <c r="AC940" t="s">
        <v>659</v>
      </c>
      <c r="AD940" t="s">
        <v>659</v>
      </c>
      <c r="AE940" t="s">
        <v>659</v>
      </c>
      <c r="AF940" t="s">
        <v>659</v>
      </c>
      <c r="AG940" t="s">
        <v>659</v>
      </c>
      <c r="AH940" t="s">
        <v>659</v>
      </c>
      <c r="AI940" t="s">
        <v>659</v>
      </c>
      <c r="AJ940" t="s">
        <v>659</v>
      </c>
      <c r="AK940" t="s">
        <v>659</v>
      </c>
      <c r="AL940" t="s">
        <v>659</v>
      </c>
      <c r="AM940" t="s">
        <v>659</v>
      </c>
      <c r="AN940" t="s">
        <v>659</v>
      </c>
      <c r="AO940" t="s">
        <v>659</v>
      </c>
      <c r="AP940" t="s">
        <v>659</v>
      </c>
      <c r="AQ940" s="241" t="s">
        <v>931</v>
      </c>
      <c r="AR940" s="241">
        <v>0</v>
      </c>
    </row>
    <row r="941" spans="1:44" ht="15" x14ac:dyDescent="0.25">
      <c r="A941" s="257">
        <v>120164</v>
      </c>
      <c r="B941" t="s">
        <v>59</v>
      </c>
      <c r="C941" s="245" t="s">
        <v>659</v>
      </c>
      <c r="D941" s="245" t="s">
        <v>659</v>
      </c>
      <c r="E941" s="245" t="s">
        <v>659</v>
      </c>
      <c r="F941" s="245" t="s">
        <v>659</v>
      </c>
      <c r="G941" s="245" t="s">
        <v>659</v>
      </c>
      <c r="H941" s="245" t="s">
        <v>659</v>
      </c>
      <c r="I941" s="245" t="s">
        <v>659</v>
      </c>
      <c r="J941" s="245" t="s">
        <v>659</v>
      </c>
      <c r="K941" s="245" t="s">
        <v>659</v>
      </c>
      <c r="L941" s="245" t="s">
        <v>659</v>
      </c>
      <c r="M941" s="245" t="s">
        <v>659</v>
      </c>
      <c r="N941" s="245" t="s">
        <v>659</v>
      </c>
      <c r="O941" s="245" t="s">
        <v>659</v>
      </c>
      <c r="P941" s="245" t="s">
        <v>659</v>
      </c>
      <c r="Q941" s="245" t="s">
        <v>659</v>
      </c>
      <c r="R941" s="245" t="s">
        <v>659</v>
      </c>
      <c r="S941" s="245" t="s">
        <v>659</v>
      </c>
      <c r="T941" s="245" t="s">
        <v>659</v>
      </c>
      <c r="U941" s="245" t="s">
        <v>659</v>
      </c>
      <c r="V941" s="245" t="s">
        <v>659</v>
      </c>
      <c r="W941" s="245" t="s">
        <v>659</v>
      </c>
      <c r="X941" s="245" t="s">
        <v>659</v>
      </c>
      <c r="Y941" s="245" t="s">
        <v>659</v>
      </c>
      <c r="Z941" s="245" t="s">
        <v>659</v>
      </c>
      <c r="AA941" s="245" t="s">
        <v>659</v>
      </c>
      <c r="AB941" s="245" t="s">
        <v>659</v>
      </c>
      <c r="AC941" s="245" t="s">
        <v>659</v>
      </c>
      <c r="AD941" s="245" t="s">
        <v>659</v>
      </c>
      <c r="AE941" s="245" t="s">
        <v>659</v>
      </c>
      <c r="AF941" s="245" t="s">
        <v>659</v>
      </c>
      <c r="AG941" s="245" t="s">
        <v>659</v>
      </c>
      <c r="AH941" s="245" t="s">
        <v>659</v>
      </c>
      <c r="AI941" s="245" t="s">
        <v>659</v>
      </c>
      <c r="AJ941" s="245" t="s">
        <v>659</v>
      </c>
      <c r="AK941" s="245" t="s">
        <v>659</v>
      </c>
      <c r="AL941" s="245" t="s">
        <v>659</v>
      </c>
      <c r="AM941" s="245" t="s">
        <v>659</v>
      </c>
      <c r="AN941" s="245" t="s">
        <v>659</v>
      </c>
      <c r="AO941" s="245" t="s">
        <v>659</v>
      </c>
      <c r="AP941" s="245" t="s">
        <v>659</v>
      </c>
      <c r="AQ941" s="241" t="s">
        <v>1145</v>
      </c>
      <c r="AR941" s="241">
        <v>0</v>
      </c>
    </row>
    <row r="942" spans="1:44" ht="18" x14ac:dyDescent="0.2">
      <c r="A942" s="264">
        <v>120191</v>
      </c>
      <c r="B942" t="s">
        <v>59</v>
      </c>
      <c r="C942" t="s">
        <v>659</v>
      </c>
      <c r="D942" t="s">
        <v>659</v>
      </c>
      <c r="E942" t="s">
        <v>659</v>
      </c>
      <c r="F942" t="s">
        <v>659</v>
      </c>
      <c r="G942" t="s">
        <v>659</v>
      </c>
      <c r="H942" t="s">
        <v>659</v>
      </c>
      <c r="I942" t="s">
        <v>659</v>
      </c>
      <c r="J942" t="s">
        <v>659</v>
      </c>
      <c r="K942" t="s">
        <v>659</v>
      </c>
      <c r="L942" t="s">
        <v>659</v>
      </c>
      <c r="M942" t="s">
        <v>659</v>
      </c>
      <c r="N942" t="s">
        <v>659</v>
      </c>
      <c r="O942" t="s">
        <v>659</v>
      </c>
      <c r="P942" t="s">
        <v>659</v>
      </c>
      <c r="Q942" t="s">
        <v>659</v>
      </c>
      <c r="R942" t="s">
        <v>659</v>
      </c>
      <c r="S942" t="s">
        <v>659</v>
      </c>
      <c r="T942" t="s">
        <v>659</v>
      </c>
      <c r="U942" t="s">
        <v>659</v>
      </c>
      <c r="V942" t="s">
        <v>659</v>
      </c>
      <c r="W942" t="s">
        <v>659</v>
      </c>
      <c r="X942" t="s">
        <v>659</v>
      </c>
      <c r="Y942" t="s">
        <v>659</v>
      </c>
      <c r="Z942" t="s">
        <v>659</v>
      </c>
      <c r="AA942" t="s">
        <v>659</v>
      </c>
      <c r="AB942" t="s">
        <v>659</v>
      </c>
      <c r="AC942" t="s">
        <v>659</v>
      </c>
      <c r="AD942" t="s">
        <v>659</v>
      </c>
      <c r="AE942" t="s">
        <v>659</v>
      </c>
      <c r="AF942" t="s">
        <v>659</v>
      </c>
      <c r="AG942" t="s">
        <v>659</v>
      </c>
      <c r="AH942" t="s">
        <v>659</v>
      </c>
      <c r="AI942" t="s">
        <v>659</v>
      </c>
      <c r="AJ942" t="s">
        <v>659</v>
      </c>
      <c r="AK942" t="s">
        <v>659</v>
      </c>
      <c r="AL942" t="s">
        <v>659</v>
      </c>
      <c r="AM942" t="s">
        <v>659</v>
      </c>
      <c r="AN942" t="s">
        <v>659</v>
      </c>
      <c r="AO942" t="s">
        <v>659</v>
      </c>
      <c r="AP942" t="s">
        <v>659</v>
      </c>
      <c r="AQ942" s="241">
        <v>0</v>
      </c>
      <c r="AR942" s="241">
        <v>0</v>
      </c>
    </row>
    <row r="943" spans="1:44" ht="15" x14ac:dyDescent="0.25">
      <c r="A943" s="258">
        <v>120209</v>
      </c>
      <c r="B943" t="s">
        <v>59</v>
      </c>
      <c r="C943" s="245" t="s">
        <v>198</v>
      </c>
      <c r="D943" s="245" t="s">
        <v>196</v>
      </c>
      <c r="E943" s="245" t="s">
        <v>196</v>
      </c>
      <c r="F943" s="245" t="s">
        <v>196</v>
      </c>
      <c r="G943" s="245" t="s">
        <v>198</v>
      </c>
      <c r="H943" s="245" t="s">
        <v>198</v>
      </c>
      <c r="I943" s="245" t="s">
        <v>198</v>
      </c>
      <c r="J943" s="245" t="s">
        <v>196</v>
      </c>
      <c r="K943" s="245" t="s">
        <v>196</v>
      </c>
      <c r="L943" s="245" t="s">
        <v>196</v>
      </c>
      <c r="M943" s="245" t="s">
        <v>198</v>
      </c>
      <c r="N943" s="245" t="s">
        <v>196</v>
      </c>
      <c r="O943" s="245" t="s">
        <v>196</v>
      </c>
      <c r="P943" s="245" t="s">
        <v>198</v>
      </c>
      <c r="Q943" s="245" t="s">
        <v>196</v>
      </c>
      <c r="R943" s="245" t="s">
        <v>198</v>
      </c>
      <c r="S943" s="245" t="s">
        <v>196</v>
      </c>
      <c r="T943" s="245" t="s">
        <v>196</v>
      </c>
      <c r="U943" s="245" t="s">
        <v>196</v>
      </c>
      <c r="V943" s="245" t="s">
        <v>196</v>
      </c>
      <c r="W943" s="245" t="s">
        <v>198</v>
      </c>
      <c r="X943" s="245" t="s">
        <v>196</v>
      </c>
      <c r="Y943" s="245" t="s">
        <v>196</v>
      </c>
      <c r="Z943" s="245" t="s">
        <v>198</v>
      </c>
      <c r="AA943" s="245" t="s">
        <v>198</v>
      </c>
      <c r="AB943" s="245" t="s">
        <v>198</v>
      </c>
      <c r="AC943" s="245" t="s">
        <v>198</v>
      </c>
      <c r="AD943" s="245" t="s">
        <v>198</v>
      </c>
      <c r="AE943" s="245" t="s">
        <v>198</v>
      </c>
      <c r="AF943" s="245" t="s">
        <v>196</v>
      </c>
      <c r="AG943" s="245" t="s">
        <v>198</v>
      </c>
      <c r="AH943" s="245" t="s">
        <v>198</v>
      </c>
      <c r="AI943" s="245" t="s">
        <v>198</v>
      </c>
      <c r="AJ943" s="245" t="s">
        <v>198</v>
      </c>
      <c r="AK943" s="245" t="s">
        <v>197</v>
      </c>
      <c r="AL943" s="245" t="s">
        <v>197</v>
      </c>
      <c r="AM943" s="245" t="s">
        <v>197</v>
      </c>
      <c r="AN943" s="245" t="s">
        <v>197</v>
      </c>
      <c r="AO943" s="245" t="s">
        <v>197</v>
      </c>
      <c r="AP943" s="245" t="s">
        <v>197</v>
      </c>
      <c r="AQ943" s="241">
        <v>0</v>
      </c>
      <c r="AR943" s="241">
        <v>0</v>
      </c>
    </row>
    <row r="944" spans="1:44" x14ac:dyDescent="0.2">
      <c r="A944">
        <v>120211</v>
      </c>
      <c r="B944" t="s">
        <v>59</v>
      </c>
      <c r="C944" t="s">
        <v>198</v>
      </c>
      <c r="D944" t="s">
        <v>196</v>
      </c>
      <c r="E944" t="s">
        <v>198</v>
      </c>
      <c r="F944" t="s">
        <v>196</v>
      </c>
      <c r="G944" t="s">
        <v>196</v>
      </c>
      <c r="H944" t="s">
        <v>196</v>
      </c>
      <c r="I944" t="s">
        <v>196</v>
      </c>
      <c r="J944" t="s">
        <v>196</v>
      </c>
      <c r="K944" t="s">
        <v>198</v>
      </c>
      <c r="L944" t="s">
        <v>198</v>
      </c>
      <c r="M944" t="s">
        <v>198</v>
      </c>
      <c r="N944" t="s">
        <v>196</v>
      </c>
      <c r="O944" t="s">
        <v>198</v>
      </c>
      <c r="P944" t="s">
        <v>198</v>
      </c>
      <c r="Q944" t="s">
        <v>198</v>
      </c>
      <c r="R944" t="s">
        <v>197</v>
      </c>
      <c r="S944" t="s">
        <v>198</v>
      </c>
      <c r="T944" t="s">
        <v>198</v>
      </c>
      <c r="U944" t="s">
        <v>198</v>
      </c>
      <c r="V944" t="s">
        <v>198</v>
      </c>
      <c r="W944" t="s">
        <v>198</v>
      </c>
      <c r="X944" t="s">
        <v>198</v>
      </c>
      <c r="Y944" t="s">
        <v>196</v>
      </c>
      <c r="Z944" t="s">
        <v>198</v>
      </c>
      <c r="AA944" t="s">
        <v>196</v>
      </c>
      <c r="AB944" t="s">
        <v>198</v>
      </c>
      <c r="AC944" t="s">
        <v>198</v>
      </c>
      <c r="AD944" t="s">
        <v>198</v>
      </c>
      <c r="AE944" t="s">
        <v>198</v>
      </c>
      <c r="AF944" t="s">
        <v>198</v>
      </c>
      <c r="AG944" t="s">
        <v>198</v>
      </c>
      <c r="AH944" t="s">
        <v>198</v>
      </c>
      <c r="AI944" t="s">
        <v>198</v>
      </c>
      <c r="AJ944" t="s">
        <v>198</v>
      </c>
      <c r="AK944" t="s">
        <v>198</v>
      </c>
      <c r="AL944" t="s">
        <v>198</v>
      </c>
      <c r="AM944" t="s">
        <v>197</v>
      </c>
      <c r="AN944" t="s">
        <v>198</v>
      </c>
      <c r="AO944" t="s">
        <v>197</v>
      </c>
      <c r="AP944" t="s">
        <v>197</v>
      </c>
      <c r="AQ944" s="241">
        <v>0</v>
      </c>
      <c r="AR944" s="241">
        <v>0</v>
      </c>
    </row>
    <row r="945" spans="1:44" x14ac:dyDescent="0.2">
      <c r="A945" s="241">
        <v>120213</v>
      </c>
      <c r="B945" t="s">
        <v>59</v>
      </c>
      <c r="C945" s="241" t="s">
        <v>196</v>
      </c>
      <c r="D945" s="241" t="s">
        <v>196</v>
      </c>
      <c r="E945" s="241" t="s">
        <v>196</v>
      </c>
      <c r="F945" s="241" t="s">
        <v>196</v>
      </c>
      <c r="G945" s="241" t="s">
        <v>196</v>
      </c>
      <c r="H945" s="241" t="s">
        <v>198</v>
      </c>
      <c r="I945" s="241" t="s">
        <v>198</v>
      </c>
      <c r="J945" s="241" t="s">
        <v>196</v>
      </c>
      <c r="K945" s="241" t="s">
        <v>198</v>
      </c>
      <c r="L945" s="241" t="s">
        <v>198</v>
      </c>
      <c r="M945" s="241" t="s">
        <v>196</v>
      </c>
      <c r="N945" s="241" t="s">
        <v>198</v>
      </c>
      <c r="O945" s="241" t="s">
        <v>198</v>
      </c>
      <c r="P945" s="241" t="s">
        <v>196</v>
      </c>
      <c r="Q945" s="241" t="s">
        <v>198</v>
      </c>
      <c r="R945" s="241" t="s">
        <v>196</v>
      </c>
      <c r="S945" s="241" t="s">
        <v>198</v>
      </c>
      <c r="T945" s="241" t="s">
        <v>196</v>
      </c>
      <c r="U945" s="241" t="s">
        <v>198</v>
      </c>
      <c r="V945" s="241" t="s">
        <v>198</v>
      </c>
      <c r="W945" s="241" t="s">
        <v>198</v>
      </c>
      <c r="X945" s="241" t="s">
        <v>196</v>
      </c>
      <c r="Y945" s="241" t="s">
        <v>198</v>
      </c>
      <c r="Z945" s="241" t="s">
        <v>196</v>
      </c>
      <c r="AA945" s="241" t="s">
        <v>198</v>
      </c>
      <c r="AB945" s="241" t="s">
        <v>198</v>
      </c>
      <c r="AC945" s="241" t="s">
        <v>196</v>
      </c>
      <c r="AD945" s="241" t="s">
        <v>198</v>
      </c>
      <c r="AE945" s="241" t="s">
        <v>196</v>
      </c>
      <c r="AF945" s="241" t="s">
        <v>196</v>
      </c>
      <c r="AG945" s="241" t="s">
        <v>196</v>
      </c>
      <c r="AH945" s="241" t="s">
        <v>196</v>
      </c>
      <c r="AI945" s="241" t="s">
        <v>196</v>
      </c>
      <c r="AJ945" s="241" t="s">
        <v>198</v>
      </c>
      <c r="AK945" s="241" t="s">
        <v>197</v>
      </c>
      <c r="AL945" s="241" t="s">
        <v>196</v>
      </c>
      <c r="AM945" s="241" t="s">
        <v>197</v>
      </c>
      <c r="AN945" s="241" t="s">
        <v>196</v>
      </c>
      <c r="AO945" s="241" t="s">
        <v>197</v>
      </c>
      <c r="AP945" s="241" t="s">
        <v>197</v>
      </c>
      <c r="AQ945" s="241">
        <v>0</v>
      </c>
      <c r="AR945" s="241">
        <v>0</v>
      </c>
    </row>
    <row r="946" spans="1:44" ht="18" x14ac:dyDescent="0.2">
      <c r="A946" s="264">
        <v>120232</v>
      </c>
      <c r="B946" t="s">
        <v>59</v>
      </c>
      <c r="C946" t="s">
        <v>659</v>
      </c>
      <c r="D946" t="s">
        <v>659</v>
      </c>
      <c r="E946" t="s">
        <v>659</v>
      </c>
      <c r="F946" t="s">
        <v>659</v>
      </c>
      <c r="G946" t="s">
        <v>659</v>
      </c>
      <c r="H946" t="s">
        <v>659</v>
      </c>
      <c r="I946" t="s">
        <v>659</v>
      </c>
      <c r="J946" t="s">
        <v>659</v>
      </c>
      <c r="K946" t="s">
        <v>659</v>
      </c>
      <c r="L946" t="s">
        <v>659</v>
      </c>
      <c r="M946" t="s">
        <v>659</v>
      </c>
      <c r="N946" t="s">
        <v>659</v>
      </c>
      <c r="O946" t="s">
        <v>659</v>
      </c>
      <c r="P946" t="s">
        <v>659</v>
      </c>
      <c r="Q946" t="s">
        <v>659</v>
      </c>
      <c r="R946" t="s">
        <v>659</v>
      </c>
      <c r="S946" t="s">
        <v>659</v>
      </c>
      <c r="T946" t="s">
        <v>659</v>
      </c>
      <c r="U946" t="s">
        <v>659</v>
      </c>
      <c r="V946" t="s">
        <v>659</v>
      </c>
      <c r="W946" t="s">
        <v>659</v>
      </c>
      <c r="X946" t="s">
        <v>659</v>
      </c>
      <c r="Y946" t="s">
        <v>659</v>
      </c>
      <c r="Z946" t="s">
        <v>659</v>
      </c>
      <c r="AA946" t="s">
        <v>659</v>
      </c>
      <c r="AB946" t="s">
        <v>659</v>
      </c>
      <c r="AC946" t="s">
        <v>659</v>
      </c>
      <c r="AD946" t="s">
        <v>659</v>
      </c>
      <c r="AE946" t="s">
        <v>659</v>
      </c>
      <c r="AF946" t="s">
        <v>659</v>
      </c>
      <c r="AG946" t="s">
        <v>659</v>
      </c>
      <c r="AH946" t="s">
        <v>659</v>
      </c>
      <c r="AI946" t="s">
        <v>659</v>
      </c>
      <c r="AJ946" t="s">
        <v>659</v>
      </c>
      <c r="AK946" t="s">
        <v>659</v>
      </c>
      <c r="AL946" t="s">
        <v>659</v>
      </c>
      <c r="AM946" t="s">
        <v>659</v>
      </c>
      <c r="AN946" t="s">
        <v>659</v>
      </c>
      <c r="AO946" t="s">
        <v>659</v>
      </c>
      <c r="AP946" t="s">
        <v>659</v>
      </c>
      <c r="AQ946" s="241">
        <v>0</v>
      </c>
      <c r="AR946" s="241">
        <v>0</v>
      </c>
    </row>
    <row r="947" spans="1:44" ht="18" x14ac:dyDescent="0.2">
      <c r="A947" s="264">
        <v>120239</v>
      </c>
      <c r="B947" t="s">
        <v>59</v>
      </c>
      <c r="C947" t="s">
        <v>659</v>
      </c>
      <c r="D947" t="s">
        <v>659</v>
      </c>
      <c r="E947" t="s">
        <v>659</v>
      </c>
      <c r="F947" t="s">
        <v>659</v>
      </c>
      <c r="G947" t="s">
        <v>659</v>
      </c>
      <c r="H947" t="s">
        <v>659</v>
      </c>
      <c r="I947" t="s">
        <v>659</v>
      </c>
      <c r="J947" t="s">
        <v>659</v>
      </c>
      <c r="K947" t="s">
        <v>659</v>
      </c>
      <c r="L947" t="s">
        <v>659</v>
      </c>
      <c r="M947" t="s">
        <v>659</v>
      </c>
      <c r="N947" t="s">
        <v>659</v>
      </c>
      <c r="O947" t="s">
        <v>659</v>
      </c>
      <c r="P947" t="s">
        <v>659</v>
      </c>
      <c r="Q947" t="s">
        <v>659</v>
      </c>
      <c r="R947" t="s">
        <v>659</v>
      </c>
      <c r="S947" t="s">
        <v>659</v>
      </c>
      <c r="T947" t="s">
        <v>659</v>
      </c>
      <c r="U947" t="s">
        <v>659</v>
      </c>
      <c r="V947" t="s">
        <v>659</v>
      </c>
      <c r="W947" t="s">
        <v>659</v>
      </c>
      <c r="X947" t="s">
        <v>659</v>
      </c>
      <c r="Y947" t="s">
        <v>659</v>
      </c>
      <c r="Z947" t="s">
        <v>659</v>
      </c>
      <c r="AA947" t="s">
        <v>659</v>
      </c>
      <c r="AB947" t="s">
        <v>659</v>
      </c>
      <c r="AC947" t="s">
        <v>659</v>
      </c>
      <c r="AD947" t="s">
        <v>659</v>
      </c>
      <c r="AE947" t="s">
        <v>659</v>
      </c>
      <c r="AF947" t="s">
        <v>659</v>
      </c>
      <c r="AG947" t="s">
        <v>659</v>
      </c>
      <c r="AH947" t="s">
        <v>659</v>
      </c>
      <c r="AI947" t="s">
        <v>659</v>
      </c>
      <c r="AJ947" t="s">
        <v>659</v>
      </c>
      <c r="AK947" t="s">
        <v>659</v>
      </c>
      <c r="AL947" t="s">
        <v>659</v>
      </c>
      <c r="AM947" t="s">
        <v>659</v>
      </c>
      <c r="AN947" t="s">
        <v>659</v>
      </c>
      <c r="AO947" t="s">
        <v>659</v>
      </c>
      <c r="AP947" t="s">
        <v>659</v>
      </c>
      <c r="AQ947" s="241">
        <v>0</v>
      </c>
      <c r="AR947" s="241">
        <v>0</v>
      </c>
    </row>
    <row r="948" spans="1:44" x14ac:dyDescent="0.2">
      <c r="A948">
        <v>120262</v>
      </c>
      <c r="B948" t="s">
        <v>59</v>
      </c>
      <c r="C948" t="s">
        <v>197</v>
      </c>
      <c r="D948" t="s">
        <v>198</v>
      </c>
      <c r="E948" t="s">
        <v>198</v>
      </c>
      <c r="F948" t="s">
        <v>198</v>
      </c>
      <c r="G948" t="s">
        <v>198</v>
      </c>
      <c r="H948" t="s">
        <v>198</v>
      </c>
      <c r="I948" t="s">
        <v>196</v>
      </c>
      <c r="J948" t="s">
        <v>196</v>
      </c>
      <c r="K948" t="s">
        <v>198</v>
      </c>
      <c r="L948" t="s">
        <v>196</v>
      </c>
      <c r="M948" t="s">
        <v>198</v>
      </c>
      <c r="N948" t="s">
        <v>198</v>
      </c>
      <c r="O948" t="s">
        <v>198</v>
      </c>
      <c r="P948" t="s">
        <v>196</v>
      </c>
      <c r="Q948" t="s">
        <v>198</v>
      </c>
      <c r="R948" t="s">
        <v>198</v>
      </c>
      <c r="S948" t="s">
        <v>198</v>
      </c>
      <c r="T948" t="s">
        <v>196</v>
      </c>
      <c r="U948" t="s">
        <v>198</v>
      </c>
      <c r="V948" t="s">
        <v>198</v>
      </c>
      <c r="W948" t="s">
        <v>198</v>
      </c>
      <c r="X948" t="s">
        <v>196</v>
      </c>
      <c r="Y948" t="s">
        <v>198</v>
      </c>
      <c r="Z948" t="s">
        <v>198</v>
      </c>
      <c r="AA948" t="s">
        <v>198</v>
      </c>
      <c r="AB948" t="s">
        <v>198</v>
      </c>
      <c r="AC948" t="s">
        <v>198</v>
      </c>
      <c r="AD948" t="s">
        <v>198</v>
      </c>
      <c r="AE948" t="s">
        <v>196</v>
      </c>
      <c r="AF948" t="s">
        <v>196</v>
      </c>
      <c r="AG948" t="s">
        <v>198</v>
      </c>
      <c r="AH948" t="s">
        <v>196</v>
      </c>
      <c r="AI948" t="s">
        <v>196</v>
      </c>
      <c r="AJ948" t="s">
        <v>196</v>
      </c>
      <c r="AK948" t="s">
        <v>198</v>
      </c>
      <c r="AL948" t="s">
        <v>197</v>
      </c>
      <c r="AM948" t="s">
        <v>197</v>
      </c>
      <c r="AN948" t="s">
        <v>198</v>
      </c>
      <c r="AO948" t="s">
        <v>197</v>
      </c>
      <c r="AP948" t="s">
        <v>197</v>
      </c>
      <c r="AQ948" s="241">
        <v>0</v>
      </c>
      <c r="AR948" s="241">
        <v>0</v>
      </c>
    </row>
    <row r="949" spans="1:44" x14ac:dyDescent="0.2">
      <c r="A949">
        <v>120275</v>
      </c>
      <c r="B949" t="s">
        <v>59</v>
      </c>
      <c r="C949" t="s">
        <v>197</v>
      </c>
      <c r="D949" t="s">
        <v>197</v>
      </c>
      <c r="E949" t="s">
        <v>197</v>
      </c>
      <c r="F949" t="s">
        <v>197</v>
      </c>
      <c r="G949" t="s">
        <v>197</v>
      </c>
      <c r="H949" t="s">
        <v>198</v>
      </c>
      <c r="I949" t="s">
        <v>197</v>
      </c>
      <c r="J949" t="s">
        <v>196</v>
      </c>
      <c r="K949" t="s">
        <v>197</v>
      </c>
      <c r="L949" t="s">
        <v>196</v>
      </c>
      <c r="M949" t="s">
        <v>196</v>
      </c>
      <c r="N949" t="s">
        <v>197</v>
      </c>
      <c r="O949" t="s">
        <v>196</v>
      </c>
      <c r="P949" t="s">
        <v>196</v>
      </c>
      <c r="Q949" t="s">
        <v>197</v>
      </c>
      <c r="R949" t="s">
        <v>198</v>
      </c>
      <c r="S949" t="s">
        <v>198</v>
      </c>
      <c r="T949" t="s">
        <v>198</v>
      </c>
      <c r="U949" t="s">
        <v>198</v>
      </c>
      <c r="V949" t="s">
        <v>197</v>
      </c>
      <c r="W949" t="s">
        <v>196</v>
      </c>
      <c r="X949" t="s">
        <v>196</v>
      </c>
      <c r="Y949" t="s">
        <v>196</v>
      </c>
      <c r="Z949" t="s">
        <v>196</v>
      </c>
      <c r="AA949" t="s">
        <v>196</v>
      </c>
      <c r="AB949" t="s">
        <v>196</v>
      </c>
      <c r="AC949" t="s">
        <v>198</v>
      </c>
      <c r="AD949" t="s">
        <v>196</v>
      </c>
      <c r="AE949" t="s">
        <v>196</v>
      </c>
      <c r="AF949" t="s">
        <v>196</v>
      </c>
      <c r="AG949" t="s">
        <v>196</v>
      </c>
      <c r="AH949" t="s">
        <v>196</v>
      </c>
      <c r="AI949" t="s">
        <v>198</v>
      </c>
      <c r="AJ949" t="s">
        <v>198</v>
      </c>
      <c r="AK949" t="s">
        <v>196</v>
      </c>
      <c r="AL949" t="s">
        <v>197</v>
      </c>
      <c r="AM949" t="s">
        <v>197</v>
      </c>
      <c r="AN949" t="s">
        <v>198</v>
      </c>
      <c r="AO949" t="s">
        <v>198</v>
      </c>
      <c r="AP949" t="s">
        <v>198</v>
      </c>
      <c r="AQ949" s="241">
        <v>0</v>
      </c>
      <c r="AR949" s="241">
        <v>0</v>
      </c>
    </row>
    <row r="950" spans="1:44" ht="18" x14ac:dyDescent="0.2">
      <c r="A950" s="264">
        <v>120276</v>
      </c>
      <c r="B950" t="s">
        <v>59</v>
      </c>
      <c r="C950" t="s">
        <v>659</v>
      </c>
      <c r="D950" t="s">
        <v>659</v>
      </c>
      <c r="E950" t="s">
        <v>659</v>
      </c>
      <c r="F950" t="s">
        <v>659</v>
      </c>
      <c r="G950" t="s">
        <v>659</v>
      </c>
      <c r="H950" t="s">
        <v>659</v>
      </c>
      <c r="I950" t="s">
        <v>659</v>
      </c>
      <c r="J950" t="s">
        <v>659</v>
      </c>
      <c r="K950" t="s">
        <v>659</v>
      </c>
      <c r="L950" t="s">
        <v>659</v>
      </c>
      <c r="M950" t="s">
        <v>659</v>
      </c>
      <c r="N950" t="s">
        <v>659</v>
      </c>
      <c r="O950" t="s">
        <v>659</v>
      </c>
      <c r="P950" t="s">
        <v>659</v>
      </c>
      <c r="Q950" t="s">
        <v>659</v>
      </c>
      <c r="R950" t="s">
        <v>659</v>
      </c>
      <c r="S950" t="s">
        <v>659</v>
      </c>
      <c r="T950" t="s">
        <v>659</v>
      </c>
      <c r="U950" t="s">
        <v>659</v>
      </c>
      <c r="V950" t="s">
        <v>659</v>
      </c>
      <c r="W950" t="s">
        <v>659</v>
      </c>
      <c r="X950" t="s">
        <v>659</v>
      </c>
      <c r="Y950" t="s">
        <v>659</v>
      </c>
      <c r="Z950" t="s">
        <v>659</v>
      </c>
      <c r="AA950" t="s">
        <v>659</v>
      </c>
      <c r="AB950" t="s">
        <v>659</v>
      </c>
      <c r="AC950" t="s">
        <v>659</v>
      </c>
      <c r="AD950" t="s">
        <v>659</v>
      </c>
      <c r="AE950" t="s">
        <v>659</v>
      </c>
      <c r="AF950" t="s">
        <v>659</v>
      </c>
      <c r="AG950" t="s">
        <v>659</v>
      </c>
      <c r="AH950" t="s">
        <v>659</v>
      </c>
      <c r="AI950" t="s">
        <v>659</v>
      </c>
      <c r="AJ950" t="s">
        <v>659</v>
      </c>
      <c r="AK950" t="s">
        <v>659</v>
      </c>
      <c r="AL950" t="s">
        <v>659</v>
      </c>
      <c r="AM950" t="s">
        <v>659</v>
      </c>
      <c r="AN950" t="s">
        <v>659</v>
      </c>
      <c r="AO950" t="s">
        <v>659</v>
      </c>
      <c r="AP950" t="s">
        <v>659</v>
      </c>
      <c r="AQ950" s="241">
        <v>0</v>
      </c>
      <c r="AR950" s="241">
        <v>0</v>
      </c>
    </row>
    <row r="951" spans="1:44" x14ac:dyDescent="0.2">
      <c r="A951">
        <v>120280</v>
      </c>
      <c r="B951" t="s">
        <v>59</v>
      </c>
      <c r="C951" t="s">
        <v>659</v>
      </c>
      <c r="D951" t="s">
        <v>659</v>
      </c>
      <c r="E951" t="s">
        <v>659</v>
      </c>
      <c r="F951" t="s">
        <v>659</v>
      </c>
      <c r="G951" t="s">
        <v>659</v>
      </c>
      <c r="H951" t="s">
        <v>659</v>
      </c>
      <c r="I951" t="s">
        <v>659</v>
      </c>
      <c r="J951" t="s">
        <v>659</v>
      </c>
      <c r="K951" t="s">
        <v>659</v>
      </c>
      <c r="L951" t="s">
        <v>659</v>
      </c>
      <c r="M951" t="s">
        <v>659</v>
      </c>
      <c r="N951" t="s">
        <v>659</v>
      </c>
      <c r="O951" t="s">
        <v>659</v>
      </c>
      <c r="P951" t="s">
        <v>659</v>
      </c>
      <c r="Q951" t="s">
        <v>659</v>
      </c>
      <c r="R951" t="s">
        <v>659</v>
      </c>
      <c r="S951" t="s">
        <v>659</v>
      </c>
      <c r="T951" t="s">
        <v>659</v>
      </c>
      <c r="U951" t="s">
        <v>659</v>
      </c>
      <c r="V951" t="s">
        <v>659</v>
      </c>
      <c r="W951" t="s">
        <v>659</v>
      </c>
      <c r="X951" t="s">
        <v>659</v>
      </c>
      <c r="Y951" t="s">
        <v>659</v>
      </c>
      <c r="Z951" t="s">
        <v>659</v>
      </c>
      <c r="AA951" t="s">
        <v>659</v>
      </c>
      <c r="AB951" t="s">
        <v>659</v>
      </c>
      <c r="AC951" t="s">
        <v>659</v>
      </c>
      <c r="AD951" t="s">
        <v>659</v>
      </c>
      <c r="AE951" t="s">
        <v>659</v>
      </c>
      <c r="AF951" t="s">
        <v>659</v>
      </c>
      <c r="AG951" t="s">
        <v>659</v>
      </c>
      <c r="AH951" t="s">
        <v>659</v>
      </c>
      <c r="AI951" t="s">
        <v>659</v>
      </c>
      <c r="AJ951" t="s">
        <v>659</v>
      </c>
      <c r="AK951" t="s">
        <v>659</v>
      </c>
      <c r="AL951" t="s">
        <v>659</v>
      </c>
      <c r="AM951" t="s">
        <v>659</v>
      </c>
      <c r="AN951" t="s">
        <v>659</v>
      </c>
      <c r="AO951" t="s">
        <v>659</v>
      </c>
      <c r="AP951" t="s">
        <v>659</v>
      </c>
      <c r="AQ951" s="241" t="s">
        <v>1145</v>
      </c>
      <c r="AR951" s="241">
        <v>0</v>
      </c>
    </row>
    <row r="952" spans="1:44" ht="18" x14ac:dyDescent="0.2">
      <c r="A952" s="264">
        <v>120289</v>
      </c>
      <c r="B952" t="s">
        <v>59</v>
      </c>
      <c r="C952" t="s">
        <v>659</v>
      </c>
      <c r="D952" t="s">
        <v>659</v>
      </c>
      <c r="E952" t="s">
        <v>659</v>
      </c>
      <c r="F952" t="s">
        <v>659</v>
      </c>
      <c r="G952" t="s">
        <v>659</v>
      </c>
      <c r="H952" t="s">
        <v>659</v>
      </c>
      <c r="I952" t="s">
        <v>659</v>
      </c>
      <c r="J952" t="s">
        <v>659</v>
      </c>
      <c r="K952" t="s">
        <v>659</v>
      </c>
      <c r="L952" t="s">
        <v>659</v>
      </c>
      <c r="M952" t="s">
        <v>659</v>
      </c>
      <c r="N952" t="s">
        <v>659</v>
      </c>
      <c r="O952" t="s">
        <v>659</v>
      </c>
      <c r="P952" t="s">
        <v>659</v>
      </c>
      <c r="Q952" t="s">
        <v>659</v>
      </c>
      <c r="R952" t="s">
        <v>659</v>
      </c>
      <c r="S952" t="s">
        <v>659</v>
      </c>
      <c r="T952" t="s">
        <v>659</v>
      </c>
      <c r="U952" t="s">
        <v>659</v>
      </c>
      <c r="V952" t="s">
        <v>659</v>
      </c>
      <c r="W952" t="s">
        <v>659</v>
      </c>
      <c r="X952" t="s">
        <v>659</v>
      </c>
      <c r="Y952" t="s">
        <v>659</v>
      </c>
      <c r="Z952" t="s">
        <v>659</v>
      </c>
      <c r="AA952" t="s">
        <v>659</v>
      </c>
      <c r="AB952" t="s">
        <v>659</v>
      </c>
      <c r="AC952" t="s">
        <v>659</v>
      </c>
      <c r="AD952" t="s">
        <v>659</v>
      </c>
      <c r="AE952" t="s">
        <v>659</v>
      </c>
      <c r="AF952" t="s">
        <v>659</v>
      </c>
      <c r="AG952" t="s">
        <v>659</v>
      </c>
      <c r="AH952" t="s">
        <v>659</v>
      </c>
      <c r="AI952" t="s">
        <v>659</v>
      </c>
      <c r="AJ952" t="s">
        <v>659</v>
      </c>
      <c r="AK952" t="s">
        <v>659</v>
      </c>
      <c r="AL952" t="s">
        <v>659</v>
      </c>
      <c r="AM952" t="s">
        <v>659</v>
      </c>
      <c r="AN952" t="s">
        <v>659</v>
      </c>
      <c r="AO952" t="s">
        <v>659</v>
      </c>
      <c r="AP952" t="s">
        <v>659</v>
      </c>
      <c r="AQ952" s="241">
        <v>0</v>
      </c>
      <c r="AR952" s="241">
        <v>0</v>
      </c>
    </row>
    <row r="953" spans="1:44" x14ac:dyDescent="0.2">
      <c r="A953">
        <v>120298</v>
      </c>
      <c r="B953" t="s">
        <v>59</v>
      </c>
      <c r="C953" t="s">
        <v>659</v>
      </c>
      <c r="D953" t="s">
        <v>659</v>
      </c>
      <c r="E953" t="s">
        <v>659</v>
      </c>
      <c r="F953" t="s">
        <v>659</v>
      </c>
      <c r="G953" t="s">
        <v>659</v>
      </c>
      <c r="H953" t="s">
        <v>659</v>
      </c>
      <c r="I953" t="s">
        <v>659</v>
      </c>
      <c r="J953" t="s">
        <v>659</v>
      </c>
      <c r="K953" t="s">
        <v>659</v>
      </c>
      <c r="L953" t="s">
        <v>659</v>
      </c>
      <c r="M953" t="s">
        <v>659</v>
      </c>
      <c r="N953" t="s">
        <v>659</v>
      </c>
      <c r="O953" t="s">
        <v>659</v>
      </c>
      <c r="P953" t="s">
        <v>659</v>
      </c>
      <c r="Q953" t="s">
        <v>659</v>
      </c>
      <c r="R953" t="s">
        <v>659</v>
      </c>
      <c r="S953" t="s">
        <v>659</v>
      </c>
      <c r="T953" t="s">
        <v>659</v>
      </c>
      <c r="U953" t="s">
        <v>659</v>
      </c>
      <c r="V953" t="s">
        <v>659</v>
      </c>
      <c r="W953" t="s">
        <v>659</v>
      </c>
      <c r="X953" t="s">
        <v>659</v>
      </c>
      <c r="Y953" t="s">
        <v>659</v>
      </c>
      <c r="Z953" t="s">
        <v>659</v>
      </c>
      <c r="AA953" t="s">
        <v>659</v>
      </c>
      <c r="AB953" t="s">
        <v>659</v>
      </c>
      <c r="AC953" t="s">
        <v>659</v>
      </c>
      <c r="AD953" t="s">
        <v>659</v>
      </c>
      <c r="AE953" t="s">
        <v>659</v>
      </c>
      <c r="AF953" t="s">
        <v>659</v>
      </c>
      <c r="AG953" t="s">
        <v>659</v>
      </c>
      <c r="AH953" t="s">
        <v>659</v>
      </c>
      <c r="AI953" t="s">
        <v>659</v>
      </c>
      <c r="AJ953" t="s">
        <v>659</v>
      </c>
      <c r="AK953" t="s">
        <v>659</v>
      </c>
      <c r="AL953" t="s">
        <v>659</v>
      </c>
      <c r="AM953" t="s">
        <v>659</v>
      </c>
      <c r="AN953" t="s">
        <v>659</v>
      </c>
      <c r="AO953" t="s">
        <v>659</v>
      </c>
      <c r="AP953" t="s">
        <v>659</v>
      </c>
      <c r="AQ953" s="241" t="s">
        <v>932</v>
      </c>
      <c r="AR953" s="241">
        <v>0</v>
      </c>
    </row>
    <row r="954" spans="1:44" x14ac:dyDescent="0.2">
      <c r="A954">
        <v>120301</v>
      </c>
      <c r="B954" t="s">
        <v>1144</v>
      </c>
      <c r="C954" t="s">
        <v>197</v>
      </c>
      <c r="D954" t="s">
        <v>196</v>
      </c>
      <c r="E954" t="s">
        <v>196</v>
      </c>
      <c r="F954" t="s">
        <v>196</v>
      </c>
      <c r="G954" t="s">
        <v>197</v>
      </c>
      <c r="H954" t="s">
        <v>198</v>
      </c>
      <c r="I954" t="s">
        <v>197</v>
      </c>
      <c r="J954" t="s">
        <v>196</v>
      </c>
      <c r="K954" t="s">
        <v>197</v>
      </c>
      <c r="L954" t="s">
        <v>197</v>
      </c>
      <c r="M954" t="s">
        <v>198</v>
      </c>
      <c r="N954" t="s">
        <v>196</v>
      </c>
      <c r="O954" t="s">
        <v>196</v>
      </c>
      <c r="P954" t="s">
        <v>196</v>
      </c>
      <c r="Q954" t="s">
        <v>198</v>
      </c>
      <c r="R954" t="s">
        <v>196</v>
      </c>
      <c r="S954" t="s">
        <v>196</v>
      </c>
      <c r="T954" t="s">
        <v>198</v>
      </c>
      <c r="U954" t="s">
        <v>198</v>
      </c>
      <c r="V954" t="s">
        <v>196</v>
      </c>
      <c r="W954" t="s">
        <v>198</v>
      </c>
      <c r="X954" t="s">
        <v>196</v>
      </c>
      <c r="Y954" t="s">
        <v>196</v>
      </c>
      <c r="Z954" t="s">
        <v>196</v>
      </c>
      <c r="AA954" t="s">
        <v>196</v>
      </c>
      <c r="AB954" t="s">
        <v>198</v>
      </c>
      <c r="AC954" t="s">
        <v>198</v>
      </c>
      <c r="AD954" t="s">
        <v>198</v>
      </c>
      <c r="AE954" t="s">
        <v>198</v>
      </c>
      <c r="AF954" t="s">
        <v>196</v>
      </c>
      <c r="AG954" t="s">
        <v>198</v>
      </c>
      <c r="AH954" t="s">
        <v>196</v>
      </c>
      <c r="AI954" t="s">
        <v>196</v>
      </c>
      <c r="AJ954" t="s">
        <v>196</v>
      </c>
      <c r="AK954" t="s">
        <v>198</v>
      </c>
      <c r="AL954" t="s">
        <v>198</v>
      </c>
      <c r="AM954" t="s">
        <v>198</v>
      </c>
      <c r="AN954" t="s">
        <v>196</v>
      </c>
      <c r="AO954" t="s">
        <v>196</v>
      </c>
      <c r="AP954" t="s">
        <v>197</v>
      </c>
      <c r="AQ954" s="241">
        <v>0</v>
      </c>
      <c r="AR954" s="241">
        <v>0</v>
      </c>
    </row>
    <row r="955" spans="1:44" ht="15" x14ac:dyDescent="0.25">
      <c r="A955" s="258">
        <v>120303</v>
      </c>
      <c r="B955" t="s">
        <v>59</v>
      </c>
      <c r="C955" s="245" t="s">
        <v>197</v>
      </c>
      <c r="D955" s="245" t="s">
        <v>197</v>
      </c>
      <c r="E955" s="245" t="s">
        <v>197</v>
      </c>
      <c r="F955" s="245" t="s">
        <v>197</v>
      </c>
      <c r="G955" s="245" t="s">
        <v>197</v>
      </c>
      <c r="H955" s="245" t="s">
        <v>197</v>
      </c>
      <c r="I955" s="245" t="s">
        <v>197</v>
      </c>
      <c r="J955" s="245" t="s">
        <v>197</v>
      </c>
      <c r="K955" s="245" t="s">
        <v>197</v>
      </c>
      <c r="L955" s="245" t="s">
        <v>197</v>
      </c>
      <c r="M955" s="245" t="s">
        <v>197</v>
      </c>
      <c r="N955" s="245" t="s">
        <v>197</v>
      </c>
      <c r="O955" s="245" t="s">
        <v>197</v>
      </c>
      <c r="P955" s="245" t="s">
        <v>197</v>
      </c>
      <c r="Q955" s="245" t="s">
        <v>197</v>
      </c>
      <c r="R955" s="245" t="s">
        <v>197</v>
      </c>
      <c r="S955" s="245" t="s">
        <v>197</v>
      </c>
      <c r="T955" s="245" t="s">
        <v>197</v>
      </c>
      <c r="U955" s="245" t="s">
        <v>197</v>
      </c>
      <c r="V955" s="245" t="s">
        <v>197</v>
      </c>
      <c r="W955" s="245" t="s">
        <v>197</v>
      </c>
      <c r="X955" s="245" t="s">
        <v>197</v>
      </c>
      <c r="Y955" s="245" t="s">
        <v>197</v>
      </c>
      <c r="Z955" s="245" t="s">
        <v>197</v>
      </c>
      <c r="AA955" s="245" t="s">
        <v>197</v>
      </c>
      <c r="AB955" s="245" t="s">
        <v>197</v>
      </c>
      <c r="AC955" s="245" t="s">
        <v>197</v>
      </c>
      <c r="AD955" s="245" t="s">
        <v>197</v>
      </c>
      <c r="AE955" s="245" t="s">
        <v>197</v>
      </c>
      <c r="AF955" s="245" t="s">
        <v>197</v>
      </c>
      <c r="AG955" s="245" t="s">
        <v>197</v>
      </c>
      <c r="AH955" s="245" t="s">
        <v>197</v>
      </c>
      <c r="AI955" s="245" t="s">
        <v>197</v>
      </c>
      <c r="AJ955" s="245" t="s">
        <v>197</v>
      </c>
      <c r="AK955" s="245" t="s">
        <v>197</v>
      </c>
      <c r="AL955" s="245" t="s">
        <v>197</v>
      </c>
      <c r="AM955" s="245" t="s">
        <v>197</v>
      </c>
      <c r="AN955" s="245" t="s">
        <v>197</v>
      </c>
      <c r="AO955" s="245" t="s">
        <v>197</v>
      </c>
      <c r="AP955" s="245" t="s">
        <v>197</v>
      </c>
      <c r="AQ955" s="241">
        <v>0</v>
      </c>
      <c r="AR955" s="241">
        <v>0</v>
      </c>
    </row>
    <row r="956" spans="1:44" ht="18" x14ac:dyDescent="0.2">
      <c r="A956" s="264">
        <v>120304</v>
      </c>
      <c r="B956" t="s">
        <v>59</v>
      </c>
      <c r="C956" t="s">
        <v>659</v>
      </c>
      <c r="D956" t="s">
        <v>659</v>
      </c>
      <c r="E956" t="s">
        <v>659</v>
      </c>
      <c r="F956" t="s">
        <v>659</v>
      </c>
      <c r="G956" t="s">
        <v>659</v>
      </c>
      <c r="H956" t="s">
        <v>659</v>
      </c>
      <c r="I956" t="s">
        <v>659</v>
      </c>
      <c r="J956" t="s">
        <v>659</v>
      </c>
      <c r="K956" t="s">
        <v>659</v>
      </c>
      <c r="L956" t="s">
        <v>659</v>
      </c>
      <c r="M956" t="s">
        <v>659</v>
      </c>
      <c r="N956" t="s">
        <v>659</v>
      </c>
      <c r="O956" t="s">
        <v>659</v>
      </c>
      <c r="P956" t="s">
        <v>659</v>
      </c>
      <c r="Q956" t="s">
        <v>659</v>
      </c>
      <c r="R956" t="s">
        <v>659</v>
      </c>
      <c r="S956" t="s">
        <v>659</v>
      </c>
      <c r="T956" t="s">
        <v>659</v>
      </c>
      <c r="U956" t="s">
        <v>659</v>
      </c>
      <c r="V956" t="s">
        <v>659</v>
      </c>
      <c r="W956" t="s">
        <v>659</v>
      </c>
      <c r="X956" t="s">
        <v>659</v>
      </c>
      <c r="Y956" t="s">
        <v>659</v>
      </c>
      <c r="Z956" t="s">
        <v>659</v>
      </c>
      <c r="AA956" t="s">
        <v>659</v>
      </c>
      <c r="AB956" t="s">
        <v>659</v>
      </c>
      <c r="AC956" t="s">
        <v>659</v>
      </c>
      <c r="AD956" t="s">
        <v>659</v>
      </c>
      <c r="AE956" t="s">
        <v>659</v>
      </c>
      <c r="AF956" t="s">
        <v>659</v>
      </c>
      <c r="AG956" t="s">
        <v>659</v>
      </c>
      <c r="AH956" t="s">
        <v>659</v>
      </c>
      <c r="AI956" t="s">
        <v>659</v>
      </c>
      <c r="AJ956" t="s">
        <v>659</v>
      </c>
      <c r="AK956" t="s">
        <v>659</v>
      </c>
      <c r="AL956" t="s">
        <v>659</v>
      </c>
      <c r="AM956" t="s">
        <v>659</v>
      </c>
      <c r="AN956" t="s">
        <v>659</v>
      </c>
      <c r="AO956" t="s">
        <v>659</v>
      </c>
      <c r="AP956" t="s">
        <v>659</v>
      </c>
      <c r="AQ956" s="241">
        <v>0</v>
      </c>
      <c r="AR956" s="241">
        <v>0</v>
      </c>
    </row>
    <row r="957" spans="1:44" ht="18" x14ac:dyDescent="0.2">
      <c r="A957" s="264">
        <v>120305</v>
      </c>
      <c r="B957" t="s">
        <v>59</v>
      </c>
      <c r="C957" t="s">
        <v>659</v>
      </c>
      <c r="D957" t="s">
        <v>659</v>
      </c>
      <c r="E957" t="s">
        <v>659</v>
      </c>
      <c r="F957" t="s">
        <v>659</v>
      </c>
      <c r="G957" t="s">
        <v>659</v>
      </c>
      <c r="H957" t="s">
        <v>659</v>
      </c>
      <c r="I957" t="s">
        <v>659</v>
      </c>
      <c r="J957" t="s">
        <v>659</v>
      </c>
      <c r="K957" t="s">
        <v>659</v>
      </c>
      <c r="L957" t="s">
        <v>659</v>
      </c>
      <c r="M957" t="s">
        <v>659</v>
      </c>
      <c r="N957" t="s">
        <v>659</v>
      </c>
      <c r="O957" t="s">
        <v>659</v>
      </c>
      <c r="P957" t="s">
        <v>659</v>
      </c>
      <c r="Q957" t="s">
        <v>659</v>
      </c>
      <c r="R957" t="s">
        <v>659</v>
      </c>
      <c r="S957" t="s">
        <v>659</v>
      </c>
      <c r="T957" t="s">
        <v>659</v>
      </c>
      <c r="U957" t="s">
        <v>659</v>
      </c>
      <c r="V957" t="s">
        <v>659</v>
      </c>
      <c r="W957" t="s">
        <v>659</v>
      </c>
      <c r="X957" t="s">
        <v>659</v>
      </c>
      <c r="Y957" t="s">
        <v>659</v>
      </c>
      <c r="Z957" t="s">
        <v>659</v>
      </c>
      <c r="AA957" t="s">
        <v>659</v>
      </c>
      <c r="AB957" t="s">
        <v>659</v>
      </c>
      <c r="AC957" t="s">
        <v>659</v>
      </c>
      <c r="AD957" t="s">
        <v>659</v>
      </c>
      <c r="AE957" t="s">
        <v>659</v>
      </c>
      <c r="AF957" t="s">
        <v>659</v>
      </c>
      <c r="AG957" t="s">
        <v>659</v>
      </c>
      <c r="AH957" t="s">
        <v>659</v>
      </c>
      <c r="AI957" t="s">
        <v>659</v>
      </c>
      <c r="AJ957" t="s">
        <v>659</v>
      </c>
      <c r="AK957" t="s">
        <v>659</v>
      </c>
      <c r="AL957" t="s">
        <v>659</v>
      </c>
      <c r="AM957" t="s">
        <v>659</v>
      </c>
      <c r="AN957" t="s">
        <v>659</v>
      </c>
      <c r="AO957" t="s">
        <v>659</v>
      </c>
      <c r="AP957" t="s">
        <v>659</v>
      </c>
      <c r="AQ957" s="241">
        <v>0</v>
      </c>
      <c r="AR957" s="241">
        <v>0</v>
      </c>
    </row>
    <row r="958" spans="1:44" x14ac:dyDescent="0.2">
      <c r="A958" s="241">
        <v>120311</v>
      </c>
      <c r="B958" t="s">
        <v>59</v>
      </c>
      <c r="C958" s="241" t="s">
        <v>198</v>
      </c>
      <c r="D958" s="241" t="s">
        <v>198</v>
      </c>
      <c r="E958" s="241" t="s">
        <v>198</v>
      </c>
      <c r="F958" s="241" t="s">
        <v>196</v>
      </c>
      <c r="G958" s="241" t="s">
        <v>198</v>
      </c>
      <c r="H958" s="241" t="s">
        <v>198</v>
      </c>
      <c r="I958" s="241" t="s">
        <v>198</v>
      </c>
      <c r="J958" s="241" t="s">
        <v>198</v>
      </c>
      <c r="K958" s="241" t="s">
        <v>198</v>
      </c>
      <c r="L958" s="241" t="s">
        <v>198</v>
      </c>
      <c r="M958" s="241" t="s">
        <v>198</v>
      </c>
      <c r="N958" s="241" t="s">
        <v>198</v>
      </c>
      <c r="O958" s="241" t="s">
        <v>198</v>
      </c>
      <c r="P958" s="241" t="s">
        <v>198</v>
      </c>
      <c r="Q958" s="241" t="s">
        <v>196</v>
      </c>
      <c r="R958" s="241" t="s">
        <v>198</v>
      </c>
      <c r="S958" s="241" t="s">
        <v>196</v>
      </c>
      <c r="T958" s="241" t="s">
        <v>198</v>
      </c>
      <c r="U958" s="241" t="s">
        <v>198</v>
      </c>
      <c r="V958" s="241" t="s">
        <v>196</v>
      </c>
      <c r="W958" s="241" t="s">
        <v>196</v>
      </c>
      <c r="X958" s="241" t="s">
        <v>196</v>
      </c>
      <c r="Y958" s="241" t="s">
        <v>198</v>
      </c>
      <c r="Z958" s="241" t="s">
        <v>196</v>
      </c>
      <c r="AA958" s="241" t="s">
        <v>196</v>
      </c>
      <c r="AB958" s="241" t="s">
        <v>196</v>
      </c>
      <c r="AC958" s="241" t="s">
        <v>198</v>
      </c>
      <c r="AD958" s="241" t="s">
        <v>198</v>
      </c>
      <c r="AE958" s="241" t="s">
        <v>196</v>
      </c>
      <c r="AF958" s="241" t="s">
        <v>196</v>
      </c>
      <c r="AG958" s="241" t="s">
        <v>198</v>
      </c>
      <c r="AH958" s="241" t="s">
        <v>196</v>
      </c>
      <c r="AI958" s="241" t="s">
        <v>196</v>
      </c>
      <c r="AJ958" s="241" t="s">
        <v>196</v>
      </c>
      <c r="AK958" s="241" t="s">
        <v>198</v>
      </c>
      <c r="AL958" s="241" t="s">
        <v>197</v>
      </c>
      <c r="AM958" s="241" t="s">
        <v>196</v>
      </c>
      <c r="AN958" s="241" t="s">
        <v>196</v>
      </c>
      <c r="AO958" s="241" t="s">
        <v>197</v>
      </c>
      <c r="AP958" s="241" t="s">
        <v>198</v>
      </c>
      <c r="AQ958" s="241">
        <v>0</v>
      </c>
      <c r="AR958" s="241">
        <v>0</v>
      </c>
    </row>
    <row r="959" spans="1:44" x14ac:dyDescent="0.2">
      <c r="A959">
        <v>120312</v>
      </c>
      <c r="B959" t="s">
        <v>59</v>
      </c>
      <c r="C959" t="s">
        <v>198</v>
      </c>
      <c r="D959" t="s">
        <v>196</v>
      </c>
      <c r="E959" t="s">
        <v>196</v>
      </c>
      <c r="F959" t="s">
        <v>198</v>
      </c>
      <c r="G959" t="s">
        <v>198</v>
      </c>
      <c r="H959" t="s">
        <v>198</v>
      </c>
      <c r="I959" t="s">
        <v>196</v>
      </c>
      <c r="J959" t="s">
        <v>198</v>
      </c>
      <c r="K959" t="s">
        <v>198</v>
      </c>
      <c r="L959" t="s">
        <v>198</v>
      </c>
      <c r="M959" t="s">
        <v>196</v>
      </c>
      <c r="N959" t="s">
        <v>198</v>
      </c>
      <c r="O959" t="s">
        <v>196</v>
      </c>
      <c r="P959" t="s">
        <v>196</v>
      </c>
      <c r="Q959" t="s">
        <v>198</v>
      </c>
      <c r="R959"/>
      <c r="S959"/>
      <c r="T959" t="s">
        <v>197</v>
      </c>
      <c r="U959" t="s">
        <v>197</v>
      </c>
      <c r="V959" t="s">
        <v>198</v>
      </c>
      <c r="W959" t="s">
        <v>198</v>
      </c>
      <c r="X959" t="s">
        <v>196</v>
      </c>
      <c r="Y959" t="s">
        <v>198</v>
      </c>
      <c r="Z959" t="s">
        <v>196</v>
      </c>
      <c r="AA959" t="s">
        <v>198</v>
      </c>
      <c r="AB959" t="s">
        <v>198</v>
      </c>
      <c r="AC959" t="s">
        <v>198</v>
      </c>
      <c r="AD959" t="s">
        <v>198</v>
      </c>
      <c r="AE959" t="s">
        <v>197</v>
      </c>
      <c r="AF959" t="s">
        <v>198</v>
      </c>
      <c r="AG959" t="s">
        <v>196</v>
      </c>
      <c r="AH959" t="s">
        <v>196</v>
      </c>
      <c r="AI959" t="s">
        <v>196</v>
      </c>
      <c r="AJ959" t="s">
        <v>196</v>
      </c>
      <c r="AK959" t="s">
        <v>196</v>
      </c>
      <c r="AL959" t="s">
        <v>198</v>
      </c>
      <c r="AM959" t="s">
        <v>196</v>
      </c>
      <c r="AN959" t="s">
        <v>198</v>
      </c>
      <c r="AO959" t="s">
        <v>196</v>
      </c>
      <c r="AP959" t="s">
        <v>196</v>
      </c>
      <c r="AQ959" s="241">
        <v>0</v>
      </c>
      <c r="AR959" s="241">
        <v>0</v>
      </c>
    </row>
    <row r="960" spans="1:44" x14ac:dyDescent="0.2">
      <c r="A960" s="241">
        <v>120348</v>
      </c>
      <c r="B960" t="s">
        <v>1141</v>
      </c>
      <c r="C960" s="241" t="s">
        <v>196</v>
      </c>
      <c r="D960" s="241" t="s">
        <v>196</v>
      </c>
      <c r="E960" s="241" t="s">
        <v>198</v>
      </c>
      <c r="F960" s="241" t="s">
        <v>198</v>
      </c>
      <c r="G960" s="241" t="s">
        <v>198</v>
      </c>
      <c r="H960" s="241" t="s">
        <v>198</v>
      </c>
      <c r="I960" s="241" t="s">
        <v>197</v>
      </c>
      <c r="J960" s="241" t="s">
        <v>198</v>
      </c>
      <c r="K960" s="241" t="s">
        <v>197</v>
      </c>
      <c r="L960" s="241" t="s">
        <v>198</v>
      </c>
      <c r="M960" s="241" t="s">
        <v>198</v>
      </c>
      <c r="N960" s="241" t="s">
        <v>197</v>
      </c>
      <c r="O960" s="241" t="s">
        <v>196</v>
      </c>
      <c r="P960" s="241" t="s">
        <v>198</v>
      </c>
      <c r="Q960" s="241" t="s">
        <v>198</v>
      </c>
      <c r="R960" s="241" t="s">
        <v>198</v>
      </c>
      <c r="S960" s="241" t="s">
        <v>198</v>
      </c>
      <c r="T960" s="241" t="s">
        <v>196</v>
      </c>
      <c r="U960" s="241" t="s">
        <v>196</v>
      </c>
      <c r="V960" s="241" t="s">
        <v>198</v>
      </c>
      <c r="W960" s="241" t="s">
        <v>196</v>
      </c>
      <c r="X960" s="241" t="s">
        <v>198</v>
      </c>
      <c r="Y960" s="241" t="s">
        <v>198</v>
      </c>
      <c r="Z960" s="241" t="s">
        <v>198</v>
      </c>
      <c r="AA960" s="241" t="s">
        <v>198</v>
      </c>
      <c r="AB960" s="241" t="s">
        <v>198</v>
      </c>
      <c r="AC960" s="241" t="s">
        <v>198</v>
      </c>
      <c r="AD960" s="241" t="s">
        <v>198</v>
      </c>
      <c r="AE960" s="241" t="s">
        <v>196</v>
      </c>
      <c r="AF960" s="241" t="s">
        <v>198</v>
      </c>
      <c r="AG960" s="241" t="s">
        <v>197</v>
      </c>
      <c r="AH960" s="241" t="s">
        <v>197</v>
      </c>
      <c r="AI960" s="241" t="s">
        <v>197</v>
      </c>
      <c r="AJ960" s="241" t="s">
        <v>197</v>
      </c>
      <c r="AK960" s="241" t="s">
        <v>197</v>
      </c>
      <c r="AL960" s="241" t="s">
        <v>197</v>
      </c>
      <c r="AM960" s="241" t="s">
        <v>197</v>
      </c>
      <c r="AN960" s="241" t="s">
        <v>197</v>
      </c>
      <c r="AO960" s="241" t="s">
        <v>197</v>
      </c>
      <c r="AP960" s="241" t="s">
        <v>197</v>
      </c>
      <c r="AQ960" s="241">
        <v>0</v>
      </c>
      <c r="AR960" s="241">
        <v>0</v>
      </c>
    </row>
    <row r="961" spans="1:44" x14ac:dyDescent="0.2">
      <c r="A961">
        <v>120353</v>
      </c>
      <c r="B961" t="s">
        <v>65</v>
      </c>
      <c r="C961" t="s">
        <v>198</v>
      </c>
      <c r="D961" t="s">
        <v>198</v>
      </c>
      <c r="E961" t="s">
        <v>196</v>
      </c>
      <c r="F961" t="s">
        <v>198</v>
      </c>
      <c r="G961" t="s">
        <v>197</v>
      </c>
      <c r="H961" t="s">
        <v>198</v>
      </c>
      <c r="I961" t="s">
        <v>197</v>
      </c>
      <c r="J961" t="s">
        <v>197</v>
      </c>
      <c r="K961" t="s">
        <v>198</v>
      </c>
      <c r="L961" t="s">
        <v>198</v>
      </c>
      <c r="M961" t="s">
        <v>198</v>
      </c>
      <c r="N961" t="s">
        <v>196</v>
      </c>
      <c r="O961" t="s">
        <v>198</v>
      </c>
      <c r="P961" t="s">
        <v>196</v>
      </c>
      <c r="Q961" t="s">
        <v>196</v>
      </c>
      <c r="R961" t="s">
        <v>198</v>
      </c>
      <c r="S961" t="s">
        <v>198</v>
      </c>
      <c r="T961" t="s">
        <v>198</v>
      </c>
      <c r="U961" t="s">
        <v>198</v>
      </c>
      <c r="V961" t="s">
        <v>198</v>
      </c>
      <c r="W961" t="s">
        <v>196</v>
      </c>
      <c r="X961" t="s">
        <v>198</v>
      </c>
      <c r="Y961" t="s">
        <v>196</v>
      </c>
      <c r="Z961" t="s">
        <v>198</v>
      </c>
      <c r="AA961" t="s">
        <v>196</v>
      </c>
      <c r="AB961" t="s">
        <v>198</v>
      </c>
      <c r="AC961" t="s">
        <v>198</v>
      </c>
      <c r="AD961" t="s">
        <v>196</v>
      </c>
      <c r="AE961" t="s">
        <v>198</v>
      </c>
      <c r="AF961" t="s">
        <v>198</v>
      </c>
      <c r="AG961" t="s">
        <v>197</v>
      </c>
      <c r="AH961" t="s">
        <v>197</v>
      </c>
      <c r="AI961" t="s">
        <v>197</v>
      </c>
      <c r="AJ961" t="s">
        <v>197</v>
      </c>
      <c r="AK961" t="s">
        <v>197</v>
      </c>
      <c r="AL961"/>
      <c r="AM961"/>
      <c r="AN961"/>
      <c r="AO961"/>
      <c r="AP961"/>
      <c r="AQ961" s="241">
        <v>0</v>
      </c>
      <c r="AR961" s="241">
        <v>0</v>
      </c>
    </row>
    <row r="962" spans="1:44" x14ac:dyDescent="0.2">
      <c r="A962">
        <v>120357</v>
      </c>
      <c r="B962" t="s">
        <v>1144</v>
      </c>
      <c r="C962"/>
      <c r="D962"/>
      <c r="E962"/>
      <c r="F962"/>
      <c r="G962"/>
      <c r="H962"/>
      <c r="I962"/>
      <c r="J962"/>
      <c r="K962"/>
      <c r="L962"/>
      <c r="M962"/>
      <c r="N962"/>
      <c r="O962"/>
      <c r="P962"/>
      <c r="Q962"/>
      <c r="R962"/>
      <c r="S962"/>
      <c r="T962" t="s">
        <v>196</v>
      </c>
      <c r="U962" t="s">
        <v>198</v>
      </c>
      <c r="V962"/>
      <c r="W962" t="s">
        <v>196</v>
      </c>
      <c r="X962" t="s">
        <v>198</v>
      </c>
      <c r="Y962" t="s">
        <v>196</v>
      </c>
      <c r="Z962" t="s">
        <v>198</v>
      </c>
      <c r="AA962" t="s">
        <v>198</v>
      </c>
      <c r="AB962" t="s">
        <v>198</v>
      </c>
      <c r="AC962" t="s">
        <v>198</v>
      </c>
      <c r="AD962" t="s">
        <v>198</v>
      </c>
      <c r="AE962" t="s">
        <v>196</v>
      </c>
      <c r="AF962" t="s">
        <v>196</v>
      </c>
      <c r="AG962" t="s">
        <v>198</v>
      </c>
      <c r="AH962" t="s">
        <v>198</v>
      </c>
      <c r="AI962" t="s">
        <v>196</v>
      </c>
      <c r="AJ962" t="s">
        <v>198</v>
      </c>
      <c r="AK962" t="s">
        <v>198</v>
      </c>
      <c r="AL962" t="s">
        <v>196</v>
      </c>
      <c r="AM962" t="s">
        <v>196</v>
      </c>
      <c r="AN962" t="s">
        <v>196</v>
      </c>
      <c r="AO962" t="s">
        <v>196</v>
      </c>
      <c r="AP962" t="s">
        <v>196</v>
      </c>
      <c r="AQ962" s="241">
        <v>0</v>
      </c>
      <c r="AR962" s="241">
        <v>0</v>
      </c>
    </row>
    <row r="963" spans="1:44" ht="15" x14ac:dyDescent="0.25">
      <c r="A963" s="258">
        <v>120360</v>
      </c>
      <c r="B963" t="s">
        <v>59</v>
      </c>
      <c r="C963" s="245" t="s">
        <v>659</v>
      </c>
      <c r="D963" s="245" t="s">
        <v>659</v>
      </c>
      <c r="E963" s="245" t="s">
        <v>659</v>
      </c>
      <c r="F963" s="245" t="s">
        <v>659</v>
      </c>
      <c r="G963" s="245" t="s">
        <v>659</v>
      </c>
      <c r="H963" s="245" t="s">
        <v>659</v>
      </c>
      <c r="I963" s="245" t="s">
        <v>659</v>
      </c>
      <c r="J963" s="245" t="s">
        <v>659</v>
      </c>
      <c r="K963" s="245" t="s">
        <v>659</v>
      </c>
      <c r="L963" s="245" t="s">
        <v>659</v>
      </c>
      <c r="M963" s="245" t="s">
        <v>198</v>
      </c>
      <c r="N963" s="245" t="s">
        <v>659</v>
      </c>
      <c r="O963" s="245" t="s">
        <v>659</v>
      </c>
      <c r="P963" s="245" t="s">
        <v>659</v>
      </c>
      <c r="Q963" s="245" t="s">
        <v>659</v>
      </c>
      <c r="R963" s="245" t="s">
        <v>659</v>
      </c>
      <c r="S963" s="245" t="s">
        <v>659</v>
      </c>
      <c r="T963" s="245" t="s">
        <v>659</v>
      </c>
      <c r="U963" s="245" t="s">
        <v>659</v>
      </c>
      <c r="V963" s="245" t="s">
        <v>659</v>
      </c>
      <c r="W963" s="245" t="s">
        <v>659</v>
      </c>
      <c r="X963" s="245" t="s">
        <v>659</v>
      </c>
      <c r="Y963" s="245" t="s">
        <v>659</v>
      </c>
      <c r="Z963" s="245" t="s">
        <v>659</v>
      </c>
      <c r="AA963" s="245" t="s">
        <v>659</v>
      </c>
      <c r="AB963" s="245" t="s">
        <v>659</v>
      </c>
      <c r="AC963" s="245" t="s">
        <v>659</v>
      </c>
      <c r="AD963" s="245" t="s">
        <v>659</v>
      </c>
      <c r="AE963" s="245" t="s">
        <v>659</v>
      </c>
      <c r="AF963" s="245" t="s">
        <v>659</v>
      </c>
      <c r="AG963" s="245" t="s">
        <v>659</v>
      </c>
      <c r="AH963" s="245" t="s">
        <v>659</v>
      </c>
      <c r="AI963" s="245" t="s">
        <v>659</v>
      </c>
      <c r="AJ963" s="245" t="s">
        <v>659</v>
      </c>
      <c r="AK963" s="245" t="s">
        <v>659</v>
      </c>
      <c r="AL963" s="245" t="s">
        <v>659</v>
      </c>
      <c r="AM963" s="245" t="s">
        <v>659</v>
      </c>
      <c r="AN963" s="245" t="s">
        <v>659</v>
      </c>
      <c r="AO963" s="245" t="s">
        <v>659</v>
      </c>
      <c r="AP963" s="245" t="s">
        <v>659</v>
      </c>
      <c r="AQ963" s="241">
        <v>0</v>
      </c>
      <c r="AR963" s="241">
        <v>0</v>
      </c>
    </row>
    <row r="964" spans="1:44" x14ac:dyDescent="0.2">
      <c r="A964">
        <v>120367</v>
      </c>
      <c r="B964" t="s">
        <v>1141</v>
      </c>
      <c r="C964" t="s">
        <v>198</v>
      </c>
      <c r="D964" t="s">
        <v>198</v>
      </c>
      <c r="E964" t="s">
        <v>198</v>
      </c>
      <c r="F964" t="s">
        <v>198</v>
      </c>
      <c r="G964" t="s">
        <v>196</v>
      </c>
      <c r="H964" t="s">
        <v>198</v>
      </c>
      <c r="I964" t="s">
        <v>196</v>
      </c>
      <c r="J964" t="s">
        <v>198</v>
      </c>
      <c r="K964" t="s">
        <v>198</v>
      </c>
      <c r="L964" t="s">
        <v>196</v>
      </c>
      <c r="M964" t="s">
        <v>198</v>
      </c>
      <c r="N964" t="s">
        <v>198</v>
      </c>
      <c r="O964" t="s">
        <v>198</v>
      </c>
      <c r="P964" t="s">
        <v>198</v>
      </c>
      <c r="Q964" t="s">
        <v>197</v>
      </c>
      <c r="R964" t="s">
        <v>198</v>
      </c>
      <c r="S964" t="s">
        <v>198</v>
      </c>
      <c r="T964" t="s">
        <v>198</v>
      </c>
      <c r="U964" t="s">
        <v>198</v>
      </c>
      <c r="V964" t="s">
        <v>198</v>
      </c>
      <c r="W964" t="s">
        <v>198</v>
      </c>
      <c r="X964" t="s">
        <v>198</v>
      </c>
      <c r="Y964" t="s">
        <v>198</v>
      </c>
      <c r="Z964" t="s">
        <v>198</v>
      </c>
      <c r="AA964" t="s">
        <v>197</v>
      </c>
      <c r="AB964" t="s">
        <v>198</v>
      </c>
      <c r="AC964" t="s">
        <v>198</v>
      </c>
      <c r="AD964" t="s">
        <v>196</v>
      </c>
      <c r="AE964" t="s">
        <v>198</v>
      </c>
      <c r="AF964" t="s">
        <v>196</v>
      </c>
      <c r="AG964" t="s">
        <v>198</v>
      </c>
      <c r="AH964" t="s">
        <v>197</v>
      </c>
      <c r="AI964" t="s">
        <v>196</v>
      </c>
      <c r="AJ964" t="s">
        <v>198</v>
      </c>
      <c r="AK964" t="s">
        <v>197</v>
      </c>
      <c r="AL964" t="s">
        <v>196</v>
      </c>
      <c r="AM964" t="s">
        <v>197</v>
      </c>
      <c r="AN964" t="s">
        <v>197</v>
      </c>
      <c r="AO964" t="s">
        <v>197</v>
      </c>
      <c r="AP964" t="s">
        <v>197</v>
      </c>
      <c r="AQ964" s="241">
        <v>0</v>
      </c>
      <c r="AR964" s="241">
        <v>0</v>
      </c>
    </row>
    <row r="965" spans="1:44" x14ac:dyDescent="0.2">
      <c r="A965">
        <v>120371</v>
      </c>
      <c r="B965" t="s">
        <v>59</v>
      </c>
      <c r="C965" t="s">
        <v>659</v>
      </c>
      <c r="D965" t="s">
        <v>659</v>
      </c>
      <c r="E965" t="s">
        <v>659</v>
      </c>
      <c r="F965" t="s">
        <v>659</v>
      </c>
      <c r="G965" t="s">
        <v>659</v>
      </c>
      <c r="H965" t="s">
        <v>659</v>
      </c>
      <c r="I965" t="s">
        <v>659</v>
      </c>
      <c r="J965" t="s">
        <v>659</v>
      </c>
      <c r="K965" t="s">
        <v>659</v>
      </c>
      <c r="L965" t="s">
        <v>659</v>
      </c>
      <c r="M965" t="s">
        <v>659</v>
      </c>
      <c r="N965" t="s">
        <v>659</v>
      </c>
      <c r="O965" t="s">
        <v>659</v>
      </c>
      <c r="P965" t="s">
        <v>659</v>
      </c>
      <c r="Q965" t="s">
        <v>659</v>
      </c>
      <c r="R965" t="s">
        <v>659</v>
      </c>
      <c r="S965" t="s">
        <v>659</v>
      </c>
      <c r="T965" t="s">
        <v>659</v>
      </c>
      <c r="U965" t="s">
        <v>659</v>
      </c>
      <c r="V965" t="s">
        <v>659</v>
      </c>
      <c r="W965" t="s">
        <v>659</v>
      </c>
      <c r="X965" t="s">
        <v>659</v>
      </c>
      <c r="Y965" t="s">
        <v>659</v>
      </c>
      <c r="Z965" t="s">
        <v>659</v>
      </c>
      <c r="AA965" t="s">
        <v>659</v>
      </c>
      <c r="AB965" t="s">
        <v>659</v>
      </c>
      <c r="AC965" t="s">
        <v>659</v>
      </c>
      <c r="AD965" t="s">
        <v>659</v>
      </c>
      <c r="AE965" t="s">
        <v>659</v>
      </c>
      <c r="AF965" t="s">
        <v>659</v>
      </c>
      <c r="AG965" t="s">
        <v>659</v>
      </c>
      <c r="AH965" t="s">
        <v>659</v>
      </c>
      <c r="AI965" t="s">
        <v>659</v>
      </c>
      <c r="AJ965" t="s">
        <v>659</v>
      </c>
      <c r="AK965" t="s">
        <v>659</v>
      </c>
      <c r="AL965" t="s">
        <v>659</v>
      </c>
      <c r="AM965" t="s">
        <v>659</v>
      </c>
      <c r="AN965" t="s">
        <v>659</v>
      </c>
      <c r="AO965" t="s">
        <v>659</v>
      </c>
      <c r="AP965" t="s">
        <v>659</v>
      </c>
      <c r="AQ965" s="241" t="s">
        <v>933</v>
      </c>
      <c r="AR965" s="241">
        <v>0</v>
      </c>
    </row>
    <row r="966" spans="1:44" x14ac:dyDescent="0.2">
      <c r="A966">
        <v>120391</v>
      </c>
      <c r="B966" t="s">
        <v>1144</v>
      </c>
      <c r="C966" t="s">
        <v>196</v>
      </c>
      <c r="D966" t="s">
        <v>196</v>
      </c>
      <c r="E966" t="s">
        <v>198</v>
      </c>
      <c r="F966" t="s">
        <v>198</v>
      </c>
      <c r="G966" t="s">
        <v>198</v>
      </c>
      <c r="H966" t="s">
        <v>198</v>
      </c>
      <c r="I966" t="s">
        <v>196</v>
      </c>
      <c r="J966" t="s">
        <v>198</v>
      </c>
      <c r="K966" t="s">
        <v>198</v>
      </c>
      <c r="L966" t="s">
        <v>198</v>
      </c>
      <c r="M966" t="s">
        <v>198</v>
      </c>
      <c r="N966" t="s">
        <v>196</v>
      </c>
      <c r="O966" t="s">
        <v>196</v>
      </c>
      <c r="P966" t="s">
        <v>198</v>
      </c>
      <c r="Q966" t="s">
        <v>196</v>
      </c>
      <c r="R966" t="s">
        <v>197</v>
      </c>
      <c r="S966" t="s">
        <v>198</v>
      </c>
      <c r="T966" t="s">
        <v>198</v>
      </c>
      <c r="U966" t="s">
        <v>196</v>
      </c>
      <c r="V966" t="s">
        <v>198</v>
      </c>
      <c r="W966" t="s">
        <v>196</v>
      </c>
      <c r="X966" t="s">
        <v>198</v>
      </c>
      <c r="Y966" t="s">
        <v>198</v>
      </c>
      <c r="Z966" t="s">
        <v>198</v>
      </c>
      <c r="AA966" t="s">
        <v>198</v>
      </c>
      <c r="AB966" t="s">
        <v>196</v>
      </c>
      <c r="AC966" t="s">
        <v>198</v>
      </c>
      <c r="AD966" t="s">
        <v>198</v>
      </c>
      <c r="AE966" t="s">
        <v>196</v>
      </c>
      <c r="AF966" t="s">
        <v>196</v>
      </c>
      <c r="AG966" t="s">
        <v>198</v>
      </c>
      <c r="AH966" t="s">
        <v>196</v>
      </c>
      <c r="AI966" t="s">
        <v>196</v>
      </c>
      <c r="AJ966" t="s">
        <v>198</v>
      </c>
      <c r="AK966" t="s">
        <v>196</v>
      </c>
      <c r="AL966" t="s">
        <v>198</v>
      </c>
      <c r="AM966" t="s">
        <v>196</v>
      </c>
      <c r="AN966" t="s">
        <v>198</v>
      </c>
      <c r="AO966" t="s">
        <v>198</v>
      </c>
      <c r="AP966" t="s">
        <v>196</v>
      </c>
      <c r="AQ966" s="241">
        <v>0</v>
      </c>
      <c r="AR966" s="241">
        <v>0</v>
      </c>
    </row>
    <row r="967" spans="1:44" x14ac:dyDescent="0.2">
      <c r="A967">
        <v>120416</v>
      </c>
      <c r="B967" t="s">
        <v>1141</v>
      </c>
      <c r="C967" t="s">
        <v>198</v>
      </c>
      <c r="D967" t="s">
        <v>198</v>
      </c>
      <c r="E967" t="s">
        <v>198</v>
      </c>
      <c r="F967" t="s">
        <v>198</v>
      </c>
      <c r="G967" t="s">
        <v>198</v>
      </c>
      <c r="H967" t="s">
        <v>198</v>
      </c>
      <c r="I967" t="s">
        <v>198</v>
      </c>
      <c r="J967" t="s">
        <v>196</v>
      </c>
      <c r="K967" t="s">
        <v>198</v>
      </c>
      <c r="L967" t="s">
        <v>198</v>
      </c>
      <c r="M967" t="s">
        <v>198</v>
      </c>
      <c r="N967" t="s">
        <v>196</v>
      </c>
      <c r="O967" t="s">
        <v>196</v>
      </c>
      <c r="P967" t="s">
        <v>198</v>
      </c>
      <c r="Q967" t="s">
        <v>197</v>
      </c>
      <c r="R967" t="s">
        <v>198</v>
      </c>
      <c r="S967" t="s">
        <v>198</v>
      </c>
      <c r="T967" t="s">
        <v>198</v>
      </c>
      <c r="U967" t="s">
        <v>198</v>
      </c>
      <c r="V967" t="s">
        <v>198</v>
      </c>
      <c r="W967" t="s">
        <v>198</v>
      </c>
      <c r="X967" t="s">
        <v>198</v>
      </c>
      <c r="Y967" t="s">
        <v>196</v>
      </c>
      <c r="Z967" t="s">
        <v>198</v>
      </c>
      <c r="AA967" t="s">
        <v>198</v>
      </c>
      <c r="AB967" t="s">
        <v>198</v>
      </c>
      <c r="AC967" t="s">
        <v>198</v>
      </c>
      <c r="AD967" t="s">
        <v>198</v>
      </c>
      <c r="AE967" t="s">
        <v>196</v>
      </c>
      <c r="AF967" t="s">
        <v>198</v>
      </c>
      <c r="AG967" t="s">
        <v>198</v>
      </c>
      <c r="AH967" t="s">
        <v>198</v>
      </c>
      <c r="AI967" t="s">
        <v>198</v>
      </c>
      <c r="AJ967" t="s">
        <v>198</v>
      </c>
      <c r="AK967" t="s">
        <v>198</v>
      </c>
      <c r="AL967" t="s">
        <v>198</v>
      </c>
      <c r="AM967" t="s">
        <v>198</v>
      </c>
      <c r="AN967" t="s">
        <v>196</v>
      </c>
      <c r="AO967" t="s">
        <v>198</v>
      </c>
      <c r="AP967" t="s">
        <v>198</v>
      </c>
      <c r="AQ967" s="241">
        <v>0</v>
      </c>
      <c r="AR967" s="241">
        <v>0</v>
      </c>
    </row>
    <row r="968" spans="1:44" x14ac:dyDescent="0.2">
      <c r="A968">
        <v>120420</v>
      </c>
      <c r="B968" t="s">
        <v>59</v>
      </c>
      <c r="C968" t="s">
        <v>659</v>
      </c>
      <c r="D968" t="s">
        <v>659</v>
      </c>
      <c r="E968" t="s">
        <v>659</v>
      </c>
      <c r="F968" t="s">
        <v>659</v>
      </c>
      <c r="G968" t="s">
        <v>659</v>
      </c>
      <c r="H968" t="s">
        <v>659</v>
      </c>
      <c r="I968" t="s">
        <v>659</v>
      </c>
      <c r="J968" t="s">
        <v>659</v>
      </c>
      <c r="K968" t="s">
        <v>659</v>
      </c>
      <c r="L968" t="s">
        <v>659</v>
      </c>
      <c r="M968" t="s">
        <v>659</v>
      </c>
      <c r="N968" t="s">
        <v>659</v>
      </c>
      <c r="O968" t="s">
        <v>659</v>
      </c>
      <c r="P968" t="s">
        <v>659</v>
      </c>
      <c r="Q968" t="s">
        <v>659</v>
      </c>
      <c r="R968" t="s">
        <v>659</v>
      </c>
      <c r="S968" t="s">
        <v>659</v>
      </c>
      <c r="T968" t="s">
        <v>659</v>
      </c>
      <c r="U968" t="s">
        <v>659</v>
      </c>
      <c r="V968" t="s">
        <v>659</v>
      </c>
      <c r="W968" t="s">
        <v>659</v>
      </c>
      <c r="X968" t="s">
        <v>659</v>
      </c>
      <c r="Y968" t="s">
        <v>659</v>
      </c>
      <c r="Z968" t="s">
        <v>659</v>
      </c>
      <c r="AA968" t="s">
        <v>659</v>
      </c>
      <c r="AB968" t="s">
        <v>659</v>
      </c>
      <c r="AC968" t="s">
        <v>659</v>
      </c>
      <c r="AD968" t="s">
        <v>659</v>
      </c>
      <c r="AE968" t="s">
        <v>659</v>
      </c>
      <c r="AF968" t="s">
        <v>659</v>
      </c>
      <c r="AG968" t="s">
        <v>659</v>
      </c>
      <c r="AH968" t="s">
        <v>659</v>
      </c>
      <c r="AI968" t="s">
        <v>659</v>
      </c>
      <c r="AJ968" t="s">
        <v>659</v>
      </c>
      <c r="AK968" t="s">
        <v>659</v>
      </c>
      <c r="AL968" t="s">
        <v>659</v>
      </c>
      <c r="AM968" t="s">
        <v>659</v>
      </c>
      <c r="AN968" t="s">
        <v>659</v>
      </c>
      <c r="AO968" t="s">
        <v>659</v>
      </c>
      <c r="AP968" t="s">
        <v>659</v>
      </c>
      <c r="AQ968" s="241" t="s">
        <v>944</v>
      </c>
      <c r="AR968" s="241">
        <v>0</v>
      </c>
    </row>
    <row r="969" spans="1:44" ht="15" x14ac:dyDescent="0.25">
      <c r="A969" s="258">
        <v>120428</v>
      </c>
      <c r="B969" t="s">
        <v>59</v>
      </c>
      <c r="C969" s="245" t="s">
        <v>197</v>
      </c>
      <c r="D969" s="245" t="s">
        <v>197</v>
      </c>
      <c r="E969" s="245" t="s">
        <v>197</v>
      </c>
      <c r="F969" s="245" t="s">
        <v>197</v>
      </c>
      <c r="G969" s="245" t="s">
        <v>197</v>
      </c>
      <c r="H969" s="245" t="s">
        <v>197</v>
      </c>
      <c r="I969" s="245" t="s">
        <v>197</v>
      </c>
      <c r="J969" s="245" t="s">
        <v>197</v>
      </c>
      <c r="K969" s="245" t="s">
        <v>197</v>
      </c>
      <c r="L969" s="245" t="s">
        <v>197</v>
      </c>
      <c r="M969" s="245" t="s">
        <v>197</v>
      </c>
      <c r="N969" s="245" t="s">
        <v>197</v>
      </c>
      <c r="O969" s="245" t="s">
        <v>197</v>
      </c>
      <c r="P969" s="245" t="s">
        <v>197</v>
      </c>
      <c r="Q969" s="245" t="s">
        <v>197</v>
      </c>
      <c r="R969" s="245" t="s">
        <v>197</v>
      </c>
      <c r="S969" s="245" t="s">
        <v>197</v>
      </c>
      <c r="T969" s="245" t="s">
        <v>197</v>
      </c>
      <c r="U969" s="245" t="s">
        <v>197</v>
      </c>
      <c r="V969" s="245" t="s">
        <v>197</v>
      </c>
      <c r="W969" s="245" t="s">
        <v>197</v>
      </c>
      <c r="X969" s="245" t="s">
        <v>197</v>
      </c>
      <c r="Y969" s="245" t="s">
        <v>197</v>
      </c>
      <c r="Z969" s="245" t="s">
        <v>197</v>
      </c>
      <c r="AA969" s="245" t="s">
        <v>197</v>
      </c>
      <c r="AB969" s="245" t="s">
        <v>197</v>
      </c>
      <c r="AC969" s="245" t="s">
        <v>197</v>
      </c>
      <c r="AD969" s="245" t="s">
        <v>197</v>
      </c>
      <c r="AE969" s="245" t="s">
        <v>197</v>
      </c>
      <c r="AF969" s="245" t="s">
        <v>197</v>
      </c>
      <c r="AG969" s="245" t="s">
        <v>197</v>
      </c>
      <c r="AH969" s="245" t="s">
        <v>197</v>
      </c>
      <c r="AI969" s="245" t="s">
        <v>197</v>
      </c>
      <c r="AJ969" s="245" t="s">
        <v>197</v>
      </c>
      <c r="AK969" s="245" t="s">
        <v>197</v>
      </c>
      <c r="AL969" s="245" t="s">
        <v>197</v>
      </c>
      <c r="AM969" s="245" t="s">
        <v>197</v>
      </c>
      <c r="AN969" s="245" t="s">
        <v>197</v>
      </c>
      <c r="AO969" s="245" t="s">
        <v>197</v>
      </c>
      <c r="AP969" s="245" t="s">
        <v>197</v>
      </c>
      <c r="AQ969" s="241">
        <v>0</v>
      </c>
      <c r="AR969" s="241">
        <v>0</v>
      </c>
    </row>
    <row r="970" spans="1:44" x14ac:dyDescent="0.2">
      <c r="A970">
        <v>120433</v>
      </c>
      <c r="B970" t="s">
        <v>1144</v>
      </c>
      <c r="C970" t="s">
        <v>198</v>
      </c>
      <c r="D970" t="s">
        <v>198</v>
      </c>
      <c r="E970" t="s">
        <v>196</v>
      </c>
      <c r="F970" t="s">
        <v>196</v>
      </c>
      <c r="G970" t="s">
        <v>196</v>
      </c>
      <c r="H970" t="s">
        <v>196</v>
      </c>
      <c r="I970" t="s">
        <v>198</v>
      </c>
      <c r="J970" t="s">
        <v>196</v>
      </c>
      <c r="K970" t="s">
        <v>198</v>
      </c>
      <c r="L970" t="s">
        <v>197</v>
      </c>
      <c r="M970" t="s">
        <v>198</v>
      </c>
      <c r="N970" t="s">
        <v>196</v>
      </c>
      <c r="O970" t="s">
        <v>198</v>
      </c>
      <c r="P970" t="s">
        <v>198</v>
      </c>
      <c r="Q970" t="s">
        <v>198</v>
      </c>
      <c r="R970" t="s">
        <v>198</v>
      </c>
      <c r="S970" t="s">
        <v>197</v>
      </c>
      <c r="T970" t="s">
        <v>198</v>
      </c>
      <c r="U970" t="s">
        <v>197</v>
      </c>
      <c r="V970" t="s">
        <v>198</v>
      </c>
      <c r="W970" t="s">
        <v>196</v>
      </c>
      <c r="X970" t="s">
        <v>198</v>
      </c>
      <c r="Y970" t="s">
        <v>196</v>
      </c>
      <c r="Z970" t="s">
        <v>198</v>
      </c>
      <c r="AA970" t="s">
        <v>198</v>
      </c>
      <c r="AB970" t="s">
        <v>196</v>
      </c>
      <c r="AC970" t="s">
        <v>198</v>
      </c>
      <c r="AD970" t="s">
        <v>198</v>
      </c>
      <c r="AE970" t="s">
        <v>198</v>
      </c>
      <c r="AF970" t="s">
        <v>196</v>
      </c>
      <c r="AG970" t="s">
        <v>198</v>
      </c>
      <c r="AH970" t="s">
        <v>198</v>
      </c>
      <c r="AI970" t="s">
        <v>196</v>
      </c>
      <c r="AJ970" t="s">
        <v>198</v>
      </c>
      <c r="AK970" t="s">
        <v>196</v>
      </c>
      <c r="AL970" t="s">
        <v>198</v>
      </c>
      <c r="AM970" t="s">
        <v>196</v>
      </c>
      <c r="AN970" t="s">
        <v>198</v>
      </c>
      <c r="AO970" t="s">
        <v>196</v>
      </c>
      <c r="AP970" t="s">
        <v>196</v>
      </c>
      <c r="AQ970" s="241">
        <v>0</v>
      </c>
      <c r="AR970" s="241">
        <v>0</v>
      </c>
    </row>
    <row r="971" spans="1:44" x14ac:dyDescent="0.2">
      <c r="A971">
        <v>120436</v>
      </c>
      <c r="B971" t="s">
        <v>59</v>
      </c>
      <c r="C971" t="s">
        <v>198</v>
      </c>
      <c r="D971" t="s">
        <v>198</v>
      </c>
      <c r="E971" t="s">
        <v>198</v>
      </c>
      <c r="F971" t="s">
        <v>198</v>
      </c>
      <c r="G971" t="s">
        <v>198</v>
      </c>
      <c r="H971" t="s">
        <v>198</v>
      </c>
      <c r="I971" t="s">
        <v>196</v>
      </c>
      <c r="J971" t="s">
        <v>196</v>
      </c>
      <c r="K971" t="s">
        <v>198</v>
      </c>
      <c r="L971" t="s">
        <v>196</v>
      </c>
      <c r="M971" t="s">
        <v>198</v>
      </c>
      <c r="N971" t="s">
        <v>196</v>
      </c>
      <c r="O971" t="s">
        <v>198</v>
      </c>
      <c r="P971" t="s">
        <v>198</v>
      </c>
      <c r="Q971" t="s">
        <v>198</v>
      </c>
      <c r="R971" t="s">
        <v>196</v>
      </c>
      <c r="S971" t="s">
        <v>196</v>
      </c>
      <c r="T971" t="s">
        <v>196</v>
      </c>
      <c r="U971" t="s">
        <v>198</v>
      </c>
      <c r="V971" t="s">
        <v>198</v>
      </c>
      <c r="W971" t="s">
        <v>198</v>
      </c>
      <c r="X971" t="s">
        <v>198</v>
      </c>
      <c r="Y971" t="s">
        <v>198</v>
      </c>
      <c r="Z971" t="s">
        <v>198</v>
      </c>
      <c r="AA971" t="s">
        <v>196</v>
      </c>
      <c r="AB971" t="s">
        <v>196</v>
      </c>
      <c r="AC971" t="s">
        <v>196</v>
      </c>
      <c r="AD971" t="s">
        <v>196</v>
      </c>
      <c r="AE971" t="s">
        <v>196</v>
      </c>
      <c r="AF971" t="s">
        <v>196</v>
      </c>
      <c r="AG971" t="s">
        <v>198</v>
      </c>
      <c r="AH971" t="s">
        <v>198</v>
      </c>
      <c r="AI971" t="s">
        <v>196</v>
      </c>
      <c r="AJ971" t="s">
        <v>196</v>
      </c>
      <c r="AK971" t="s">
        <v>196</v>
      </c>
      <c r="AL971" t="s">
        <v>198</v>
      </c>
      <c r="AM971" t="s">
        <v>198</v>
      </c>
      <c r="AN971" t="s">
        <v>196</v>
      </c>
      <c r="AO971" t="s">
        <v>198</v>
      </c>
      <c r="AP971" t="s">
        <v>198</v>
      </c>
      <c r="AQ971" s="241">
        <v>0</v>
      </c>
      <c r="AR971" s="241">
        <v>0</v>
      </c>
    </row>
    <row r="972" spans="1:44" x14ac:dyDescent="0.2">
      <c r="A972">
        <v>120440</v>
      </c>
      <c r="B972" t="s">
        <v>59</v>
      </c>
      <c r="C972" t="s">
        <v>198</v>
      </c>
      <c r="D972" t="s">
        <v>196</v>
      </c>
      <c r="E972" t="s">
        <v>196</v>
      </c>
      <c r="F972" t="s">
        <v>196</v>
      </c>
      <c r="G972" t="s">
        <v>198</v>
      </c>
      <c r="H972" t="s">
        <v>198</v>
      </c>
      <c r="I972" t="s">
        <v>196</v>
      </c>
      <c r="J972" t="s">
        <v>198</v>
      </c>
      <c r="K972" t="s">
        <v>198</v>
      </c>
      <c r="L972" t="s">
        <v>198</v>
      </c>
      <c r="M972" t="s">
        <v>198</v>
      </c>
      <c r="N972" t="s">
        <v>198</v>
      </c>
      <c r="O972" t="s">
        <v>196</v>
      </c>
      <c r="P972" t="s">
        <v>196</v>
      </c>
      <c r="Q972" t="s">
        <v>196</v>
      </c>
      <c r="R972" t="s">
        <v>198</v>
      </c>
      <c r="S972" t="s">
        <v>198</v>
      </c>
      <c r="T972" t="s">
        <v>198</v>
      </c>
      <c r="U972" t="s">
        <v>196</v>
      </c>
      <c r="V972" t="s">
        <v>198</v>
      </c>
      <c r="W972" t="s">
        <v>198</v>
      </c>
      <c r="X972" t="s">
        <v>198</v>
      </c>
      <c r="Y972" t="s">
        <v>198</v>
      </c>
      <c r="Z972" t="s">
        <v>196</v>
      </c>
      <c r="AA972" t="s">
        <v>198</v>
      </c>
      <c r="AB972" t="s">
        <v>198</v>
      </c>
      <c r="AC972" t="s">
        <v>198</v>
      </c>
      <c r="AD972" t="s">
        <v>198</v>
      </c>
      <c r="AE972" t="s">
        <v>198</v>
      </c>
      <c r="AF972" t="s">
        <v>196</v>
      </c>
      <c r="AG972" t="s">
        <v>196</v>
      </c>
      <c r="AH972" t="s">
        <v>196</v>
      </c>
      <c r="AI972" t="s">
        <v>198</v>
      </c>
      <c r="AJ972" t="s">
        <v>196</v>
      </c>
      <c r="AK972" t="s">
        <v>198</v>
      </c>
      <c r="AL972" t="s">
        <v>196</v>
      </c>
      <c r="AM972" t="s">
        <v>198</v>
      </c>
      <c r="AN972" t="s">
        <v>196</v>
      </c>
      <c r="AO972" t="s">
        <v>196</v>
      </c>
      <c r="AP972" t="s">
        <v>198</v>
      </c>
      <c r="AQ972" s="241">
        <v>0</v>
      </c>
      <c r="AR972" s="241">
        <v>0</v>
      </c>
    </row>
    <row r="973" spans="1:44" x14ac:dyDescent="0.2">
      <c r="A973">
        <v>120459</v>
      </c>
      <c r="B973" t="s">
        <v>59</v>
      </c>
      <c r="C973" t="s">
        <v>198</v>
      </c>
      <c r="D973" t="s">
        <v>198</v>
      </c>
      <c r="E973" t="s">
        <v>198</v>
      </c>
      <c r="F973" t="s">
        <v>198</v>
      </c>
      <c r="G973" t="s">
        <v>198</v>
      </c>
      <c r="H973" t="s">
        <v>197</v>
      </c>
      <c r="I973" t="s">
        <v>198</v>
      </c>
      <c r="J973" t="s">
        <v>198</v>
      </c>
      <c r="K973" t="s">
        <v>198</v>
      </c>
      <c r="L973" t="s">
        <v>198</v>
      </c>
      <c r="M973" t="s">
        <v>198</v>
      </c>
      <c r="N973" t="s">
        <v>196</v>
      </c>
      <c r="O973" t="s">
        <v>196</v>
      </c>
      <c r="P973" t="s">
        <v>198</v>
      </c>
      <c r="Q973" t="s">
        <v>196</v>
      </c>
      <c r="R973" t="s">
        <v>198</v>
      </c>
      <c r="S973" t="s">
        <v>198</v>
      </c>
      <c r="T973" t="s">
        <v>198</v>
      </c>
      <c r="U973" t="s">
        <v>198</v>
      </c>
      <c r="V973" t="s">
        <v>198</v>
      </c>
      <c r="W973" t="s">
        <v>198</v>
      </c>
      <c r="X973" t="s">
        <v>198</v>
      </c>
      <c r="Y973" t="s">
        <v>198</v>
      </c>
      <c r="Z973" t="s">
        <v>198</v>
      </c>
      <c r="AA973" t="s">
        <v>196</v>
      </c>
      <c r="AB973" t="s">
        <v>198</v>
      </c>
      <c r="AC973" t="s">
        <v>198</v>
      </c>
      <c r="AD973" t="s">
        <v>196</v>
      </c>
      <c r="AE973" t="s">
        <v>198</v>
      </c>
      <c r="AF973" t="s">
        <v>198</v>
      </c>
      <c r="AG973" t="s">
        <v>198</v>
      </c>
      <c r="AH973" t="s">
        <v>197</v>
      </c>
      <c r="AI973" t="s">
        <v>196</v>
      </c>
      <c r="AJ973" t="s">
        <v>198</v>
      </c>
      <c r="AK973" t="s">
        <v>197</v>
      </c>
      <c r="AL973" t="s">
        <v>198</v>
      </c>
      <c r="AM973" t="s">
        <v>197</v>
      </c>
      <c r="AN973" t="s">
        <v>198</v>
      </c>
      <c r="AO973" t="s">
        <v>197</v>
      </c>
      <c r="AP973" t="s">
        <v>197</v>
      </c>
      <c r="AQ973" s="241">
        <v>0</v>
      </c>
      <c r="AR973" s="241">
        <v>0</v>
      </c>
    </row>
    <row r="974" spans="1:44" x14ac:dyDescent="0.2">
      <c r="A974">
        <v>120475</v>
      </c>
      <c r="B974" t="s">
        <v>1141</v>
      </c>
      <c r="C974" t="s">
        <v>198</v>
      </c>
      <c r="D974" t="s">
        <v>196</v>
      </c>
      <c r="E974" t="s">
        <v>196</v>
      </c>
      <c r="F974" t="s">
        <v>196</v>
      </c>
      <c r="G974" t="s">
        <v>196</v>
      </c>
      <c r="H974" t="s">
        <v>198</v>
      </c>
      <c r="I974" t="s">
        <v>196</v>
      </c>
      <c r="J974" t="s">
        <v>196</v>
      </c>
      <c r="K974" t="s">
        <v>196</v>
      </c>
      <c r="L974" t="s">
        <v>196</v>
      </c>
      <c r="M974" t="s">
        <v>198</v>
      </c>
      <c r="N974" t="s">
        <v>196</v>
      </c>
      <c r="O974" t="s">
        <v>197</v>
      </c>
      <c r="P974" t="s">
        <v>198</v>
      </c>
      <c r="Q974" t="s">
        <v>198</v>
      </c>
      <c r="R974" t="s">
        <v>196</v>
      </c>
      <c r="S974" t="s">
        <v>196</v>
      </c>
      <c r="T974" t="s">
        <v>196</v>
      </c>
      <c r="U974" t="s">
        <v>198</v>
      </c>
      <c r="V974" t="s">
        <v>198</v>
      </c>
      <c r="W974" t="s">
        <v>198</v>
      </c>
      <c r="X974" t="s">
        <v>198</v>
      </c>
      <c r="Y974" t="s">
        <v>196</v>
      </c>
      <c r="Z974" t="s">
        <v>198</v>
      </c>
      <c r="AA974" t="s">
        <v>196</v>
      </c>
      <c r="AB974" t="s">
        <v>196</v>
      </c>
      <c r="AC974" t="s">
        <v>198</v>
      </c>
      <c r="AD974" t="s">
        <v>196</v>
      </c>
      <c r="AE974" t="s">
        <v>196</v>
      </c>
      <c r="AF974" t="s">
        <v>196</v>
      </c>
      <c r="AG974" t="s">
        <v>198</v>
      </c>
      <c r="AH974" t="s">
        <v>196</v>
      </c>
      <c r="AI974" t="s">
        <v>196</v>
      </c>
      <c r="AJ974" t="s">
        <v>198</v>
      </c>
      <c r="AK974" t="s">
        <v>198</v>
      </c>
      <c r="AL974" t="s">
        <v>198</v>
      </c>
      <c r="AM974" t="s">
        <v>197</v>
      </c>
      <c r="AN974" t="s">
        <v>198</v>
      </c>
      <c r="AO974" t="s">
        <v>197</v>
      </c>
      <c r="AP974" t="s">
        <v>197</v>
      </c>
      <c r="AQ974" s="241">
        <v>0</v>
      </c>
      <c r="AR974" s="241">
        <v>0</v>
      </c>
    </row>
    <row r="975" spans="1:44" ht="15" x14ac:dyDescent="0.25">
      <c r="A975" s="257">
        <v>120480</v>
      </c>
      <c r="B975" t="s">
        <v>59</v>
      </c>
      <c r="C975" s="245" t="s">
        <v>659</v>
      </c>
      <c r="D975" s="245" t="s">
        <v>659</v>
      </c>
      <c r="E975" s="245" t="s">
        <v>659</v>
      </c>
      <c r="F975" s="245" t="s">
        <v>659</v>
      </c>
      <c r="G975" s="245" t="s">
        <v>659</v>
      </c>
      <c r="H975" s="245" t="s">
        <v>659</v>
      </c>
      <c r="I975" s="245" t="s">
        <v>659</v>
      </c>
      <c r="J975" s="245" t="s">
        <v>659</v>
      </c>
      <c r="K975" s="245" t="s">
        <v>659</v>
      </c>
      <c r="L975" s="245" t="s">
        <v>659</v>
      </c>
      <c r="M975" s="245" t="s">
        <v>659</v>
      </c>
      <c r="N975" s="245" t="s">
        <v>659</v>
      </c>
      <c r="O975" s="245" t="s">
        <v>659</v>
      </c>
      <c r="P975" s="245" t="s">
        <v>659</v>
      </c>
      <c r="Q975" s="245" t="s">
        <v>659</v>
      </c>
      <c r="R975" s="245" t="s">
        <v>659</v>
      </c>
      <c r="S975" s="245" t="s">
        <v>659</v>
      </c>
      <c r="T975" s="245" t="s">
        <v>659</v>
      </c>
      <c r="U975" s="245" t="s">
        <v>659</v>
      </c>
      <c r="V975" s="245" t="s">
        <v>659</v>
      </c>
      <c r="W975" s="245" t="s">
        <v>659</v>
      </c>
      <c r="X975" s="245" t="s">
        <v>659</v>
      </c>
      <c r="Y975" s="245" t="s">
        <v>659</v>
      </c>
      <c r="Z975" s="245" t="s">
        <v>659</v>
      </c>
      <c r="AA975" s="245" t="s">
        <v>659</v>
      </c>
      <c r="AB975" s="245" t="s">
        <v>659</v>
      </c>
      <c r="AC975" s="245" t="s">
        <v>659</v>
      </c>
      <c r="AD975" s="245" t="s">
        <v>659</v>
      </c>
      <c r="AE975" s="245" t="s">
        <v>659</v>
      </c>
      <c r="AF975" s="245" t="s">
        <v>659</v>
      </c>
      <c r="AG975" s="245" t="s">
        <v>659</v>
      </c>
      <c r="AH975" s="245" t="s">
        <v>659</v>
      </c>
      <c r="AI975" s="245" t="s">
        <v>659</v>
      </c>
      <c r="AJ975" s="245" t="s">
        <v>659</v>
      </c>
      <c r="AK975" s="245" t="s">
        <v>659</v>
      </c>
      <c r="AL975" s="245" t="s">
        <v>659</v>
      </c>
      <c r="AM975" s="245" t="s">
        <v>659</v>
      </c>
      <c r="AN975" s="245" t="s">
        <v>659</v>
      </c>
      <c r="AO975" s="245" t="s">
        <v>659</v>
      </c>
      <c r="AP975" s="245" t="s">
        <v>659</v>
      </c>
      <c r="AQ975" s="241" t="s">
        <v>1145</v>
      </c>
      <c r="AR975" s="241">
        <v>0</v>
      </c>
    </row>
    <row r="976" spans="1:44" x14ac:dyDescent="0.2">
      <c r="A976">
        <v>120482</v>
      </c>
      <c r="B976" t="s">
        <v>1144</v>
      </c>
      <c r="C976" t="s">
        <v>198</v>
      </c>
      <c r="D976" t="s">
        <v>198</v>
      </c>
      <c r="E976" t="s">
        <v>198</v>
      </c>
      <c r="F976" t="s">
        <v>196</v>
      </c>
      <c r="G976" t="s">
        <v>198</v>
      </c>
      <c r="H976" t="s">
        <v>198</v>
      </c>
      <c r="I976" t="s">
        <v>196</v>
      </c>
      <c r="J976" t="s">
        <v>196</v>
      </c>
      <c r="K976" t="s">
        <v>198</v>
      </c>
      <c r="L976" t="s">
        <v>198</v>
      </c>
      <c r="M976" t="s">
        <v>198</v>
      </c>
      <c r="N976" t="s">
        <v>196</v>
      </c>
      <c r="O976" t="s">
        <v>198</v>
      </c>
      <c r="P976" t="s">
        <v>196</v>
      </c>
      <c r="Q976" t="s">
        <v>198</v>
      </c>
      <c r="R976" t="s">
        <v>198</v>
      </c>
      <c r="S976" t="s">
        <v>198</v>
      </c>
      <c r="T976" t="s">
        <v>198</v>
      </c>
      <c r="U976" t="s">
        <v>198</v>
      </c>
      <c r="V976" t="s">
        <v>198</v>
      </c>
      <c r="W976" t="s">
        <v>198</v>
      </c>
      <c r="X976" t="s">
        <v>197</v>
      </c>
      <c r="Y976" t="s">
        <v>198</v>
      </c>
      <c r="Z976" t="s">
        <v>198</v>
      </c>
      <c r="AA976" t="s">
        <v>196</v>
      </c>
      <c r="AB976" t="s">
        <v>198</v>
      </c>
      <c r="AC976" t="s">
        <v>198</v>
      </c>
      <c r="AD976" t="s">
        <v>196</v>
      </c>
      <c r="AE976" t="s">
        <v>198</v>
      </c>
      <c r="AF976" t="s">
        <v>196</v>
      </c>
      <c r="AG976" t="s">
        <v>198</v>
      </c>
      <c r="AH976" t="s">
        <v>197</v>
      </c>
      <c r="AI976" t="s">
        <v>198</v>
      </c>
      <c r="AJ976" t="s">
        <v>198</v>
      </c>
      <c r="AK976" t="s">
        <v>197</v>
      </c>
      <c r="AL976" t="s">
        <v>196</v>
      </c>
      <c r="AM976" t="s">
        <v>197</v>
      </c>
      <c r="AN976" t="s">
        <v>198</v>
      </c>
      <c r="AO976" t="s">
        <v>197</v>
      </c>
      <c r="AP976" t="s">
        <v>198</v>
      </c>
      <c r="AQ976" s="241">
        <v>0</v>
      </c>
      <c r="AR976" s="241">
        <v>0</v>
      </c>
    </row>
    <row r="977" spans="1:44" x14ac:dyDescent="0.2">
      <c r="A977">
        <v>120484</v>
      </c>
      <c r="B977" t="s">
        <v>59</v>
      </c>
      <c r="C977" t="s">
        <v>198</v>
      </c>
      <c r="D977" t="s">
        <v>196</v>
      </c>
      <c r="E977" t="s">
        <v>196</v>
      </c>
      <c r="F977" t="s">
        <v>196</v>
      </c>
      <c r="G977" t="s">
        <v>198</v>
      </c>
      <c r="H977" t="s">
        <v>198</v>
      </c>
      <c r="I977" t="s">
        <v>198</v>
      </c>
      <c r="J977" t="s">
        <v>196</v>
      </c>
      <c r="K977" t="s">
        <v>196</v>
      </c>
      <c r="L977" t="s">
        <v>198</v>
      </c>
      <c r="M977" t="s">
        <v>198</v>
      </c>
      <c r="N977" t="s">
        <v>196</v>
      </c>
      <c r="O977" t="s">
        <v>196</v>
      </c>
      <c r="P977" t="s">
        <v>198</v>
      </c>
      <c r="Q977" t="s">
        <v>196</v>
      </c>
      <c r="R977" t="s">
        <v>198</v>
      </c>
      <c r="S977" t="s">
        <v>198</v>
      </c>
      <c r="T977" t="s">
        <v>196</v>
      </c>
      <c r="U977" t="s">
        <v>196</v>
      </c>
      <c r="V977" t="s">
        <v>198</v>
      </c>
      <c r="W977" t="s">
        <v>198</v>
      </c>
      <c r="X977" t="s">
        <v>198</v>
      </c>
      <c r="Y977" t="s">
        <v>198</v>
      </c>
      <c r="Z977" t="s">
        <v>196</v>
      </c>
      <c r="AA977" t="s">
        <v>198</v>
      </c>
      <c r="AB977" t="s">
        <v>198</v>
      </c>
      <c r="AC977" t="s">
        <v>196</v>
      </c>
      <c r="AD977" t="s">
        <v>196</v>
      </c>
      <c r="AE977" t="s">
        <v>196</v>
      </c>
      <c r="AF977" t="s">
        <v>196</v>
      </c>
      <c r="AG977" t="s">
        <v>198</v>
      </c>
      <c r="AH977" t="s">
        <v>196</v>
      </c>
      <c r="AI977" t="s">
        <v>196</v>
      </c>
      <c r="AJ977" t="s">
        <v>196</v>
      </c>
      <c r="AK977" t="s">
        <v>196</v>
      </c>
      <c r="AL977" t="s">
        <v>198</v>
      </c>
      <c r="AM977" t="s">
        <v>198</v>
      </c>
      <c r="AN977" t="s">
        <v>198</v>
      </c>
      <c r="AO977" t="s">
        <v>196</v>
      </c>
      <c r="AP977" t="s">
        <v>196</v>
      </c>
      <c r="AQ977" s="241">
        <v>0</v>
      </c>
      <c r="AR977" s="241">
        <v>0</v>
      </c>
    </row>
    <row r="978" spans="1:44" x14ac:dyDescent="0.2">
      <c r="A978" s="241">
        <v>120495</v>
      </c>
      <c r="B978" t="s">
        <v>59</v>
      </c>
      <c r="C978" s="241" t="s">
        <v>198</v>
      </c>
      <c r="D978" s="241" t="s">
        <v>198</v>
      </c>
      <c r="E978" s="241" t="s">
        <v>196</v>
      </c>
      <c r="F978" s="241" t="s">
        <v>196</v>
      </c>
      <c r="G978" s="241" t="s">
        <v>198</v>
      </c>
      <c r="H978" s="241" t="s">
        <v>196</v>
      </c>
      <c r="I978" s="241" t="s">
        <v>196</v>
      </c>
      <c r="J978" s="241" t="s">
        <v>198</v>
      </c>
      <c r="K978" s="241" t="s">
        <v>198</v>
      </c>
      <c r="L978" s="241" t="s">
        <v>198</v>
      </c>
      <c r="M978" s="241" t="s">
        <v>198</v>
      </c>
      <c r="N978" s="241" t="s">
        <v>196</v>
      </c>
      <c r="O978" s="241" t="s">
        <v>198</v>
      </c>
      <c r="P978" s="241" t="s">
        <v>196</v>
      </c>
      <c r="Q978" s="241" t="s">
        <v>198</v>
      </c>
      <c r="R978" s="241" t="s">
        <v>198</v>
      </c>
      <c r="S978" s="241" t="s">
        <v>198</v>
      </c>
      <c r="T978" s="241" t="s">
        <v>198</v>
      </c>
      <c r="U978" s="241" t="s">
        <v>198</v>
      </c>
      <c r="V978" s="241" t="s">
        <v>198</v>
      </c>
      <c r="W978" s="241" t="s">
        <v>198</v>
      </c>
      <c r="X978" s="241" t="s">
        <v>198</v>
      </c>
      <c r="Y978" s="241" t="s">
        <v>198</v>
      </c>
      <c r="Z978" s="241" t="s">
        <v>196</v>
      </c>
      <c r="AA978" s="241" t="s">
        <v>198</v>
      </c>
      <c r="AB978" s="241" t="s">
        <v>197</v>
      </c>
      <c r="AC978" s="241" t="s">
        <v>198</v>
      </c>
      <c r="AD978" s="241" t="s">
        <v>198</v>
      </c>
      <c r="AE978" s="241" t="s">
        <v>197</v>
      </c>
      <c r="AF978" s="241" t="s">
        <v>198</v>
      </c>
      <c r="AG978" s="241" t="s">
        <v>196</v>
      </c>
      <c r="AH978" s="241" t="s">
        <v>196</v>
      </c>
      <c r="AI978" s="241" t="s">
        <v>198</v>
      </c>
      <c r="AJ978" s="241" t="s">
        <v>198</v>
      </c>
      <c r="AK978" s="241" t="s">
        <v>196</v>
      </c>
      <c r="AL978" s="241" t="s">
        <v>197</v>
      </c>
      <c r="AM978" s="241" t="s">
        <v>197</v>
      </c>
      <c r="AN978" s="241" t="s">
        <v>197</v>
      </c>
      <c r="AO978" s="241" t="s">
        <v>198</v>
      </c>
      <c r="AP978" s="241" t="s">
        <v>198</v>
      </c>
      <c r="AQ978" s="241">
        <v>0</v>
      </c>
      <c r="AR978" s="241">
        <v>0</v>
      </c>
    </row>
    <row r="979" spans="1:44" ht="18" x14ac:dyDescent="0.2">
      <c r="A979" s="264">
        <v>120530</v>
      </c>
      <c r="B979" t="s">
        <v>59</v>
      </c>
      <c r="C979" t="s">
        <v>659</v>
      </c>
      <c r="D979" t="s">
        <v>659</v>
      </c>
      <c r="E979" t="s">
        <v>659</v>
      </c>
      <c r="F979" t="s">
        <v>659</v>
      </c>
      <c r="G979" t="s">
        <v>659</v>
      </c>
      <c r="H979" t="s">
        <v>659</v>
      </c>
      <c r="I979" t="s">
        <v>659</v>
      </c>
      <c r="J979" t="s">
        <v>659</v>
      </c>
      <c r="K979" t="s">
        <v>659</v>
      </c>
      <c r="L979" t="s">
        <v>659</v>
      </c>
      <c r="M979" t="s">
        <v>659</v>
      </c>
      <c r="N979" t="s">
        <v>659</v>
      </c>
      <c r="O979" t="s">
        <v>659</v>
      </c>
      <c r="P979" t="s">
        <v>659</v>
      </c>
      <c r="Q979" t="s">
        <v>659</v>
      </c>
      <c r="R979" t="s">
        <v>659</v>
      </c>
      <c r="S979" t="s">
        <v>659</v>
      </c>
      <c r="T979" t="s">
        <v>659</v>
      </c>
      <c r="U979" t="s">
        <v>659</v>
      </c>
      <c r="V979" t="s">
        <v>659</v>
      </c>
      <c r="W979" t="s">
        <v>659</v>
      </c>
      <c r="X979" t="s">
        <v>659</v>
      </c>
      <c r="Y979" t="s">
        <v>659</v>
      </c>
      <c r="Z979" t="s">
        <v>659</v>
      </c>
      <c r="AA979" t="s">
        <v>659</v>
      </c>
      <c r="AB979" t="s">
        <v>659</v>
      </c>
      <c r="AC979" t="s">
        <v>659</v>
      </c>
      <c r="AD979" t="s">
        <v>659</v>
      </c>
      <c r="AE979" t="s">
        <v>659</v>
      </c>
      <c r="AF979" t="s">
        <v>659</v>
      </c>
      <c r="AG979" t="s">
        <v>659</v>
      </c>
      <c r="AH979" t="s">
        <v>659</v>
      </c>
      <c r="AI979" t="s">
        <v>659</v>
      </c>
      <c r="AJ979" t="s">
        <v>659</v>
      </c>
      <c r="AK979" t="s">
        <v>659</v>
      </c>
      <c r="AL979" t="s">
        <v>659</v>
      </c>
      <c r="AM979" t="s">
        <v>659</v>
      </c>
      <c r="AN979" t="s">
        <v>659</v>
      </c>
      <c r="AO979" t="s">
        <v>659</v>
      </c>
      <c r="AP979" t="s">
        <v>659</v>
      </c>
      <c r="AQ979" s="241">
        <v>0</v>
      </c>
      <c r="AR979" s="241">
        <v>0</v>
      </c>
    </row>
    <row r="980" spans="1:44" x14ac:dyDescent="0.2">
      <c r="A980">
        <v>120535</v>
      </c>
      <c r="B980" t="s">
        <v>65</v>
      </c>
      <c r="C980" t="s">
        <v>198</v>
      </c>
      <c r="D980" t="s">
        <v>196</v>
      </c>
      <c r="E980" t="s">
        <v>196</v>
      </c>
      <c r="F980" t="s">
        <v>198</v>
      </c>
      <c r="G980" t="s">
        <v>198</v>
      </c>
      <c r="H980" t="s">
        <v>196</v>
      </c>
      <c r="I980" t="s">
        <v>196</v>
      </c>
      <c r="J980" t="s">
        <v>198</v>
      </c>
      <c r="K980" t="s">
        <v>198</v>
      </c>
      <c r="L980" t="s">
        <v>196</v>
      </c>
      <c r="M980" t="s">
        <v>196</v>
      </c>
      <c r="N980" t="s">
        <v>198</v>
      </c>
      <c r="O980" t="s">
        <v>196</v>
      </c>
      <c r="P980" t="s">
        <v>196</v>
      </c>
      <c r="Q980" t="s">
        <v>198</v>
      </c>
      <c r="R980" t="s">
        <v>196</v>
      </c>
      <c r="S980" t="s">
        <v>198</v>
      </c>
      <c r="T980" t="s">
        <v>196</v>
      </c>
      <c r="U980" t="s">
        <v>198</v>
      </c>
      <c r="V980" t="s">
        <v>198</v>
      </c>
      <c r="W980" t="s">
        <v>198</v>
      </c>
      <c r="X980" t="s">
        <v>198</v>
      </c>
      <c r="Y980" t="s">
        <v>196</v>
      </c>
      <c r="Z980" t="s">
        <v>198</v>
      </c>
      <c r="AA980" t="s">
        <v>198</v>
      </c>
      <c r="AB980" t="s">
        <v>196</v>
      </c>
      <c r="AC980" t="s">
        <v>198</v>
      </c>
      <c r="AD980" t="s">
        <v>198</v>
      </c>
      <c r="AE980" t="s">
        <v>196</v>
      </c>
      <c r="AF980" t="s">
        <v>196</v>
      </c>
      <c r="AG980" t="s">
        <v>197</v>
      </c>
      <c r="AH980" t="s">
        <v>197</v>
      </c>
      <c r="AI980" t="s">
        <v>197</v>
      </c>
      <c r="AJ980" t="s">
        <v>197</v>
      </c>
      <c r="AK980" t="s">
        <v>197</v>
      </c>
      <c r="AL980"/>
      <c r="AM980"/>
      <c r="AN980"/>
      <c r="AO980"/>
      <c r="AP980"/>
      <c r="AQ980" s="241">
        <v>0</v>
      </c>
      <c r="AR980" s="241">
        <v>0</v>
      </c>
    </row>
    <row r="981" spans="1:44" x14ac:dyDescent="0.2">
      <c r="A981" s="241">
        <v>120536</v>
      </c>
      <c r="B981" t="s">
        <v>1141</v>
      </c>
      <c r="C981" s="241" t="s">
        <v>198</v>
      </c>
      <c r="D981" s="241" t="s">
        <v>196</v>
      </c>
      <c r="E981" s="241" t="s">
        <v>196</v>
      </c>
      <c r="F981" s="241" t="s">
        <v>196</v>
      </c>
      <c r="G981" s="241" t="s">
        <v>196</v>
      </c>
      <c r="H981" s="241" t="s">
        <v>196</v>
      </c>
      <c r="I981" s="241" t="s">
        <v>197</v>
      </c>
      <c r="J981" s="241" t="s">
        <v>197</v>
      </c>
      <c r="K981" s="241" t="s">
        <v>196</v>
      </c>
      <c r="L981" s="241" t="s">
        <v>198</v>
      </c>
      <c r="M981" s="241" t="s">
        <v>198</v>
      </c>
      <c r="N981" s="241" t="s">
        <v>196</v>
      </c>
      <c r="O981" s="241" t="s">
        <v>198</v>
      </c>
      <c r="P981" s="241" t="s">
        <v>198</v>
      </c>
      <c r="Q981" s="241" t="s">
        <v>198</v>
      </c>
      <c r="T981" s="241" t="s">
        <v>197</v>
      </c>
      <c r="U981" s="241" t="s">
        <v>198</v>
      </c>
      <c r="V981" s="241" t="s">
        <v>198</v>
      </c>
      <c r="W981" s="241" t="s">
        <v>196</v>
      </c>
      <c r="X981" s="241" t="s">
        <v>198</v>
      </c>
      <c r="Y981" s="241" t="s">
        <v>198</v>
      </c>
      <c r="Z981" s="241" t="s">
        <v>198</v>
      </c>
      <c r="AA981" s="241" t="s">
        <v>198</v>
      </c>
      <c r="AB981" s="241" t="s">
        <v>198</v>
      </c>
      <c r="AC981" s="241" t="s">
        <v>198</v>
      </c>
      <c r="AD981" s="241" t="s">
        <v>196</v>
      </c>
      <c r="AE981" s="241" t="s">
        <v>198</v>
      </c>
      <c r="AF981" s="241" t="s">
        <v>196</v>
      </c>
      <c r="AG981" s="241" t="s">
        <v>197</v>
      </c>
      <c r="AH981" s="241" t="s">
        <v>197</v>
      </c>
      <c r="AI981" s="241" t="s">
        <v>197</v>
      </c>
      <c r="AJ981" s="241" t="s">
        <v>197</v>
      </c>
      <c r="AK981" s="241" t="s">
        <v>197</v>
      </c>
      <c r="AQ981" s="241">
        <v>0</v>
      </c>
      <c r="AR981" s="241">
        <v>0</v>
      </c>
    </row>
    <row r="982" spans="1:44" x14ac:dyDescent="0.2">
      <c r="A982">
        <v>120538</v>
      </c>
      <c r="B982" t="s">
        <v>1141</v>
      </c>
      <c r="C982" t="s">
        <v>198</v>
      </c>
      <c r="D982" t="s">
        <v>196</v>
      </c>
      <c r="E982" t="s">
        <v>196</v>
      </c>
      <c r="F982" t="s">
        <v>196</v>
      </c>
      <c r="G982" t="s">
        <v>198</v>
      </c>
      <c r="H982" t="s">
        <v>198</v>
      </c>
      <c r="I982" t="s">
        <v>198</v>
      </c>
      <c r="J982" t="s">
        <v>198</v>
      </c>
      <c r="K982" t="s">
        <v>196</v>
      </c>
      <c r="L982" t="s">
        <v>196</v>
      </c>
      <c r="M982" t="s">
        <v>198</v>
      </c>
      <c r="N982" t="s">
        <v>196</v>
      </c>
      <c r="O982" t="s">
        <v>196</v>
      </c>
      <c r="P982" t="s">
        <v>196</v>
      </c>
      <c r="Q982" t="s">
        <v>197</v>
      </c>
      <c r="R982" t="s">
        <v>198</v>
      </c>
      <c r="S982" t="s">
        <v>198</v>
      </c>
      <c r="T982" t="s">
        <v>196</v>
      </c>
      <c r="U982" t="s">
        <v>197</v>
      </c>
      <c r="V982" t="s">
        <v>198</v>
      </c>
      <c r="W982" t="s">
        <v>198</v>
      </c>
      <c r="X982" t="s">
        <v>198</v>
      </c>
      <c r="Y982" t="s">
        <v>196</v>
      </c>
      <c r="Z982" t="s">
        <v>198</v>
      </c>
      <c r="AA982" t="s">
        <v>196</v>
      </c>
      <c r="AB982" t="s">
        <v>198</v>
      </c>
      <c r="AC982" t="s">
        <v>198</v>
      </c>
      <c r="AD982" t="s">
        <v>198</v>
      </c>
      <c r="AE982" t="s">
        <v>198</v>
      </c>
      <c r="AF982" t="s">
        <v>196</v>
      </c>
      <c r="AG982" t="s">
        <v>198</v>
      </c>
      <c r="AH982" t="s">
        <v>196</v>
      </c>
      <c r="AI982" t="s">
        <v>196</v>
      </c>
      <c r="AJ982" t="s">
        <v>198</v>
      </c>
      <c r="AK982" t="s">
        <v>196</v>
      </c>
      <c r="AL982" t="s">
        <v>196</v>
      </c>
      <c r="AM982" t="s">
        <v>198</v>
      </c>
      <c r="AN982" t="s">
        <v>198</v>
      </c>
      <c r="AO982" t="s">
        <v>198</v>
      </c>
      <c r="AP982" t="s">
        <v>198</v>
      </c>
      <c r="AQ982" s="241">
        <v>0</v>
      </c>
      <c r="AR982" s="241">
        <v>0</v>
      </c>
    </row>
    <row r="983" spans="1:44" x14ac:dyDescent="0.2">
      <c r="A983">
        <v>120570</v>
      </c>
      <c r="B983" t="s">
        <v>1141</v>
      </c>
      <c r="C983" t="s">
        <v>198</v>
      </c>
      <c r="D983" t="s">
        <v>198</v>
      </c>
      <c r="E983" t="s">
        <v>196</v>
      </c>
      <c r="F983" t="s">
        <v>196</v>
      </c>
      <c r="G983" t="s">
        <v>198</v>
      </c>
      <c r="H983" t="s">
        <v>198</v>
      </c>
      <c r="I983" t="s">
        <v>196</v>
      </c>
      <c r="J983" t="s">
        <v>196</v>
      </c>
      <c r="K983" t="s">
        <v>198</v>
      </c>
      <c r="L983" t="s">
        <v>196</v>
      </c>
      <c r="M983" t="s">
        <v>198</v>
      </c>
      <c r="N983" t="s">
        <v>198</v>
      </c>
      <c r="O983" t="s">
        <v>198</v>
      </c>
      <c r="P983" t="s">
        <v>196</v>
      </c>
      <c r="Q983" t="s">
        <v>198</v>
      </c>
      <c r="R983" t="s">
        <v>198</v>
      </c>
      <c r="S983" t="s">
        <v>198</v>
      </c>
      <c r="T983" t="s">
        <v>197</v>
      </c>
      <c r="U983" t="s">
        <v>198</v>
      </c>
      <c r="V983" t="s">
        <v>198</v>
      </c>
      <c r="W983" t="s">
        <v>198</v>
      </c>
      <c r="X983" t="s">
        <v>198</v>
      </c>
      <c r="Y983" t="s">
        <v>198</v>
      </c>
      <c r="Z983" t="s">
        <v>198</v>
      </c>
      <c r="AA983" t="s">
        <v>196</v>
      </c>
      <c r="AB983" t="s">
        <v>198</v>
      </c>
      <c r="AC983" t="s">
        <v>198</v>
      </c>
      <c r="AD983" t="s">
        <v>198</v>
      </c>
      <c r="AE983" t="s">
        <v>198</v>
      </c>
      <c r="AF983" t="s">
        <v>198</v>
      </c>
      <c r="AG983" t="s">
        <v>198</v>
      </c>
      <c r="AH983" t="s">
        <v>198</v>
      </c>
      <c r="AI983" t="s">
        <v>198</v>
      </c>
      <c r="AJ983" t="s">
        <v>198</v>
      </c>
      <c r="AK983" t="s">
        <v>197</v>
      </c>
      <c r="AL983" t="s">
        <v>198</v>
      </c>
      <c r="AM983" t="s">
        <v>197</v>
      </c>
      <c r="AN983" t="s">
        <v>197</v>
      </c>
      <c r="AO983" t="s">
        <v>197</v>
      </c>
      <c r="AP983" t="s">
        <v>197</v>
      </c>
      <c r="AQ983" s="241">
        <v>0</v>
      </c>
      <c r="AR983" s="241">
        <v>0</v>
      </c>
    </row>
    <row r="984" spans="1:44" x14ac:dyDescent="0.2">
      <c r="A984" s="241">
        <v>120576</v>
      </c>
      <c r="B984" t="s">
        <v>59</v>
      </c>
      <c r="C984" s="241" t="s">
        <v>198</v>
      </c>
      <c r="D984" s="241" t="s">
        <v>198</v>
      </c>
      <c r="E984" s="241" t="s">
        <v>198</v>
      </c>
      <c r="F984" s="241" t="s">
        <v>196</v>
      </c>
      <c r="G984" s="241" t="s">
        <v>198</v>
      </c>
      <c r="H984" s="241" t="s">
        <v>198</v>
      </c>
      <c r="I984" s="241" t="s">
        <v>198</v>
      </c>
      <c r="J984" s="241" t="s">
        <v>198</v>
      </c>
      <c r="K984" s="241" t="s">
        <v>198</v>
      </c>
      <c r="L984" s="241" t="s">
        <v>198</v>
      </c>
      <c r="M984" s="241" t="s">
        <v>198</v>
      </c>
      <c r="N984" s="241" t="s">
        <v>198</v>
      </c>
      <c r="O984" s="241" t="s">
        <v>198</v>
      </c>
      <c r="P984" s="241" t="s">
        <v>198</v>
      </c>
      <c r="Q984" s="241" t="s">
        <v>198</v>
      </c>
      <c r="R984" s="241" t="s">
        <v>198</v>
      </c>
      <c r="S984" s="241" t="s">
        <v>198</v>
      </c>
      <c r="T984" s="241" t="s">
        <v>198</v>
      </c>
      <c r="U984" s="241" t="s">
        <v>198</v>
      </c>
      <c r="V984" s="241" t="s">
        <v>198</v>
      </c>
      <c r="W984" s="241" t="s">
        <v>198</v>
      </c>
      <c r="X984" s="241" t="s">
        <v>198</v>
      </c>
      <c r="Y984" s="241" t="s">
        <v>198</v>
      </c>
      <c r="Z984" s="241" t="s">
        <v>198</v>
      </c>
      <c r="AA984" s="241" t="s">
        <v>198</v>
      </c>
      <c r="AB984" s="241" t="s">
        <v>198</v>
      </c>
      <c r="AC984" s="241" t="s">
        <v>198</v>
      </c>
      <c r="AD984" s="241" t="s">
        <v>198</v>
      </c>
      <c r="AE984" s="241" t="s">
        <v>196</v>
      </c>
      <c r="AF984" s="241" t="s">
        <v>196</v>
      </c>
      <c r="AG984" s="241" t="s">
        <v>198</v>
      </c>
      <c r="AH984" s="241" t="s">
        <v>198</v>
      </c>
      <c r="AI984" s="241" t="s">
        <v>198</v>
      </c>
      <c r="AJ984" s="241" t="s">
        <v>196</v>
      </c>
      <c r="AK984" s="241" t="s">
        <v>196</v>
      </c>
      <c r="AL984" s="241" t="s">
        <v>198</v>
      </c>
      <c r="AM984" s="241" t="s">
        <v>198</v>
      </c>
      <c r="AN984" s="241" t="s">
        <v>198</v>
      </c>
      <c r="AO984" s="241" t="s">
        <v>197</v>
      </c>
      <c r="AP984" s="241" t="s">
        <v>197</v>
      </c>
      <c r="AQ984" s="241">
        <v>0</v>
      </c>
      <c r="AR984" s="241">
        <v>0</v>
      </c>
    </row>
    <row r="985" spans="1:44" x14ac:dyDescent="0.2">
      <c r="A985" s="241">
        <v>120588</v>
      </c>
      <c r="B985" t="s">
        <v>59</v>
      </c>
      <c r="C985" s="241" t="s">
        <v>198</v>
      </c>
      <c r="D985" s="241" t="s">
        <v>198</v>
      </c>
      <c r="E985" s="241" t="s">
        <v>198</v>
      </c>
      <c r="F985" s="241" t="s">
        <v>198</v>
      </c>
      <c r="G985" s="241" t="s">
        <v>198</v>
      </c>
      <c r="H985" s="241" t="s">
        <v>198</v>
      </c>
      <c r="I985" s="241" t="s">
        <v>198</v>
      </c>
      <c r="J985" s="241" t="s">
        <v>198</v>
      </c>
      <c r="K985" s="241" t="s">
        <v>198</v>
      </c>
      <c r="L985" s="241" t="s">
        <v>198</v>
      </c>
      <c r="M985" s="241" t="s">
        <v>198</v>
      </c>
      <c r="N985" s="241" t="s">
        <v>198</v>
      </c>
      <c r="O985" s="241" t="s">
        <v>198</v>
      </c>
      <c r="P985" s="241" t="s">
        <v>198</v>
      </c>
      <c r="Q985" s="241" t="s">
        <v>198</v>
      </c>
      <c r="R985" s="241" t="s">
        <v>196</v>
      </c>
      <c r="S985" s="241" t="s">
        <v>196</v>
      </c>
      <c r="T985" s="241" t="s">
        <v>196</v>
      </c>
      <c r="U985" s="241" t="s">
        <v>198</v>
      </c>
      <c r="V985" s="241" t="s">
        <v>198</v>
      </c>
      <c r="W985" s="241" t="s">
        <v>198</v>
      </c>
      <c r="X985" s="241" t="s">
        <v>198</v>
      </c>
      <c r="Y985" s="241" t="s">
        <v>198</v>
      </c>
      <c r="Z985" s="241" t="s">
        <v>196</v>
      </c>
      <c r="AA985" s="241" t="s">
        <v>198</v>
      </c>
      <c r="AB985" s="241" t="s">
        <v>198</v>
      </c>
      <c r="AC985" s="241" t="s">
        <v>196</v>
      </c>
      <c r="AD985" s="241" t="s">
        <v>196</v>
      </c>
      <c r="AE985" s="241" t="s">
        <v>198</v>
      </c>
      <c r="AF985" s="241" t="s">
        <v>198</v>
      </c>
      <c r="AG985" s="241" t="s">
        <v>197</v>
      </c>
      <c r="AH985" s="241" t="s">
        <v>197</v>
      </c>
      <c r="AI985" s="241" t="s">
        <v>197</v>
      </c>
      <c r="AJ985" s="241" t="s">
        <v>197</v>
      </c>
      <c r="AK985" s="241" t="s">
        <v>197</v>
      </c>
      <c r="AL985" s="241" t="s">
        <v>197</v>
      </c>
      <c r="AM985" s="241" t="s">
        <v>198</v>
      </c>
      <c r="AN985" s="241" t="s">
        <v>197</v>
      </c>
      <c r="AO985" s="241" t="s">
        <v>197</v>
      </c>
      <c r="AP985" s="241" t="s">
        <v>197</v>
      </c>
      <c r="AQ985" s="241">
        <v>0</v>
      </c>
      <c r="AR985" s="241">
        <v>0</v>
      </c>
    </row>
    <row r="986" spans="1:44" ht="18" x14ac:dyDescent="0.2">
      <c r="A986" s="264">
        <v>120589</v>
      </c>
      <c r="B986" t="s">
        <v>59</v>
      </c>
      <c r="C986" t="s">
        <v>659</v>
      </c>
      <c r="D986" t="s">
        <v>659</v>
      </c>
      <c r="E986" t="s">
        <v>659</v>
      </c>
      <c r="F986" t="s">
        <v>659</v>
      </c>
      <c r="G986" t="s">
        <v>659</v>
      </c>
      <c r="H986" t="s">
        <v>659</v>
      </c>
      <c r="I986" t="s">
        <v>659</v>
      </c>
      <c r="J986" t="s">
        <v>659</v>
      </c>
      <c r="K986" t="s">
        <v>659</v>
      </c>
      <c r="L986" t="s">
        <v>659</v>
      </c>
      <c r="M986" t="s">
        <v>659</v>
      </c>
      <c r="N986" t="s">
        <v>659</v>
      </c>
      <c r="O986" t="s">
        <v>659</v>
      </c>
      <c r="P986" t="s">
        <v>659</v>
      </c>
      <c r="Q986" t="s">
        <v>659</v>
      </c>
      <c r="R986" t="s">
        <v>659</v>
      </c>
      <c r="S986" t="s">
        <v>659</v>
      </c>
      <c r="T986" t="s">
        <v>659</v>
      </c>
      <c r="U986" t="s">
        <v>659</v>
      </c>
      <c r="V986" t="s">
        <v>659</v>
      </c>
      <c r="W986" t="s">
        <v>659</v>
      </c>
      <c r="X986" t="s">
        <v>659</v>
      </c>
      <c r="Y986" t="s">
        <v>659</v>
      </c>
      <c r="Z986" t="s">
        <v>659</v>
      </c>
      <c r="AA986" t="s">
        <v>659</v>
      </c>
      <c r="AB986" t="s">
        <v>659</v>
      </c>
      <c r="AC986" t="s">
        <v>659</v>
      </c>
      <c r="AD986" t="s">
        <v>659</v>
      </c>
      <c r="AE986" t="s">
        <v>659</v>
      </c>
      <c r="AF986" t="s">
        <v>659</v>
      </c>
      <c r="AG986" t="s">
        <v>659</v>
      </c>
      <c r="AH986" t="s">
        <v>659</v>
      </c>
      <c r="AI986" t="s">
        <v>659</v>
      </c>
      <c r="AJ986" t="s">
        <v>659</v>
      </c>
      <c r="AK986" t="s">
        <v>659</v>
      </c>
      <c r="AL986" t="s">
        <v>659</v>
      </c>
      <c r="AM986" t="s">
        <v>659</v>
      </c>
      <c r="AN986" t="s">
        <v>659</v>
      </c>
      <c r="AO986" t="s">
        <v>659</v>
      </c>
      <c r="AP986" t="s">
        <v>659</v>
      </c>
      <c r="AQ986" s="241">
        <v>0</v>
      </c>
      <c r="AR986" s="241">
        <v>0</v>
      </c>
    </row>
    <row r="987" spans="1:44" ht="15" x14ac:dyDescent="0.25">
      <c r="A987" s="258">
        <v>120604</v>
      </c>
      <c r="B987" t="s">
        <v>1144</v>
      </c>
      <c r="C987" s="245" t="s">
        <v>198</v>
      </c>
      <c r="D987" s="245" t="s">
        <v>196</v>
      </c>
      <c r="E987" s="245" t="s">
        <v>196</v>
      </c>
      <c r="F987" s="245" t="s">
        <v>198</v>
      </c>
      <c r="G987" s="245" t="s">
        <v>196</v>
      </c>
      <c r="H987" s="245" t="s">
        <v>196</v>
      </c>
      <c r="I987" s="245" t="s">
        <v>196</v>
      </c>
      <c r="J987" s="245" t="s">
        <v>196</v>
      </c>
      <c r="K987" s="245" t="s">
        <v>196</v>
      </c>
      <c r="L987" s="245" t="s">
        <v>196</v>
      </c>
      <c r="M987" s="245" t="s">
        <v>198</v>
      </c>
      <c r="N987" s="245" t="s">
        <v>198</v>
      </c>
      <c r="O987" s="245" t="s">
        <v>198</v>
      </c>
      <c r="P987" s="245" t="s">
        <v>198</v>
      </c>
      <c r="Q987" s="245" t="s">
        <v>198</v>
      </c>
      <c r="R987" s="245" t="s">
        <v>198</v>
      </c>
      <c r="S987" s="245" t="s">
        <v>198</v>
      </c>
      <c r="T987" s="245" t="s">
        <v>198</v>
      </c>
      <c r="U987" s="245" t="s">
        <v>198</v>
      </c>
      <c r="V987" s="245" t="s">
        <v>198</v>
      </c>
      <c r="W987" s="245" t="s">
        <v>196</v>
      </c>
      <c r="X987" s="245" t="s">
        <v>198</v>
      </c>
      <c r="Y987" s="245" t="s">
        <v>196</v>
      </c>
      <c r="Z987" s="245" t="s">
        <v>198</v>
      </c>
      <c r="AA987" s="245" t="s">
        <v>198</v>
      </c>
      <c r="AB987" s="245" t="s">
        <v>198</v>
      </c>
      <c r="AC987" s="245" t="s">
        <v>198</v>
      </c>
      <c r="AD987" s="245" t="s">
        <v>198</v>
      </c>
      <c r="AE987" s="245" t="s">
        <v>198</v>
      </c>
      <c r="AF987" s="245" t="s">
        <v>196</v>
      </c>
      <c r="AG987" s="245" t="s">
        <v>197</v>
      </c>
      <c r="AH987" s="245" t="s">
        <v>197</v>
      </c>
      <c r="AI987" s="245" t="s">
        <v>197</v>
      </c>
      <c r="AJ987" s="245" t="s">
        <v>197</v>
      </c>
      <c r="AK987" s="245" t="s">
        <v>197</v>
      </c>
      <c r="AL987" s="245" t="s">
        <v>197</v>
      </c>
      <c r="AM987" s="245" t="s">
        <v>197</v>
      </c>
      <c r="AN987" s="245" t="s">
        <v>197</v>
      </c>
      <c r="AO987" s="245" t="s">
        <v>197</v>
      </c>
      <c r="AP987" s="245" t="s">
        <v>197</v>
      </c>
      <c r="AQ987" s="241">
        <v>0</v>
      </c>
      <c r="AR987" s="241">
        <v>0</v>
      </c>
    </row>
    <row r="988" spans="1:44" x14ac:dyDescent="0.2">
      <c r="A988">
        <v>120606</v>
      </c>
      <c r="B988" t="s">
        <v>59</v>
      </c>
      <c r="C988" t="s">
        <v>198</v>
      </c>
      <c r="D988" t="s">
        <v>196</v>
      </c>
      <c r="E988" t="s">
        <v>198</v>
      </c>
      <c r="F988" t="s">
        <v>196</v>
      </c>
      <c r="G988" t="s">
        <v>198</v>
      </c>
      <c r="H988" t="s">
        <v>198</v>
      </c>
      <c r="I988" t="s">
        <v>198</v>
      </c>
      <c r="J988" t="s">
        <v>196</v>
      </c>
      <c r="K988" t="s">
        <v>198</v>
      </c>
      <c r="L988" t="s">
        <v>198</v>
      </c>
      <c r="M988" t="s">
        <v>198</v>
      </c>
      <c r="N988" t="s">
        <v>196</v>
      </c>
      <c r="O988" t="s">
        <v>198</v>
      </c>
      <c r="P988" t="s">
        <v>196</v>
      </c>
      <c r="Q988" t="s">
        <v>198</v>
      </c>
      <c r="R988" t="s">
        <v>198</v>
      </c>
      <c r="S988" t="s">
        <v>198</v>
      </c>
      <c r="T988" t="s">
        <v>196</v>
      </c>
      <c r="U988" t="s">
        <v>196</v>
      </c>
      <c r="V988" t="s">
        <v>198</v>
      </c>
      <c r="W988" t="s">
        <v>198</v>
      </c>
      <c r="X988" t="s">
        <v>196</v>
      </c>
      <c r="Y988" t="s">
        <v>198</v>
      </c>
      <c r="Z988" t="s">
        <v>198</v>
      </c>
      <c r="AA988" t="s">
        <v>198</v>
      </c>
      <c r="AB988" t="s">
        <v>198</v>
      </c>
      <c r="AC988" t="s">
        <v>198</v>
      </c>
      <c r="AD988" t="s">
        <v>198</v>
      </c>
      <c r="AE988" t="s">
        <v>198</v>
      </c>
      <c r="AF988" t="s">
        <v>198</v>
      </c>
      <c r="AG988" t="s">
        <v>198</v>
      </c>
      <c r="AH988" t="s">
        <v>196</v>
      </c>
      <c r="AI988" t="s">
        <v>198</v>
      </c>
      <c r="AJ988" t="s">
        <v>196</v>
      </c>
      <c r="AK988" t="s">
        <v>196</v>
      </c>
      <c r="AL988" t="s">
        <v>196</v>
      </c>
      <c r="AM988" t="s">
        <v>197</v>
      </c>
      <c r="AN988" t="s">
        <v>196</v>
      </c>
      <c r="AO988" t="s">
        <v>196</v>
      </c>
      <c r="AP988" t="s">
        <v>196</v>
      </c>
      <c r="AQ988" s="241">
        <v>0</v>
      </c>
      <c r="AR988" s="241">
        <v>0</v>
      </c>
    </row>
    <row r="989" spans="1:44" ht="18" x14ac:dyDescent="0.2">
      <c r="A989" s="264">
        <v>120616</v>
      </c>
      <c r="B989" t="s">
        <v>59</v>
      </c>
      <c r="C989" t="s">
        <v>659</v>
      </c>
      <c r="D989" t="s">
        <v>659</v>
      </c>
      <c r="E989" t="s">
        <v>659</v>
      </c>
      <c r="F989" t="s">
        <v>659</v>
      </c>
      <c r="G989" t="s">
        <v>659</v>
      </c>
      <c r="H989" t="s">
        <v>659</v>
      </c>
      <c r="I989" t="s">
        <v>659</v>
      </c>
      <c r="J989" t="s">
        <v>659</v>
      </c>
      <c r="K989" t="s">
        <v>659</v>
      </c>
      <c r="L989" t="s">
        <v>659</v>
      </c>
      <c r="M989" t="s">
        <v>659</v>
      </c>
      <c r="N989" t="s">
        <v>659</v>
      </c>
      <c r="O989" t="s">
        <v>659</v>
      </c>
      <c r="P989" t="s">
        <v>659</v>
      </c>
      <c r="Q989" t="s">
        <v>659</v>
      </c>
      <c r="R989" t="s">
        <v>659</v>
      </c>
      <c r="S989" t="s">
        <v>659</v>
      </c>
      <c r="T989" t="s">
        <v>659</v>
      </c>
      <c r="U989" t="s">
        <v>659</v>
      </c>
      <c r="V989" t="s">
        <v>659</v>
      </c>
      <c r="W989" t="s">
        <v>659</v>
      </c>
      <c r="X989" t="s">
        <v>659</v>
      </c>
      <c r="Y989" t="s">
        <v>659</v>
      </c>
      <c r="Z989" t="s">
        <v>659</v>
      </c>
      <c r="AA989" t="s">
        <v>659</v>
      </c>
      <c r="AB989" t="s">
        <v>659</v>
      </c>
      <c r="AC989" t="s">
        <v>659</v>
      </c>
      <c r="AD989" t="s">
        <v>659</v>
      </c>
      <c r="AE989" t="s">
        <v>659</v>
      </c>
      <c r="AF989" t="s">
        <v>659</v>
      </c>
      <c r="AG989" t="s">
        <v>659</v>
      </c>
      <c r="AH989" t="s">
        <v>659</v>
      </c>
      <c r="AI989" t="s">
        <v>659</v>
      </c>
      <c r="AJ989" t="s">
        <v>659</v>
      </c>
      <c r="AK989" t="s">
        <v>659</v>
      </c>
      <c r="AL989" t="s">
        <v>659</v>
      </c>
      <c r="AM989" t="s">
        <v>659</v>
      </c>
      <c r="AN989" t="s">
        <v>659</v>
      </c>
      <c r="AO989" t="s">
        <v>659</v>
      </c>
      <c r="AP989" t="s">
        <v>659</v>
      </c>
      <c r="AQ989" s="241">
        <v>0</v>
      </c>
      <c r="AR989" s="241">
        <v>0</v>
      </c>
    </row>
    <row r="990" spans="1:44" ht="15" x14ac:dyDescent="0.25">
      <c r="A990" s="258">
        <v>120626</v>
      </c>
      <c r="B990" t="s">
        <v>59</v>
      </c>
      <c r="C990" s="245" t="s">
        <v>197</v>
      </c>
      <c r="D990" s="245" t="s">
        <v>197</v>
      </c>
      <c r="E990" s="245" t="s">
        <v>197</v>
      </c>
      <c r="F990" s="245" t="s">
        <v>197</v>
      </c>
      <c r="G990" s="245" t="s">
        <v>197</v>
      </c>
      <c r="H990" s="245" t="s">
        <v>197</v>
      </c>
      <c r="I990" s="245" t="s">
        <v>197</v>
      </c>
      <c r="J990" s="245" t="s">
        <v>197</v>
      </c>
      <c r="K990" s="245" t="s">
        <v>197</v>
      </c>
      <c r="L990" s="245" t="s">
        <v>197</v>
      </c>
      <c r="M990" s="245" t="s">
        <v>197</v>
      </c>
      <c r="N990" s="245" t="s">
        <v>197</v>
      </c>
      <c r="O990" s="245" t="s">
        <v>197</v>
      </c>
      <c r="P990" s="245" t="s">
        <v>197</v>
      </c>
      <c r="Q990" s="245" t="s">
        <v>197</v>
      </c>
      <c r="R990" s="245" t="s">
        <v>197</v>
      </c>
      <c r="S990" s="245" t="s">
        <v>197</v>
      </c>
      <c r="T990" s="245" t="s">
        <v>197</v>
      </c>
      <c r="U990" s="245" t="s">
        <v>197</v>
      </c>
      <c r="V990" s="245" t="s">
        <v>197</v>
      </c>
      <c r="W990" s="245" t="s">
        <v>197</v>
      </c>
      <c r="X990" s="245" t="s">
        <v>197</v>
      </c>
      <c r="Y990" s="245" t="s">
        <v>197</v>
      </c>
      <c r="Z990" s="245" t="s">
        <v>197</v>
      </c>
      <c r="AA990" s="245" t="s">
        <v>197</v>
      </c>
      <c r="AB990" s="245" t="s">
        <v>197</v>
      </c>
      <c r="AC990" s="245" t="s">
        <v>197</v>
      </c>
      <c r="AD990" s="245" t="s">
        <v>197</v>
      </c>
      <c r="AE990" s="245" t="s">
        <v>197</v>
      </c>
      <c r="AF990" s="245" t="s">
        <v>197</v>
      </c>
      <c r="AG990" s="245" t="s">
        <v>197</v>
      </c>
      <c r="AH990" s="245" t="s">
        <v>197</v>
      </c>
      <c r="AI990" s="245" t="s">
        <v>197</v>
      </c>
      <c r="AJ990" s="245" t="s">
        <v>197</v>
      </c>
      <c r="AK990" s="245" t="s">
        <v>197</v>
      </c>
      <c r="AL990" s="245" t="s">
        <v>197</v>
      </c>
      <c r="AM990" s="245" t="s">
        <v>197</v>
      </c>
      <c r="AN990" s="245" t="s">
        <v>197</v>
      </c>
      <c r="AO990" s="245" t="s">
        <v>197</v>
      </c>
      <c r="AP990" s="245" t="s">
        <v>197</v>
      </c>
      <c r="AQ990" s="241">
        <v>0</v>
      </c>
      <c r="AR990" s="241">
        <v>0</v>
      </c>
    </row>
    <row r="991" spans="1:44" x14ac:dyDescent="0.2">
      <c r="A991">
        <v>120627</v>
      </c>
      <c r="B991" t="s">
        <v>1141</v>
      </c>
      <c r="C991" t="s">
        <v>659</v>
      </c>
      <c r="D991" t="s">
        <v>659</v>
      </c>
      <c r="E991" t="s">
        <v>659</v>
      </c>
      <c r="F991" t="s">
        <v>659</v>
      </c>
      <c r="G991" t="s">
        <v>659</v>
      </c>
      <c r="H991" t="s">
        <v>659</v>
      </c>
      <c r="I991" t="s">
        <v>659</v>
      </c>
      <c r="J991" t="s">
        <v>659</v>
      </c>
      <c r="K991" t="s">
        <v>659</v>
      </c>
      <c r="L991" t="s">
        <v>659</v>
      </c>
      <c r="M991" t="s">
        <v>659</v>
      </c>
      <c r="N991" t="s">
        <v>659</v>
      </c>
      <c r="O991" t="s">
        <v>659</v>
      </c>
      <c r="P991" t="s">
        <v>659</v>
      </c>
      <c r="Q991" t="s">
        <v>659</v>
      </c>
      <c r="R991" t="s">
        <v>659</v>
      </c>
      <c r="S991" t="s">
        <v>659</v>
      </c>
      <c r="T991" t="s">
        <v>659</v>
      </c>
      <c r="U991" t="s">
        <v>659</v>
      </c>
      <c r="V991" t="s">
        <v>659</v>
      </c>
      <c r="W991" t="s">
        <v>659</v>
      </c>
      <c r="X991" t="s">
        <v>659</v>
      </c>
      <c r="Y991" t="s">
        <v>659</v>
      </c>
      <c r="Z991" t="s">
        <v>659</v>
      </c>
      <c r="AA991" t="s">
        <v>659</v>
      </c>
      <c r="AB991" t="s">
        <v>659</v>
      </c>
      <c r="AC991" t="s">
        <v>659</v>
      </c>
      <c r="AD991" t="s">
        <v>659</v>
      </c>
      <c r="AE991" t="s">
        <v>659</v>
      </c>
      <c r="AF991" t="s">
        <v>659</v>
      </c>
      <c r="AG991" t="s">
        <v>659</v>
      </c>
      <c r="AH991" t="s">
        <v>659</v>
      </c>
      <c r="AI991" t="s">
        <v>659</v>
      </c>
      <c r="AJ991" t="s">
        <v>659</v>
      </c>
      <c r="AK991" t="s">
        <v>659</v>
      </c>
      <c r="AL991" t="s">
        <v>659</v>
      </c>
      <c r="AM991" t="s">
        <v>659</v>
      </c>
      <c r="AN991" t="s">
        <v>659</v>
      </c>
      <c r="AO991" t="s">
        <v>659</v>
      </c>
      <c r="AP991" t="s">
        <v>659</v>
      </c>
      <c r="AQ991" s="241" t="s">
        <v>931</v>
      </c>
      <c r="AR991" s="241">
        <v>0</v>
      </c>
    </row>
    <row r="992" spans="1:44" x14ac:dyDescent="0.2">
      <c r="A992">
        <v>120637</v>
      </c>
      <c r="B992" t="s">
        <v>1144</v>
      </c>
      <c r="C992" t="s">
        <v>198</v>
      </c>
      <c r="D992" t="s">
        <v>198</v>
      </c>
      <c r="E992" t="s">
        <v>198</v>
      </c>
      <c r="F992" t="s">
        <v>196</v>
      </c>
      <c r="G992" t="s">
        <v>198</v>
      </c>
      <c r="H992" t="s">
        <v>198</v>
      </c>
      <c r="I992" t="s">
        <v>198</v>
      </c>
      <c r="J992" t="s">
        <v>198</v>
      </c>
      <c r="K992" t="s">
        <v>198</v>
      </c>
      <c r="L992" t="s">
        <v>198</v>
      </c>
      <c r="M992" t="s">
        <v>196</v>
      </c>
      <c r="N992" t="s">
        <v>196</v>
      </c>
      <c r="O992" t="s">
        <v>196</v>
      </c>
      <c r="P992" t="s">
        <v>197</v>
      </c>
      <c r="Q992" t="s">
        <v>196</v>
      </c>
      <c r="R992" t="s">
        <v>198</v>
      </c>
      <c r="S992" t="s">
        <v>196</v>
      </c>
      <c r="T992" t="s">
        <v>198</v>
      </c>
      <c r="U992" t="s">
        <v>198</v>
      </c>
      <c r="V992" t="s">
        <v>196</v>
      </c>
      <c r="W992" t="s">
        <v>198</v>
      </c>
      <c r="X992" t="s">
        <v>196</v>
      </c>
      <c r="Y992" t="s">
        <v>196</v>
      </c>
      <c r="Z992" t="s">
        <v>198</v>
      </c>
      <c r="AA992" t="s">
        <v>198</v>
      </c>
      <c r="AB992" t="s">
        <v>196</v>
      </c>
      <c r="AC992" t="s">
        <v>196</v>
      </c>
      <c r="AD992" t="s">
        <v>198</v>
      </c>
      <c r="AE992" t="s">
        <v>196</v>
      </c>
      <c r="AF992" t="s">
        <v>196</v>
      </c>
      <c r="AG992" t="s">
        <v>198</v>
      </c>
      <c r="AH992" t="s">
        <v>196</v>
      </c>
      <c r="AI992" t="s">
        <v>196</v>
      </c>
      <c r="AJ992" t="s">
        <v>198</v>
      </c>
      <c r="AK992" t="s">
        <v>197</v>
      </c>
      <c r="AL992" t="s">
        <v>196</v>
      </c>
      <c r="AM992" t="s">
        <v>198</v>
      </c>
      <c r="AN992" t="s">
        <v>198</v>
      </c>
      <c r="AO992" t="s">
        <v>197</v>
      </c>
      <c r="AP992" t="s">
        <v>197</v>
      </c>
      <c r="AQ992" s="241">
        <v>0</v>
      </c>
      <c r="AR992" s="241">
        <v>0</v>
      </c>
    </row>
    <row r="993" spans="1:44" x14ac:dyDescent="0.2">
      <c r="A993">
        <v>120641</v>
      </c>
      <c r="B993" t="s">
        <v>1144</v>
      </c>
      <c r="C993" t="s">
        <v>196</v>
      </c>
      <c r="D993" t="s">
        <v>196</v>
      </c>
      <c r="E993" t="s">
        <v>196</v>
      </c>
      <c r="F993" t="s">
        <v>196</v>
      </c>
      <c r="G993" t="s">
        <v>196</v>
      </c>
      <c r="H993" t="s">
        <v>198</v>
      </c>
      <c r="I993" t="s">
        <v>198</v>
      </c>
      <c r="J993" t="s">
        <v>198</v>
      </c>
      <c r="K993" t="s">
        <v>198</v>
      </c>
      <c r="L993" t="s">
        <v>198</v>
      </c>
      <c r="M993" t="s">
        <v>198</v>
      </c>
      <c r="N993" t="s">
        <v>198</v>
      </c>
      <c r="O993" t="s">
        <v>197</v>
      </c>
      <c r="P993" t="s">
        <v>198</v>
      </c>
      <c r="Q993" t="s">
        <v>198</v>
      </c>
      <c r="R993" t="s">
        <v>197</v>
      </c>
      <c r="S993" t="s">
        <v>198</v>
      </c>
      <c r="T993" t="s">
        <v>197</v>
      </c>
      <c r="U993" t="s">
        <v>196</v>
      </c>
      <c r="V993" t="s">
        <v>198</v>
      </c>
      <c r="W993" t="s">
        <v>198</v>
      </c>
      <c r="X993" t="s">
        <v>198</v>
      </c>
      <c r="Y993" t="s">
        <v>198</v>
      </c>
      <c r="Z993" t="s">
        <v>198</v>
      </c>
      <c r="AA993" t="s">
        <v>198</v>
      </c>
      <c r="AB993" t="s">
        <v>198</v>
      </c>
      <c r="AC993" t="s">
        <v>198</v>
      </c>
      <c r="AD993" t="s">
        <v>198</v>
      </c>
      <c r="AE993" t="s">
        <v>198</v>
      </c>
      <c r="AF993" t="s">
        <v>196</v>
      </c>
      <c r="AG993" t="s">
        <v>198</v>
      </c>
      <c r="AH993" t="s">
        <v>196</v>
      </c>
      <c r="AI993" t="s">
        <v>196</v>
      </c>
      <c r="AJ993" t="s">
        <v>196</v>
      </c>
      <c r="AK993" t="s">
        <v>196</v>
      </c>
      <c r="AL993" t="s">
        <v>198</v>
      </c>
      <c r="AM993" t="s">
        <v>198</v>
      </c>
      <c r="AN993" t="s">
        <v>198</v>
      </c>
      <c r="AO993" t="s">
        <v>196</v>
      </c>
      <c r="AP993" t="s">
        <v>196</v>
      </c>
      <c r="AQ993" s="241">
        <v>0</v>
      </c>
      <c r="AR993" s="241">
        <v>0</v>
      </c>
    </row>
    <row r="994" spans="1:44" ht="15" x14ac:dyDescent="0.25">
      <c r="A994" s="258">
        <v>120647</v>
      </c>
      <c r="B994" t="s">
        <v>59</v>
      </c>
      <c r="C994" s="245" t="s">
        <v>198</v>
      </c>
      <c r="D994" s="245" t="s">
        <v>198</v>
      </c>
      <c r="E994" s="245" t="s">
        <v>198</v>
      </c>
      <c r="F994" s="245" t="s">
        <v>198</v>
      </c>
      <c r="G994" s="245" t="s">
        <v>198</v>
      </c>
      <c r="H994" s="245" t="s">
        <v>198</v>
      </c>
      <c r="I994" s="245" t="s">
        <v>198</v>
      </c>
      <c r="J994" s="245" t="s">
        <v>198</v>
      </c>
      <c r="K994" s="245" t="s">
        <v>198</v>
      </c>
      <c r="L994" s="245" t="s">
        <v>198</v>
      </c>
      <c r="M994" s="245" t="s">
        <v>198</v>
      </c>
      <c r="N994" s="245" t="s">
        <v>198</v>
      </c>
      <c r="O994" s="245" t="s">
        <v>196</v>
      </c>
      <c r="P994" s="245" t="s">
        <v>196</v>
      </c>
      <c r="Q994" s="245" t="s">
        <v>198</v>
      </c>
      <c r="R994" s="245" t="s">
        <v>198</v>
      </c>
      <c r="S994" s="245" t="s">
        <v>198</v>
      </c>
      <c r="T994" s="245" t="s">
        <v>198</v>
      </c>
      <c r="U994" s="245" t="s">
        <v>198</v>
      </c>
      <c r="V994" s="245" t="s">
        <v>198</v>
      </c>
      <c r="W994" s="245" t="s">
        <v>198</v>
      </c>
      <c r="X994" s="245" t="s">
        <v>198</v>
      </c>
      <c r="Y994" s="245" t="s">
        <v>198</v>
      </c>
      <c r="Z994" s="245" t="s">
        <v>196</v>
      </c>
      <c r="AA994" s="245" t="s">
        <v>198</v>
      </c>
      <c r="AB994" s="245" t="s">
        <v>198</v>
      </c>
      <c r="AC994" s="245" t="s">
        <v>198</v>
      </c>
      <c r="AD994" s="245" t="s">
        <v>198</v>
      </c>
      <c r="AE994" s="245" t="s">
        <v>196</v>
      </c>
      <c r="AF994" s="245" t="s">
        <v>198</v>
      </c>
      <c r="AG994" s="245" t="s">
        <v>198</v>
      </c>
      <c r="AH994" s="245" t="s">
        <v>196</v>
      </c>
      <c r="AI994" s="245" t="s">
        <v>196</v>
      </c>
      <c r="AJ994" s="245" t="s">
        <v>197</v>
      </c>
      <c r="AK994" s="245" t="s">
        <v>197</v>
      </c>
      <c r="AL994" s="245" t="s">
        <v>198</v>
      </c>
      <c r="AM994" s="245" t="s">
        <v>197</v>
      </c>
      <c r="AN994" s="245" t="s">
        <v>198</v>
      </c>
      <c r="AO994" s="245" t="s">
        <v>198</v>
      </c>
      <c r="AP994" s="245" t="s">
        <v>196</v>
      </c>
      <c r="AQ994" s="241">
        <v>0</v>
      </c>
      <c r="AR994" s="241">
        <v>0</v>
      </c>
    </row>
    <row r="995" spans="1:44" x14ac:dyDescent="0.2">
      <c r="A995" s="241">
        <v>120651</v>
      </c>
      <c r="B995" t="s">
        <v>59</v>
      </c>
      <c r="C995" s="241" t="s">
        <v>196</v>
      </c>
      <c r="D995" s="241" t="s">
        <v>198</v>
      </c>
      <c r="E995" s="241" t="s">
        <v>196</v>
      </c>
      <c r="F995" s="241" t="s">
        <v>196</v>
      </c>
      <c r="G995" s="241" t="s">
        <v>198</v>
      </c>
      <c r="H995" s="241" t="s">
        <v>198</v>
      </c>
      <c r="I995" s="241" t="s">
        <v>198</v>
      </c>
      <c r="J995" s="241" t="s">
        <v>198</v>
      </c>
      <c r="K995" s="241" t="s">
        <v>198</v>
      </c>
      <c r="L995" s="241" t="s">
        <v>198</v>
      </c>
      <c r="M995" s="241" t="s">
        <v>198</v>
      </c>
      <c r="N995" s="241" t="s">
        <v>198</v>
      </c>
      <c r="O995" s="241" t="s">
        <v>198</v>
      </c>
      <c r="P995" s="241" t="s">
        <v>198</v>
      </c>
      <c r="Q995" s="241" t="s">
        <v>198</v>
      </c>
      <c r="R995" s="241" t="s">
        <v>198</v>
      </c>
      <c r="S995" s="241" t="s">
        <v>198</v>
      </c>
      <c r="T995" s="241" t="s">
        <v>198</v>
      </c>
      <c r="U995" s="241" t="s">
        <v>198</v>
      </c>
      <c r="V995" s="241" t="s">
        <v>198</v>
      </c>
      <c r="W995" s="241" t="s">
        <v>198</v>
      </c>
      <c r="X995" s="241" t="s">
        <v>198</v>
      </c>
      <c r="Y995" s="241" t="s">
        <v>198</v>
      </c>
      <c r="Z995" s="241" t="s">
        <v>198</v>
      </c>
      <c r="AA995" s="241" t="s">
        <v>198</v>
      </c>
      <c r="AB995" s="241" t="s">
        <v>198</v>
      </c>
      <c r="AC995" s="241" t="s">
        <v>196</v>
      </c>
      <c r="AD995" s="241" t="s">
        <v>198</v>
      </c>
      <c r="AE995" s="241" t="s">
        <v>196</v>
      </c>
      <c r="AF995" s="241" t="s">
        <v>198</v>
      </c>
      <c r="AG995" s="241" t="s">
        <v>196</v>
      </c>
      <c r="AH995" s="241" t="s">
        <v>198</v>
      </c>
      <c r="AI995" s="241" t="s">
        <v>198</v>
      </c>
      <c r="AJ995" s="241" t="s">
        <v>196</v>
      </c>
      <c r="AK995" s="241" t="s">
        <v>196</v>
      </c>
      <c r="AL995" s="241" t="s">
        <v>198</v>
      </c>
      <c r="AM995" s="241" t="s">
        <v>198</v>
      </c>
      <c r="AN995" s="241" t="s">
        <v>196</v>
      </c>
      <c r="AO995" s="241" t="s">
        <v>196</v>
      </c>
      <c r="AP995" s="241" t="s">
        <v>198</v>
      </c>
      <c r="AQ995" s="241">
        <v>0</v>
      </c>
      <c r="AR995" s="241">
        <v>0</v>
      </c>
    </row>
    <row r="996" spans="1:44" x14ac:dyDescent="0.2">
      <c r="A996" s="241">
        <v>120655</v>
      </c>
      <c r="B996" t="s">
        <v>59</v>
      </c>
      <c r="C996" s="241" t="s">
        <v>659</v>
      </c>
      <c r="D996" s="241" t="s">
        <v>659</v>
      </c>
      <c r="E996" s="241" t="s">
        <v>659</v>
      </c>
      <c r="F996" s="241" t="s">
        <v>659</v>
      </c>
      <c r="G996" s="241" t="s">
        <v>659</v>
      </c>
      <c r="H996" s="241" t="s">
        <v>659</v>
      </c>
      <c r="I996" s="241" t="s">
        <v>659</v>
      </c>
      <c r="J996" s="241" t="s">
        <v>659</v>
      </c>
      <c r="K996" s="241" t="s">
        <v>659</v>
      </c>
      <c r="L996" s="241" t="s">
        <v>659</v>
      </c>
      <c r="M996" s="241" t="s">
        <v>659</v>
      </c>
      <c r="N996" s="241" t="s">
        <v>659</v>
      </c>
      <c r="O996" s="241" t="s">
        <v>659</v>
      </c>
      <c r="P996" s="241" t="s">
        <v>659</v>
      </c>
      <c r="Q996" s="241" t="s">
        <v>659</v>
      </c>
      <c r="R996" s="241" t="s">
        <v>659</v>
      </c>
      <c r="S996" s="241" t="s">
        <v>659</v>
      </c>
      <c r="T996" s="241" t="s">
        <v>659</v>
      </c>
      <c r="U996" s="241" t="s">
        <v>659</v>
      </c>
      <c r="V996" s="241" t="s">
        <v>659</v>
      </c>
      <c r="W996" s="241" t="s">
        <v>659</v>
      </c>
      <c r="X996" s="241" t="s">
        <v>659</v>
      </c>
      <c r="Y996" s="241" t="s">
        <v>659</v>
      </c>
      <c r="Z996" s="241" t="s">
        <v>659</v>
      </c>
      <c r="AA996" s="241" t="s">
        <v>659</v>
      </c>
      <c r="AB996" s="241" t="s">
        <v>659</v>
      </c>
      <c r="AC996" s="241" t="s">
        <v>659</v>
      </c>
      <c r="AD996" s="241" t="s">
        <v>659</v>
      </c>
      <c r="AE996" s="241" t="s">
        <v>659</v>
      </c>
      <c r="AF996" s="241" t="s">
        <v>659</v>
      </c>
      <c r="AG996" s="241" t="s">
        <v>659</v>
      </c>
      <c r="AH996" s="241" t="s">
        <v>659</v>
      </c>
      <c r="AI996" s="241" t="s">
        <v>659</v>
      </c>
      <c r="AJ996" s="241" t="s">
        <v>659</v>
      </c>
      <c r="AK996" s="241" t="s">
        <v>659</v>
      </c>
      <c r="AL996" s="241" t="s">
        <v>659</v>
      </c>
      <c r="AM996" s="241" t="s">
        <v>659</v>
      </c>
      <c r="AN996" s="241" t="s">
        <v>659</v>
      </c>
      <c r="AO996" s="241" t="s">
        <v>659</v>
      </c>
      <c r="AP996" s="241" t="s">
        <v>659</v>
      </c>
      <c r="AQ996" s="241" t="s">
        <v>944</v>
      </c>
      <c r="AR996" s="241">
        <v>0</v>
      </c>
    </row>
    <row r="997" spans="1:44" x14ac:dyDescent="0.2">
      <c r="A997">
        <v>120665</v>
      </c>
      <c r="B997" t="s">
        <v>59</v>
      </c>
      <c r="C997" t="s">
        <v>198</v>
      </c>
      <c r="D997" t="s">
        <v>198</v>
      </c>
      <c r="E997" t="s">
        <v>198</v>
      </c>
      <c r="F997" t="s">
        <v>198</v>
      </c>
      <c r="G997" t="s">
        <v>198</v>
      </c>
      <c r="H997" t="s">
        <v>198</v>
      </c>
      <c r="I997" t="s">
        <v>196</v>
      </c>
      <c r="J997" t="s">
        <v>198</v>
      </c>
      <c r="K997" t="s">
        <v>198</v>
      </c>
      <c r="L997" t="s">
        <v>198</v>
      </c>
      <c r="M997" t="s">
        <v>198</v>
      </c>
      <c r="N997" t="s">
        <v>198</v>
      </c>
      <c r="O997" t="s">
        <v>198</v>
      </c>
      <c r="P997" t="s">
        <v>198</v>
      </c>
      <c r="Q997" t="s">
        <v>198</v>
      </c>
      <c r="R997" t="s">
        <v>198</v>
      </c>
      <c r="S997" t="s">
        <v>198</v>
      </c>
      <c r="T997" t="s">
        <v>198</v>
      </c>
      <c r="U997" t="s">
        <v>196</v>
      </c>
      <c r="V997" t="s">
        <v>198</v>
      </c>
      <c r="W997" t="s">
        <v>198</v>
      </c>
      <c r="X997" t="s">
        <v>198</v>
      </c>
      <c r="Y997" t="s">
        <v>198</v>
      </c>
      <c r="Z997" t="s">
        <v>196</v>
      </c>
      <c r="AA997" t="s">
        <v>198</v>
      </c>
      <c r="AB997" t="s">
        <v>198</v>
      </c>
      <c r="AC997" t="s">
        <v>196</v>
      </c>
      <c r="AD997" t="s">
        <v>198</v>
      </c>
      <c r="AE997" t="s">
        <v>198</v>
      </c>
      <c r="AF997" t="s">
        <v>196</v>
      </c>
      <c r="AG997" t="s">
        <v>197</v>
      </c>
      <c r="AH997" t="s">
        <v>198</v>
      </c>
      <c r="AI997" t="s">
        <v>197</v>
      </c>
      <c r="AJ997" t="s">
        <v>197</v>
      </c>
      <c r="AK997" t="s">
        <v>196</v>
      </c>
      <c r="AL997" t="s">
        <v>198</v>
      </c>
      <c r="AM997" t="s">
        <v>196</v>
      </c>
      <c r="AN997" t="s">
        <v>198</v>
      </c>
      <c r="AO997" t="s">
        <v>196</v>
      </c>
      <c r="AP997" t="s">
        <v>196</v>
      </c>
      <c r="AQ997" s="241">
        <v>0</v>
      </c>
      <c r="AR997" s="241">
        <v>0</v>
      </c>
    </row>
    <row r="998" spans="1:44" ht="15" x14ac:dyDescent="0.25">
      <c r="A998" s="257">
        <v>120691</v>
      </c>
      <c r="B998" t="s">
        <v>59</v>
      </c>
      <c r="C998" s="245" t="s">
        <v>659</v>
      </c>
      <c r="D998" s="245" t="s">
        <v>659</v>
      </c>
      <c r="E998" s="245" t="s">
        <v>659</v>
      </c>
      <c r="F998" s="245" t="s">
        <v>659</v>
      </c>
      <c r="G998" s="245" t="s">
        <v>659</v>
      </c>
      <c r="H998" s="245" t="s">
        <v>659</v>
      </c>
      <c r="I998" s="245" t="s">
        <v>659</v>
      </c>
      <c r="J998" s="245" t="s">
        <v>659</v>
      </c>
      <c r="K998" s="245" t="s">
        <v>659</v>
      </c>
      <c r="L998" s="245" t="s">
        <v>659</v>
      </c>
      <c r="M998" s="245" t="s">
        <v>659</v>
      </c>
      <c r="N998" s="245" t="s">
        <v>659</v>
      </c>
      <c r="O998" s="245" t="s">
        <v>659</v>
      </c>
      <c r="P998" s="245" t="s">
        <v>659</v>
      </c>
      <c r="Q998" s="245" t="s">
        <v>659</v>
      </c>
      <c r="R998" s="245" t="s">
        <v>659</v>
      </c>
      <c r="S998" s="245" t="s">
        <v>659</v>
      </c>
      <c r="T998" s="245" t="s">
        <v>659</v>
      </c>
      <c r="U998" s="245" t="s">
        <v>659</v>
      </c>
      <c r="V998" s="245" t="s">
        <v>659</v>
      </c>
      <c r="W998" s="245" t="s">
        <v>659</v>
      </c>
      <c r="X998" s="245" t="s">
        <v>659</v>
      </c>
      <c r="Y998" s="245" t="s">
        <v>659</v>
      </c>
      <c r="Z998" s="245" t="s">
        <v>659</v>
      </c>
      <c r="AA998" s="245" t="s">
        <v>659</v>
      </c>
      <c r="AB998" s="245" t="s">
        <v>659</v>
      </c>
      <c r="AC998" s="245" t="s">
        <v>659</v>
      </c>
      <c r="AD998" s="245" t="s">
        <v>659</v>
      </c>
      <c r="AE998" s="245" t="s">
        <v>659</v>
      </c>
      <c r="AF998" s="245" t="s">
        <v>659</v>
      </c>
      <c r="AG998" s="245" t="s">
        <v>659</v>
      </c>
      <c r="AH998" s="245" t="s">
        <v>659</v>
      </c>
      <c r="AI998" s="245" t="s">
        <v>659</v>
      </c>
      <c r="AJ998" s="245" t="s">
        <v>659</v>
      </c>
      <c r="AK998" s="245" t="s">
        <v>659</v>
      </c>
      <c r="AL998" s="245" t="s">
        <v>659</v>
      </c>
      <c r="AM998" s="245" t="s">
        <v>659</v>
      </c>
      <c r="AN998" s="245" t="s">
        <v>659</v>
      </c>
      <c r="AO998" s="245" t="s">
        <v>659</v>
      </c>
      <c r="AP998" s="245" t="s">
        <v>659</v>
      </c>
      <c r="AQ998" s="241" t="s">
        <v>931</v>
      </c>
      <c r="AR998" s="241">
        <v>0</v>
      </c>
    </row>
    <row r="999" spans="1:44" x14ac:dyDescent="0.2">
      <c r="A999">
        <v>120697</v>
      </c>
      <c r="B999" t="s">
        <v>1141</v>
      </c>
      <c r="C999" t="s">
        <v>659</v>
      </c>
      <c r="D999" t="s">
        <v>659</v>
      </c>
      <c r="E999" t="s">
        <v>659</v>
      </c>
      <c r="F999" t="s">
        <v>659</v>
      </c>
      <c r="G999" t="s">
        <v>659</v>
      </c>
      <c r="H999" t="s">
        <v>659</v>
      </c>
      <c r="I999" t="s">
        <v>659</v>
      </c>
      <c r="J999" t="s">
        <v>659</v>
      </c>
      <c r="K999" t="s">
        <v>659</v>
      </c>
      <c r="L999" t="s">
        <v>659</v>
      </c>
      <c r="M999" t="s">
        <v>659</v>
      </c>
      <c r="N999" t="s">
        <v>659</v>
      </c>
      <c r="O999" t="s">
        <v>659</v>
      </c>
      <c r="P999" t="s">
        <v>659</v>
      </c>
      <c r="Q999" t="s">
        <v>659</v>
      </c>
      <c r="R999" t="s">
        <v>659</v>
      </c>
      <c r="S999" t="s">
        <v>659</v>
      </c>
      <c r="T999" t="s">
        <v>659</v>
      </c>
      <c r="U999" t="s">
        <v>659</v>
      </c>
      <c r="V999" t="s">
        <v>659</v>
      </c>
      <c r="W999" t="s">
        <v>659</v>
      </c>
      <c r="X999" t="s">
        <v>659</v>
      </c>
      <c r="Y999" t="s">
        <v>659</v>
      </c>
      <c r="Z999" t="s">
        <v>659</v>
      </c>
      <c r="AA999" t="s">
        <v>659</v>
      </c>
      <c r="AB999" t="s">
        <v>659</v>
      </c>
      <c r="AC999" t="s">
        <v>659</v>
      </c>
      <c r="AD999" t="s">
        <v>659</v>
      </c>
      <c r="AE999" t="s">
        <v>659</v>
      </c>
      <c r="AF999" t="s">
        <v>659</v>
      </c>
      <c r="AG999" t="s">
        <v>659</v>
      </c>
      <c r="AH999" t="s">
        <v>659</v>
      </c>
      <c r="AI999" t="s">
        <v>659</v>
      </c>
      <c r="AJ999" t="s">
        <v>659</v>
      </c>
      <c r="AK999" t="s">
        <v>659</v>
      </c>
      <c r="AL999" t="s">
        <v>659</v>
      </c>
      <c r="AM999" t="s">
        <v>659</v>
      </c>
      <c r="AN999" t="s">
        <v>659</v>
      </c>
      <c r="AO999" t="s">
        <v>659</v>
      </c>
      <c r="AP999" t="s">
        <v>659</v>
      </c>
      <c r="AQ999" s="241" t="s">
        <v>931</v>
      </c>
      <c r="AR999" s="241">
        <v>0</v>
      </c>
    </row>
    <row r="1000" spans="1:44" ht="18" x14ac:dyDescent="0.2">
      <c r="A1000" s="264">
        <v>120702</v>
      </c>
      <c r="B1000" t="s">
        <v>59</v>
      </c>
      <c r="C1000" t="s">
        <v>659</v>
      </c>
      <c r="D1000" t="s">
        <v>659</v>
      </c>
      <c r="E1000" t="s">
        <v>659</v>
      </c>
      <c r="F1000" t="s">
        <v>659</v>
      </c>
      <c r="G1000" t="s">
        <v>659</v>
      </c>
      <c r="H1000" t="s">
        <v>659</v>
      </c>
      <c r="I1000" t="s">
        <v>659</v>
      </c>
      <c r="J1000" t="s">
        <v>659</v>
      </c>
      <c r="K1000" t="s">
        <v>659</v>
      </c>
      <c r="L1000" t="s">
        <v>659</v>
      </c>
      <c r="M1000" t="s">
        <v>659</v>
      </c>
      <c r="N1000" t="s">
        <v>659</v>
      </c>
      <c r="O1000" t="s">
        <v>659</v>
      </c>
      <c r="P1000" t="s">
        <v>659</v>
      </c>
      <c r="Q1000" t="s">
        <v>659</v>
      </c>
      <c r="R1000" t="s">
        <v>659</v>
      </c>
      <c r="S1000" t="s">
        <v>659</v>
      </c>
      <c r="T1000" t="s">
        <v>659</v>
      </c>
      <c r="U1000" t="s">
        <v>659</v>
      </c>
      <c r="V1000" t="s">
        <v>659</v>
      </c>
      <c r="W1000" t="s">
        <v>659</v>
      </c>
      <c r="X1000" t="s">
        <v>659</v>
      </c>
      <c r="Y1000" t="s">
        <v>659</v>
      </c>
      <c r="Z1000" t="s">
        <v>659</v>
      </c>
      <c r="AA1000" t="s">
        <v>659</v>
      </c>
      <c r="AB1000" t="s">
        <v>659</v>
      </c>
      <c r="AC1000" t="s">
        <v>659</v>
      </c>
      <c r="AD1000" t="s">
        <v>659</v>
      </c>
      <c r="AE1000" t="s">
        <v>659</v>
      </c>
      <c r="AF1000" t="s">
        <v>659</v>
      </c>
      <c r="AG1000" t="s">
        <v>659</v>
      </c>
      <c r="AH1000" t="s">
        <v>659</v>
      </c>
      <c r="AI1000" t="s">
        <v>659</v>
      </c>
      <c r="AJ1000" t="s">
        <v>659</v>
      </c>
      <c r="AK1000" t="s">
        <v>659</v>
      </c>
      <c r="AL1000" t="s">
        <v>659</v>
      </c>
      <c r="AM1000" t="s">
        <v>659</v>
      </c>
      <c r="AN1000" t="s">
        <v>659</v>
      </c>
      <c r="AO1000" t="s">
        <v>659</v>
      </c>
      <c r="AP1000" t="s">
        <v>659</v>
      </c>
      <c r="AQ1000" s="241">
        <v>0</v>
      </c>
      <c r="AR1000" s="241">
        <v>0</v>
      </c>
    </row>
    <row r="1001" spans="1:44" ht="15" x14ac:dyDescent="0.25">
      <c r="A1001" s="258">
        <v>120706</v>
      </c>
      <c r="B1001" t="s">
        <v>59</v>
      </c>
      <c r="C1001" s="245" t="s">
        <v>198</v>
      </c>
      <c r="D1001" s="245" t="s">
        <v>198</v>
      </c>
      <c r="E1001" s="245" t="s">
        <v>196</v>
      </c>
      <c r="F1001" s="245" t="s">
        <v>198</v>
      </c>
      <c r="G1001" s="245" t="s">
        <v>196</v>
      </c>
      <c r="H1001" s="245" t="s">
        <v>198</v>
      </c>
      <c r="I1001" s="245" t="s">
        <v>198</v>
      </c>
      <c r="J1001" s="245" t="s">
        <v>198</v>
      </c>
      <c r="K1001" s="245" t="s">
        <v>197</v>
      </c>
      <c r="L1001" s="245" t="s">
        <v>196</v>
      </c>
      <c r="M1001" s="245" t="s">
        <v>198</v>
      </c>
      <c r="N1001" s="245" t="s">
        <v>196</v>
      </c>
      <c r="O1001" s="245" t="s">
        <v>198</v>
      </c>
      <c r="P1001" s="245" t="s">
        <v>196</v>
      </c>
      <c r="Q1001" s="245" t="s">
        <v>198</v>
      </c>
      <c r="R1001" s="245" t="s">
        <v>198</v>
      </c>
      <c r="S1001" s="245" t="s">
        <v>198</v>
      </c>
      <c r="T1001" s="245" t="s">
        <v>196</v>
      </c>
      <c r="U1001" s="245" t="s">
        <v>196</v>
      </c>
      <c r="V1001" s="245" t="s">
        <v>198</v>
      </c>
      <c r="W1001" s="245" t="s">
        <v>198</v>
      </c>
      <c r="X1001" s="245" t="s">
        <v>198</v>
      </c>
      <c r="Y1001" s="245" t="s">
        <v>198</v>
      </c>
      <c r="Z1001" s="245" t="s">
        <v>198</v>
      </c>
      <c r="AA1001" s="245" t="s">
        <v>198</v>
      </c>
      <c r="AB1001" s="245" t="s">
        <v>198</v>
      </c>
      <c r="AC1001" s="245" t="s">
        <v>198</v>
      </c>
      <c r="AD1001" s="245" t="s">
        <v>198</v>
      </c>
      <c r="AE1001" s="245" t="s">
        <v>196</v>
      </c>
      <c r="AF1001" s="245" t="s">
        <v>198</v>
      </c>
      <c r="AG1001" s="245" t="s">
        <v>196</v>
      </c>
      <c r="AH1001" s="245" t="s">
        <v>197</v>
      </c>
      <c r="AI1001" s="245" t="s">
        <v>196</v>
      </c>
      <c r="AJ1001" s="245" t="s">
        <v>198</v>
      </c>
      <c r="AK1001" s="245" t="s">
        <v>198</v>
      </c>
      <c r="AL1001" s="245" t="s">
        <v>197</v>
      </c>
      <c r="AM1001" s="245" t="s">
        <v>198</v>
      </c>
      <c r="AN1001" s="245" t="s">
        <v>197</v>
      </c>
      <c r="AO1001" s="245" t="s">
        <v>197</v>
      </c>
      <c r="AP1001" s="245" t="s">
        <v>197</v>
      </c>
      <c r="AQ1001" s="241">
        <v>0</v>
      </c>
      <c r="AR1001" s="241">
        <v>0</v>
      </c>
    </row>
    <row r="1002" spans="1:44" ht="15" x14ac:dyDescent="0.25">
      <c r="A1002" s="258">
        <v>120712</v>
      </c>
      <c r="B1002" t="s">
        <v>59</v>
      </c>
      <c r="C1002" s="245" t="s">
        <v>198</v>
      </c>
      <c r="D1002" s="245" t="s">
        <v>198</v>
      </c>
      <c r="E1002" s="245" t="s">
        <v>198</v>
      </c>
      <c r="F1002" s="245" t="s">
        <v>196</v>
      </c>
      <c r="G1002" s="245" t="s">
        <v>198</v>
      </c>
      <c r="H1002" s="245" t="s">
        <v>198</v>
      </c>
      <c r="I1002" s="245" t="s">
        <v>198</v>
      </c>
      <c r="J1002" s="245" t="s">
        <v>198</v>
      </c>
      <c r="K1002" s="245" t="s">
        <v>198</v>
      </c>
      <c r="L1002" s="245" t="s">
        <v>198</v>
      </c>
      <c r="M1002" s="245" t="s">
        <v>196</v>
      </c>
      <c r="N1002" s="245" t="s">
        <v>196</v>
      </c>
      <c r="O1002" s="245" t="s">
        <v>198</v>
      </c>
      <c r="P1002" s="245" t="s">
        <v>196</v>
      </c>
      <c r="Q1002" s="245" t="s">
        <v>198</v>
      </c>
      <c r="R1002" s="245" t="s">
        <v>196</v>
      </c>
      <c r="S1002" s="245" t="s">
        <v>198</v>
      </c>
      <c r="T1002" s="245" t="s">
        <v>196</v>
      </c>
      <c r="U1002" s="245" t="s">
        <v>196</v>
      </c>
      <c r="V1002" s="245" t="s">
        <v>198</v>
      </c>
      <c r="W1002" s="245" t="s">
        <v>198</v>
      </c>
      <c r="X1002" s="245" t="s">
        <v>198</v>
      </c>
      <c r="Y1002" s="245" t="s">
        <v>198</v>
      </c>
      <c r="Z1002" s="245" t="s">
        <v>197</v>
      </c>
      <c r="AA1002" s="245" t="s">
        <v>198</v>
      </c>
      <c r="AB1002" s="245" t="s">
        <v>197</v>
      </c>
      <c r="AC1002" s="245" t="s">
        <v>198</v>
      </c>
      <c r="AD1002" s="245" t="s">
        <v>197</v>
      </c>
      <c r="AE1002" s="245" t="s">
        <v>198</v>
      </c>
      <c r="AF1002" s="245" t="s">
        <v>196</v>
      </c>
      <c r="AG1002" s="245" t="s">
        <v>196</v>
      </c>
      <c r="AH1002" s="245" t="s">
        <v>197</v>
      </c>
      <c r="AI1002" s="245" t="s">
        <v>196</v>
      </c>
      <c r="AJ1002" s="245" t="s">
        <v>198</v>
      </c>
      <c r="AK1002" s="245" t="s">
        <v>196</v>
      </c>
      <c r="AL1002" s="245" t="s">
        <v>198</v>
      </c>
      <c r="AM1002" s="245" t="s">
        <v>197</v>
      </c>
      <c r="AN1002" s="245" t="s">
        <v>197</v>
      </c>
      <c r="AO1002" s="245" t="s">
        <v>197</v>
      </c>
      <c r="AP1002" s="245" t="s">
        <v>197</v>
      </c>
      <c r="AQ1002" s="241">
        <v>0</v>
      </c>
      <c r="AR1002" s="241">
        <v>0</v>
      </c>
    </row>
    <row r="1003" spans="1:44" x14ac:dyDescent="0.2">
      <c r="A1003">
        <v>120715</v>
      </c>
      <c r="B1003" t="s">
        <v>1141</v>
      </c>
      <c r="C1003" t="s">
        <v>196</v>
      </c>
      <c r="D1003" t="s">
        <v>196</v>
      </c>
      <c r="E1003" t="s">
        <v>196</v>
      </c>
      <c r="F1003" t="s">
        <v>196</v>
      </c>
      <c r="G1003" t="s">
        <v>196</v>
      </c>
      <c r="H1003" t="s">
        <v>196</v>
      </c>
      <c r="I1003" t="s">
        <v>198</v>
      </c>
      <c r="J1003" t="s">
        <v>198</v>
      </c>
      <c r="K1003" t="s">
        <v>196</v>
      </c>
      <c r="L1003" t="s">
        <v>196</v>
      </c>
      <c r="M1003" t="s">
        <v>196</v>
      </c>
      <c r="N1003" t="s">
        <v>196</v>
      </c>
      <c r="O1003" t="s">
        <v>198</v>
      </c>
      <c r="P1003" t="s">
        <v>196</v>
      </c>
      <c r="Q1003" t="s">
        <v>196</v>
      </c>
      <c r="R1003" t="s">
        <v>196</v>
      </c>
      <c r="S1003" t="s">
        <v>198</v>
      </c>
      <c r="T1003" t="s">
        <v>196</v>
      </c>
      <c r="U1003" t="s">
        <v>198</v>
      </c>
      <c r="V1003" t="s">
        <v>198</v>
      </c>
      <c r="W1003" t="s">
        <v>196</v>
      </c>
      <c r="X1003" t="s">
        <v>198</v>
      </c>
      <c r="Y1003" t="s">
        <v>196</v>
      </c>
      <c r="Z1003" t="s">
        <v>198</v>
      </c>
      <c r="AA1003" t="s">
        <v>198</v>
      </c>
      <c r="AB1003" t="s">
        <v>198</v>
      </c>
      <c r="AC1003" t="s">
        <v>198</v>
      </c>
      <c r="AD1003" t="s">
        <v>196</v>
      </c>
      <c r="AE1003" t="s">
        <v>196</v>
      </c>
      <c r="AF1003" t="s">
        <v>198</v>
      </c>
      <c r="AG1003" t="s">
        <v>198</v>
      </c>
      <c r="AH1003" t="s">
        <v>196</v>
      </c>
      <c r="AI1003" t="s">
        <v>196</v>
      </c>
      <c r="AJ1003" t="s">
        <v>196</v>
      </c>
      <c r="AK1003" t="s">
        <v>196</v>
      </c>
      <c r="AL1003" t="s">
        <v>198</v>
      </c>
      <c r="AM1003" t="s">
        <v>198</v>
      </c>
      <c r="AN1003" t="s">
        <v>198</v>
      </c>
      <c r="AO1003" t="s">
        <v>198</v>
      </c>
      <c r="AP1003" t="s">
        <v>198</v>
      </c>
      <c r="AQ1003" s="241">
        <v>0</v>
      </c>
      <c r="AR1003" s="241">
        <v>0</v>
      </c>
    </row>
    <row r="1004" spans="1:44" x14ac:dyDescent="0.2">
      <c r="A1004" s="241">
        <v>120716</v>
      </c>
      <c r="B1004" t="s">
        <v>59</v>
      </c>
      <c r="C1004" s="241" t="s">
        <v>659</v>
      </c>
      <c r="D1004" s="241" t="s">
        <v>659</v>
      </c>
      <c r="E1004" s="241" t="s">
        <v>659</v>
      </c>
      <c r="F1004" s="241" t="s">
        <v>659</v>
      </c>
      <c r="G1004" s="241" t="s">
        <v>659</v>
      </c>
      <c r="H1004" s="241" t="s">
        <v>659</v>
      </c>
      <c r="I1004" s="241" t="s">
        <v>659</v>
      </c>
      <c r="J1004" s="241" t="s">
        <v>659</v>
      </c>
      <c r="K1004" s="241" t="s">
        <v>659</v>
      </c>
      <c r="L1004" s="241" t="s">
        <v>659</v>
      </c>
      <c r="M1004" s="241" t="s">
        <v>659</v>
      </c>
      <c r="N1004" s="241" t="s">
        <v>659</v>
      </c>
      <c r="O1004" s="241" t="s">
        <v>659</v>
      </c>
      <c r="P1004" s="241" t="s">
        <v>659</v>
      </c>
      <c r="Q1004" s="241" t="s">
        <v>659</v>
      </c>
      <c r="R1004" s="241" t="s">
        <v>659</v>
      </c>
      <c r="S1004" s="241" t="s">
        <v>659</v>
      </c>
      <c r="T1004" s="241" t="s">
        <v>659</v>
      </c>
      <c r="U1004" s="241" t="s">
        <v>659</v>
      </c>
      <c r="V1004" s="241" t="s">
        <v>659</v>
      </c>
      <c r="W1004" s="241" t="s">
        <v>659</v>
      </c>
      <c r="X1004" s="241" t="s">
        <v>659</v>
      </c>
      <c r="Y1004" s="241" t="s">
        <v>659</v>
      </c>
      <c r="Z1004" s="241" t="s">
        <v>659</v>
      </c>
      <c r="AA1004" s="241" t="s">
        <v>659</v>
      </c>
      <c r="AB1004" s="241" t="s">
        <v>659</v>
      </c>
      <c r="AC1004" s="241" t="s">
        <v>659</v>
      </c>
      <c r="AD1004" s="241" t="s">
        <v>659</v>
      </c>
      <c r="AE1004" s="241" t="s">
        <v>659</v>
      </c>
      <c r="AF1004" s="241" t="s">
        <v>659</v>
      </c>
      <c r="AG1004" s="241" t="s">
        <v>659</v>
      </c>
      <c r="AH1004" s="241" t="s">
        <v>659</v>
      </c>
      <c r="AI1004" s="241" t="s">
        <v>659</v>
      </c>
      <c r="AJ1004" s="241" t="s">
        <v>659</v>
      </c>
      <c r="AK1004" s="241" t="s">
        <v>659</v>
      </c>
      <c r="AL1004" s="241" t="s">
        <v>659</v>
      </c>
      <c r="AM1004" s="241" t="s">
        <v>659</v>
      </c>
      <c r="AN1004" s="241" t="s">
        <v>659</v>
      </c>
      <c r="AO1004" s="241" t="s">
        <v>659</v>
      </c>
      <c r="AP1004" s="241" t="s">
        <v>659</v>
      </c>
      <c r="AQ1004" s="241" t="s">
        <v>944</v>
      </c>
      <c r="AR1004" s="241">
        <v>0</v>
      </c>
    </row>
    <row r="1005" spans="1:44" ht="18" x14ac:dyDescent="0.2">
      <c r="A1005" s="264">
        <v>120735</v>
      </c>
      <c r="B1005" t="s">
        <v>59</v>
      </c>
      <c r="C1005" t="s">
        <v>659</v>
      </c>
      <c r="D1005" t="s">
        <v>659</v>
      </c>
      <c r="E1005" t="s">
        <v>659</v>
      </c>
      <c r="F1005" t="s">
        <v>659</v>
      </c>
      <c r="G1005" t="s">
        <v>659</v>
      </c>
      <c r="H1005" t="s">
        <v>659</v>
      </c>
      <c r="I1005" t="s">
        <v>659</v>
      </c>
      <c r="J1005" t="s">
        <v>659</v>
      </c>
      <c r="K1005" t="s">
        <v>659</v>
      </c>
      <c r="L1005" t="s">
        <v>659</v>
      </c>
      <c r="M1005" t="s">
        <v>659</v>
      </c>
      <c r="N1005" t="s">
        <v>659</v>
      </c>
      <c r="O1005" t="s">
        <v>659</v>
      </c>
      <c r="P1005" t="s">
        <v>659</v>
      </c>
      <c r="Q1005" t="s">
        <v>659</v>
      </c>
      <c r="R1005" t="s">
        <v>659</v>
      </c>
      <c r="S1005" t="s">
        <v>659</v>
      </c>
      <c r="T1005" t="s">
        <v>659</v>
      </c>
      <c r="U1005" t="s">
        <v>659</v>
      </c>
      <c r="V1005" t="s">
        <v>659</v>
      </c>
      <c r="W1005" t="s">
        <v>659</v>
      </c>
      <c r="X1005" t="s">
        <v>659</v>
      </c>
      <c r="Y1005" t="s">
        <v>659</v>
      </c>
      <c r="Z1005" t="s">
        <v>659</v>
      </c>
      <c r="AA1005" t="s">
        <v>659</v>
      </c>
      <c r="AB1005" t="s">
        <v>659</v>
      </c>
      <c r="AC1005" t="s">
        <v>659</v>
      </c>
      <c r="AD1005" t="s">
        <v>659</v>
      </c>
      <c r="AE1005" t="s">
        <v>659</v>
      </c>
      <c r="AF1005" t="s">
        <v>659</v>
      </c>
      <c r="AG1005" t="s">
        <v>659</v>
      </c>
      <c r="AH1005" t="s">
        <v>659</v>
      </c>
      <c r="AI1005" t="s">
        <v>659</v>
      </c>
      <c r="AJ1005" t="s">
        <v>659</v>
      </c>
      <c r="AK1005" t="s">
        <v>659</v>
      </c>
      <c r="AL1005" t="s">
        <v>659</v>
      </c>
      <c r="AM1005" t="s">
        <v>659</v>
      </c>
      <c r="AN1005" t="s">
        <v>659</v>
      </c>
      <c r="AO1005" t="s">
        <v>659</v>
      </c>
      <c r="AP1005" t="s">
        <v>659</v>
      </c>
      <c r="AQ1005" s="241">
        <v>0</v>
      </c>
      <c r="AR1005" s="241">
        <v>0</v>
      </c>
    </row>
    <row r="1006" spans="1:44" x14ac:dyDescent="0.2">
      <c r="A1006">
        <v>120736</v>
      </c>
      <c r="B1006" t="s">
        <v>59</v>
      </c>
      <c r="C1006" t="s">
        <v>659</v>
      </c>
      <c r="D1006" t="s">
        <v>659</v>
      </c>
      <c r="E1006" t="s">
        <v>659</v>
      </c>
      <c r="F1006" t="s">
        <v>659</v>
      </c>
      <c r="G1006" t="s">
        <v>659</v>
      </c>
      <c r="H1006" t="s">
        <v>659</v>
      </c>
      <c r="I1006" t="s">
        <v>659</v>
      </c>
      <c r="J1006" t="s">
        <v>659</v>
      </c>
      <c r="K1006" t="s">
        <v>659</v>
      </c>
      <c r="L1006" t="s">
        <v>659</v>
      </c>
      <c r="M1006" t="s">
        <v>659</v>
      </c>
      <c r="N1006" t="s">
        <v>659</v>
      </c>
      <c r="O1006" t="s">
        <v>659</v>
      </c>
      <c r="P1006" t="s">
        <v>659</v>
      </c>
      <c r="Q1006" t="s">
        <v>659</v>
      </c>
      <c r="R1006" t="s">
        <v>659</v>
      </c>
      <c r="S1006" t="s">
        <v>659</v>
      </c>
      <c r="T1006" t="s">
        <v>659</v>
      </c>
      <c r="U1006" t="s">
        <v>659</v>
      </c>
      <c r="V1006" t="s">
        <v>659</v>
      </c>
      <c r="W1006" t="s">
        <v>659</v>
      </c>
      <c r="X1006" t="s">
        <v>659</v>
      </c>
      <c r="Y1006" t="s">
        <v>659</v>
      </c>
      <c r="Z1006" t="s">
        <v>659</v>
      </c>
      <c r="AA1006" t="s">
        <v>659</v>
      </c>
      <c r="AB1006" t="s">
        <v>659</v>
      </c>
      <c r="AC1006" t="s">
        <v>659</v>
      </c>
      <c r="AD1006" t="s">
        <v>659</v>
      </c>
      <c r="AE1006" t="s">
        <v>659</v>
      </c>
      <c r="AF1006" t="s">
        <v>659</v>
      </c>
      <c r="AG1006" t="s">
        <v>659</v>
      </c>
      <c r="AH1006" t="s">
        <v>659</v>
      </c>
      <c r="AI1006" t="s">
        <v>659</v>
      </c>
      <c r="AJ1006" t="s">
        <v>659</v>
      </c>
      <c r="AK1006" t="s">
        <v>659</v>
      </c>
      <c r="AL1006" t="s">
        <v>659</v>
      </c>
      <c r="AM1006" t="s">
        <v>659</v>
      </c>
      <c r="AN1006" t="s">
        <v>659</v>
      </c>
      <c r="AO1006" t="s">
        <v>659</v>
      </c>
      <c r="AP1006" t="s">
        <v>659</v>
      </c>
      <c r="AQ1006" s="241" t="s">
        <v>944</v>
      </c>
      <c r="AR1006" s="241">
        <v>0</v>
      </c>
    </row>
    <row r="1007" spans="1:44" ht="15" x14ac:dyDescent="0.25">
      <c r="A1007" s="258">
        <v>120740</v>
      </c>
      <c r="B1007" t="s">
        <v>59</v>
      </c>
      <c r="C1007" s="245" t="s">
        <v>659</v>
      </c>
      <c r="D1007" s="245" t="s">
        <v>659</v>
      </c>
      <c r="E1007" s="245" t="s">
        <v>659</v>
      </c>
      <c r="F1007" s="245" t="s">
        <v>659</v>
      </c>
      <c r="G1007" s="245" t="s">
        <v>659</v>
      </c>
      <c r="H1007" s="245" t="s">
        <v>659</v>
      </c>
      <c r="I1007" s="245" t="s">
        <v>659</v>
      </c>
      <c r="J1007" s="245" t="s">
        <v>659</v>
      </c>
      <c r="K1007" s="245" t="s">
        <v>659</v>
      </c>
      <c r="L1007" s="245" t="s">
        <v>659</v>
      </c>
      <c r="M1007" s="245" t="s">
        <v>659</v>
      </c>
      <c r="N1007" s="245" t="s">
        <v>659</v>
      </c>
      <c r="O1007" s="245" t="s">
        <v>659</v>
      </c>
      <c r="P1007" s="245" t="s">
        <v>659</v>
      </c>
      <c r="Q1007" s="245" t="s">
        <v>659</v>
      </c>
      <c r="R1007" s="245" t="s">
        <v>659</v>
      </c>
      <c r="S1007" s="245" t="s">
        <v>659</v>
      </c>
      <c r="T1007" s="245" t="s">
        <v>659</v>
      </c>
      <c r="U1007" s="245" t="s">
        <v>659</v>
      </c>
      <c r="V1007" s="245" t="s">
        <v>659</v>
      </c>
      <c r="W1007" s="245" t="s">
        <v>659</v>
      </c>
      <c r="X1007" s="245" t="s">
        <v>659</v>
      </c>
      <c r="Y1007" s="245" t="s">
        <v>659</v>
      </c>
      <c r="Z1007" s="245" t="s">
        <v>659</v>
      </c>
      <c r="AA1007" s="245" t="s">
        <v>659</v>
      </c>
      <c r="AB1007" s="245" t="s">
        <v>659</v>
      </c>
      <c r="AC1007" s="245" t="s">
        <v>659</v>
      </c>
      <c r="AD1007" s="245" t="s">
        <v>659</v>
      </c>
      <c r="AE1007" s="245" t="s">
        <v>659</v>
      </c>
      <c r="AF1007" s="245" t="s">
        <v>659</v>
      </c>
      <c r="AG1007" s="245" t="s">
        <v>659</v>
      </c>
      <c r="AH1007" s="245" t="s">
        <v>659</v>
      </c>
      <c r="AI1007" s="245" t="s">
        <v>659</v>
      </c>
      <c r="AJ1007" s="245" t="s">
        <v>659</v>
      </c>
      <c r="AK1007" s="245" t="s">
        <v>659</v>
      </c>
      <c r="AL1007" s="245" t="s">
        <v>659</v>
      </c>
      <c r="AM1007" s="245" t="s">
        <v>659</v>
      </c>
      <c r="AN1007" s="245" t="s">
        <v>659</v>
      </c>
      <c r="AO1007" s="245" t="s">
        <v>659</v>
      </c>
      <c r="AP1007" s="245" t="s">
        <v>659</v>
      </c>
      <c r="AQ1007" s="241" t="s">
        <v>944</v>
      </c>
      <c r="AR1007" s="241">
        <v>0</v>
      </c>
    </row>
    <row r="1008" spans="1:44" ht="18" x14ac:dyDescent="0.2">
      <c r="A1008" s="264">
        <v>120749</v>
      </c>
      <c r="B1008" t="s">
        <v>59</v>
      </c>
      <c r="C1008" t="s">
        <v>659</v>
      </c>
      <c r="D1008" t="s">
        <v>659</v>
      </c>
      <c r="E1008" t="s">
        <v>659</v>
      </c>
      <c r="F1008" t="s">
        <v>659</v>
      </c>
      <c r="G1008" t="s">
        <v>659</v>
      </c>
      <c r="H1008" t="s">
        <v>659</v>
      </c>
      <c r="I1008" t="s">
        <v>659</v>
      </c>
      <c r="J1008" t="s">
        <v>659</v>
      </c>
      <c r="K1008" t="s">
        <v>659</v>
      </c>
      <c r="L1008" t="s">
        <v>659</v>
      </c>
      <c r="M1008" t="s">
        <v>659</v>
      </c>
      <c r="N1008" t="s">
        <v>659</v>
      </c>
      <c r="O1008" t="s">
        <v>659</v>
      </c>
      <c r="P1008" t="s">
        <v>659</v>
      </c>
      <c r="Q1008" t="s">
        <v>659</v>
      </c>
      <c r="R1008" t="s">
        <v>659</v>
      </c>
      <c r="S1008" t="s">
        <v>659</v>
      </c>
      <c r="T1008" t="s">
        <v>659</v>
      </c>
      <c r="U1008" t="s">
        <v>659</v>
      </c>
      <c r="V1008" t="s">
        <v>659</v>
      </c>
      <c r="W1008" t="s">
        <v>659</v>
      </c>
      <c r="X1008" t="s">
        <v>659</v>
      </c>
      <c r="Y1008" t="s">
        <v>659</v>
      </c>
      <c r="Z1008" t="s">
        <v>659</v>
      </c>
      <c r="AA1008" t="s">
        <v>659</v>
      </c>
      <c r="AB1008" t="s">
        <v>659</v>
      </c>
      <c r="AC1008" t="s">
        <v>659</v>
      </c>
      <c r="AD1008" t="s">
        <v>659</v>
      </c>
      <c r="AE1008" t="s">
        <v>659</v>
      </c>
      <c r="AF1008" t="s">
        <v>659</v>
      </c>
      <c r="AG1008" t="s">
        <v>659</v>
      </c>
      <c r="AH1008" t="s">
        <v>659</v>
      </c>
      <c r="AI1008" t="s">
        <v>659</v>
      </c>
      <c r="AJ1008" t="s">
        <v>659</v>
      </c>
      <c r="AK1008" t="s">
        <v>659</v>
      </c>
      <c r="AL1008" t="s">
        <v>659</v>
      </c>
      <c r="AM1008" t="s">
        <v>659</v>
      </c>
      <c r="AN1008" t="s">
        <v>659</v>
      </c>
      <c r="AO1008" t="s">
        <v>659</v>
      </c>
      <c r="AP1008" t="s">
        <v>659</v>
      </c>
      <c r="AQ1008" s="241">
        <v>0</v>
      </c>
      <c r="AR1008" s="241">
        <v>0</v>
      </c>
    </row>
    <row r="1009" spans="1:44" ht="15" x14ac:dyDescent="0.25">
      <c r="A1009" s="258">
        <v>120753</v>
      </c>
      <c r="B1009" t="s">
        <v>59</v>
      </c>
      <c r="C1009" s="245" t="s">
        <v>198</v>
      </c>
      <c r="D1009" s="245" t="s">
        <v>198</v>
      </c>
      <c r="E1009" s="245" t="s">
        <v>196</v>
      </c>
      <c r="F1009" s="245" t="s">
        <v>198</v>
      </c>
      <c r="G1009" s="245" t="s">
        <v>196</v>
      </c>
      <c r="H1009" s="245" t="s">
        <v>198</v>
      </c>
      <c r="I1009" s="245" t="s">
        <v>198</v>
      </c>
      <c r="J1009" s="245" t="s">
        <v>198</v>
      </c>
      <c r="K1009" s="245" t="s">
        <v>198</v>
      </c>
      <c r="L1009" s="245" t="s">
        <v>198</v>
      </c>
      <c r="M1009" s="245" t="s">
        <v>196</v>
      </c>
      <c r="N1009" s="245" t="s">
        <v>198</v>
      </c>
      <c r="O1009" s="245" t="s">
        <v>196</v>
      </c>
      <c r="P1009" s="245" t="s">
        <v>198</v>
      </c>
      <c r="Q1009" s="245" t="s">
        <v>196</v>
      </c>
      <c r="R1009" s="245" t="s">
        <v>198</v>
      </c>
      <c r="S1009" s="245" t="s">
        <v>198</v>
      </c>
      <c r="T1009" s="245" t="s">
        <v>196</v>
      </c>
      <c r="U1009" s="245" t="s">
        <v>198</v>
      </c>
      <c r="V1009" s="245" t="s">
        <v>198</v>
      </c>
      <c r="W1009" s="245" t="s">
        <v>198</v>
      </c>
      <c r="X1009" s="245" t="s">
        <v>198</v>
      </c>
      <c r="Y1009" s="245" t="s">
        <v>198</v>
      </c>
      <c r="Z1009" s="245" t="s">
        <v>196</v>
      </c>
      <c r="AA1009" s="245" t="s">
        <v>198</v>
      </c>
      <c r="AB1009" s="245" t="s">
        <v>197</v>
      </c>
      <c r="AC1009" s="245" t="s">
        <v>196</v>
      </c>
      <c r="AD1009" s="245" t="s">
        <v>198</v>
      </c>
      <c r="AE1009" s="245" t="s">
        <v>198</v>
      </c>
      <c r="AF1009" s="245" t="s">
        <v>198</v>
      </c>
      <c r="AG1009" s="245" t="s">
        <v>197</v>
      </c>
      <c r="AH1009" s="245" t="s">
        <v>197</v>
      </c>
      <c r="AI1009" s="245" t="s">
        <v>196</v>
      </c>
      <c r="AJ1009" s="245" t="s">
        <v>198</v>
      </c>
      <c r="AK1009" s="245" t="s">
        <v>198</v>
      </c>
      <c r="AL1009" s="245" t="s">
        <v>197</v>
      </c>
      <c r="AM1009" s="245" t="s">
        <v>197</v>
      </c>
      <c r="AN1009" s="245" t="s">
        <v>198</v>
      </c>
      <c r="AO1009" s="245" t="s">
        <v>197</v>
      </c>
      <c r="AP1009" s="245" t="s">
        <v>197</v>
      </c>
      <c r="AQ1009" s="241">
        <v>0</v>
      </c>
      <c r="AR1009" s="241">
        <v>0</v>
      </c>
    </row>
    <row r="1010" spans="1:44" x14ac:dyDescent="0.2">
      <c r="A1010">
        <v>120754</v>
      </c>
      <c r="B1010" t="s">
        <v>1144</v>
      </c>
      <c r="C1010" t="s">
        <v>198</v>
      </c>
      <c r="D1010" t="s">
        <v>198</v>
      </c>
      <c r="E1010" t="s">
        <v>196</v>
      </c>
      <c r="F1010" t="s">
        <v>196</v>
      </c>
      <c r="G1010" t="s">
        <v>198</v>
      </c>
      <c r="H1010" t="s">
        <v>198</v>
      </c>
      <c r="I1010" t="s">
        <v>197</v>
      </c>
      <c r="J1010" t="s">
        <v>196</v>
      </c>
      <c r="K1010" t="s">
        <v>198</v>
      </c>
      <c r="L1010" t="s">
        <v>198</v>
      </c>
      <c r="M1010" t="s">
        <v>196</v>
      </c>
      <c r="N1010" t="s">
        <v>198</v>
      </c>
      <c r="O1010" t="s">
        <v>197</v>
      </c>
      <c r="P1010" t="s">
        <v>198</v>
      </c>
      <c r="Q1010" t="s">
        <v>198</v>
      </c>
      <c r="R1010" t="s">
        <v>196</v>
      </c>
      <c r="S1010" t="s">
        <v>198</v>
      </c>
      <c r="T1010" t="s">
        <v>196</v>
      </c>
      <c r="U1010" t="s">
        <v>196</v>
      </c>
      <c r="V1010" t="s">
        <v>198</v>
      </c>
      <c r="W1010" t="s">
        <v>196</v>
      </c>
      <c r="X1010" t="s">
        <v>198</v>
      </c>
      <c r="Y1010" t="s">
        <v>196</v>
      </c>
      <c r="Z1010" t="s">
        <v>198</v>
      </c>
      <c r="AA1010" t="s">
        <v>198</v>
      </c>
      <c r="AB1010" t="s">
        <v>196</v>
      </c>
      <c r="AC1010" t="s">
        <v>196</v>
      </c>
      <c r="AD1010" t="s">
        <v>198</v>
      </c>
      <c r="AE1010" t="s">
        <v>196</v>
      </c>
      <c r="AF1010" t="s">
        <v>196</v>
      </c>
      <c r="AG1010" t="s">
        <v>198</v>
      </c>
      <c r="AH1010" t="s">
        <v>198</v>
      </c>
      <c r="AI1010" t="s">
        <v>196</v>
      </c>
      <c r="AJ1010" t="s">
        <v>196</v>
      </c>
      <c r="AK1010" t="s">
        <v>198</v>
      </c>
      <c r="AL1010" t="s">
        <v>196</v>
      </c>
      <c r="AM1010" t="s">
        <v>198</v>
      </c>
      <c r="AN1010" t="s">
        <v>198</v>
      </c>
      <c r="AO1010" t="s">
        <v>197</v>
      </c>
      <c r="AP1010" t="s">
        <v>198</v>
      </c>
      <c r="AQ1010" s="241">
        <v>0</v>
      </c>
      <c r="AR1010" s="241">
        <v>0</v>
      </c>
    </row>
    <row r="1011" spans="1:44" x14ac:dyDescent="0.2">
      <c r="A1011">
        <v>120765</v>
      </c>
      <c r="B1011" t="s">
        <v>1141</v>
      </c>
      <c r="C1011" t="s">
        <v>659</v>
      </c>
      <c r="D1011" t="s">
        <v>659</v>
      </c>
      <c r="E1011" t="s">
        <v>659</v>
      </c>
      <c r="F1011" t="s">
        <v>659</v>
      </c>
      <c r="G1011" t="s">
        <v>659</v>
      </c>
      <c r="H1011" t="s">
        <v>659</v>
      </c>
      <c r="I1011" t="s">
        <v>659</v>
      </c>
      <c r="J1011" t="s">
        <v>659</v>
      </c>
      <c r="K1011" t="s">
        <v>659</v>
      </c>
      <c r="L1011" t="s">
        <v>659</v>
      </c>
      <c r="M1011" t="s">
        <v>659</v>
      </c>
      <c r="N1011" t="s">
        <v>659</v>
      </c>
      <c r="O1011" t="s">
        <v>659</v>
      </c>
      <c r="P1011" t="s">
        <v>659</v>
      </c>
      <c r="Q1011" t="s">
        <v>659</v>
      </c>
      <c r="R1011" t="s">
        <v>659</v>
      </c>
      <c r="S1011" t="s">
        <v>659</v>
      </c>
      <c r="T1011" t="s">
        <v>659</v>
      </c>
      <c r="U1011" t="s">
        <v>659</v>
      </c>
      <c r="V1011" t="s">
        <v>659</v>
      </c>
      <c r="W1011" t="s">
        <v>659</v>
      </c>
      <c r="X1011" t="s">
        <v>659</v>
      </c>
      <c r="Y1011" t="s">
        <v>659</v>
      </c>
      <c r="Z1011" t="s">
        <v>659</v>
      </c>
      <c r="AA1011" t="s">
        <v>659</v>
      </c>
      <c r="AB1011" t="s">
        <v>659</v>
      </c>
      <c r="AC1011" t="s">
        <v>659</v>
      </c>
      <c r="AD1011" t="s">
        <v>659</v>
      </c>
      <c r="AE1011" t="s">
        <v>659</v>
      </c>
      <c r="AF1011" t="s">
        <v>659</v>
      </c>
      <c r="AG1011" t="s">
        <v>659</v>
      </c>
      <c r="AH1011" t="s">
        <v>659</v>
      </c>
      <c r="AI1011" t="s">
        <v>659</v>
      </c>
      <c r="AJ1011" t="s">
        <v>659</v>
      </c>
      <c r="AK1011" t="s">
        <v>659</v>
      </c>
      <c r="AL1011" t="s">
        <v>659</v>
      </c>
      <c r="AM1011" t="s">
        <v>659</v>
      </c>
      <c r="AN1011" t="s">
        <v>659</v>
      </c>
      <c r="AO1011" t="s">
        <v>659</v>
      </c>
      <c r="AP1011" t="s">
        <v>659</v>
      </c>
      <c r="AQ1011" s="241" t="s">
        <v>933</v>
      </c>
      <c r="AR1011" s="241">
        <v>0</v>
      </c>
    </row>
    <row r="1012" spans="1:44" x14ac:dyDescent="0.2">
      <c r="A1012" s="241">
        <v>120766</v>
      </c>
      <c r="B1012" t="s">
        <v>59</v>
      </c>
      <c r="C1012" s="241" t="s">
        <v>198</v>
      </c>
      <c r="D1012" s="241" t="s">
        <v>198</v>
      </c>
      <c r="E1012" s="241" t="s">
        <v>198</v>
      </c>
      <c r="F1012" s="241" t="s">
        <v>198</v>
      </c>
      <c r="G1012" s="241" t="s">
        <v>197</v>
      </c>
      <c r="H1012" s="241" t="s">
        <v>198</v>
      </c>
      <c r="I1012" s="241" t="s">
        <v>198</v>
      </c>
      <c r="J1012" s="241" t="s">
        <v>198</v>
      </c>
      <c r="K1012" s="241" t="s">
        <v>198</v>
      </c>
      <c r="L1012" s="241" t="s">
        <v>198</v>
      </c>
      <c r="M1012" s="241" t="s">
        <v>198</v>
      </c>
      <c r="N1012" s="241" t="s">
        <v>198</v>
      </c>
      <c r="O1012" s="241" t="s">
        <v>198</v>
      </c>
      <c r="P1012" s="241" t="s">
        <v>196</v>
      </c>
      <c r="Q1012" s="241" t="s">
        <v>198</v>
      </c>
      <c r="R1012" s="241" t="s">
        <v>198</v>
      </c>
      <c r="S1012" s="241" t="s">
        <v>198</v>
      </c>
      <c r="T1012" s="241" t="s">
        <v>198</v>
      </c>
      <c r="U1012" s="241" t="s">
        <v>196</v>
      </c>
      <c r="V1012" s="241" t="s">
        <v>198</v>
      </c>
      <c r="W1012" s="241" t="s">
        <v>198</v>
      </c>
      <c r="X1012" s="241" t="s">
        <v>196</v>
      </c>
      <c r="Y1012" s="241" t="s">
        <v>198</v>
      </c>
      <c r="Z1012" s="241" t="s">
        <v>198</v>
      </c>
      <c r="AA1012" s="241" t="s">
        <v>198</v>
      </c>
      <c r="AB1012" s="241" t="s">
        <v>198</v>
      </c>
      <c r="AC1012" s="241" t="s">
        <v>198</v>
      </c>
      <c r="AD1012" s="241" t="s">
        <v>198</v>
      </c>
      <c r="AE1012" s="241" t="s">
        <v>198</v>
      </c>
      <c r="AF1012" s="241" t="s">
        <v>198</v>
      </c>
      <c r="AG1012" s="241" t="s">
        <v>198</v>
      </c>
      <c r="AH1012" s="241" t="s">
        <v>198</v>
      </c>
      <c r="AI1012" s="241" t="s">
        <v>198</v>
      </c>
      <c r="AJ1012" s="241" t="s">
        <v>198</v>
      </c>
      <c r="AK1012" s="241" t="s">
        <v>196</v>
      </c>
      <c r="AL1012" s="241" t="s">
        <v>198</v>
      </c>
      <c r="AM1012" s="241" t="s">
        <v>197</v>
      </c>
      <c r="AN1012" s="241" t="s">
        <v>198</v>
      </c>
      <c r="AO1012" s="241" t="s">
        <v>198</v>
      </c>
      <c r="AP1012" s="241" t="s">
        <v>196</v>
      </c>
      <c r="AQ1012" s="241">
        <v>0</v>
      </c>
      <c r="AR1012" s="241">
        <v>0</v>
      </c>
    </row>
    <row r="1013" spans="1:44" x14ac:dyDescent="0.2">
      <c r="A1013">
        <v>120767</v>
      </c>
      <c r="B1013" t="s">
        <v>59</v>
      </c>
      <c r="C1013" t="s">
        <v>198</v>
      </c>
      <c r="D1013" t="s">
        <v>198</v>
      </c>
      <c r="E1013" t="s">
        <v>198</v>
      </c>
      <c r="F1013" t="s">
        <v>198</v>
      </c>
      <c r="G1013" t="s">
        <v>198</v>
      </c>
      <c r="H1013" t="s">
        <v>198</v>
      </c>
      <c r="I1013" t="s">
        <v>198</v>
      </c>
      <c r="J1013" t="s">
        <v>196</v>
      </c>
      <c r="K1013" t="s">
        <v>198</v>
      </c>
      <c r="L1013" t="s">
        <v>196</v>
      </c>
      <c r="M1013" t="s">
        <v>198</v>
      </c>
      <c r="N1013" t="s">
        <v>196</v>
      </c>
      <c r="O1013" t="s">
        <v>198</v>
      </c>
      <c r="P1013" t="s">
        <v>198</v>
      </c>
      <c r="Q1013" t="s">
        <v>198</v>
      </c>
      <c r="R1013" t="s">
        <v>198</v>
      </c>
      <c r="S1013" t="s">
        <v>198</v>
      </c>
      <c r="T1013" t="s">
        <v>196</v>
      </c>
      <c r="U1013" t="s">
        <v>197</v>
      </c>
      <c r="V1013" t="s">
        <v>198</v>
      </c>
      <c r="W1013" t="s">
        <v>198</v>
      </c>
      <c r="X1013" t="s">
        <v>196</v>
      </c>
      <c r="Y1013" t="s">
        <v>196</v>
      </c>
      <c r="Z1013" t="s">
        <v>198</v>
      </c>
      <c r="AA1013" t="s">
        <v>198</v>
      </c>
      <c r="AB1013" t="s">
        <v>197</v>
      </c>
      <c r="AC1013" t="s">
        <v>197</v>
      </c>
      <c r="AD1013" t="s">
        <v>197</v>
      </c>
      <c r="AE1013" t="s">
        <v>198</v>
      </c>
      <c r="AF1013" t="s">
        <v>197</v>
      </c>
      <c r="AG1013" t="s">
        <v>196</v>
      </c>
      <c r="AH1013" t="s">
        <v>196</v>
      </c>
      <c r="AI1013" t="s">
        <v>196</v>
      </c>
      <c r="AJ1013" t="s">
        <v>196</v>
      </c>
      <c r="AK1013" t="s">
        <v>196</v>
      </c>
      <c r="AL1013" t="s">
        <v>198</v>
      </c>
      <c r="AM1013" t="s">
        <v>197</v>
      </c>
      <c r="AN1013" t="s">
        <v>196</v>
      </c>
      <c r="AO1013" t="s">
        <v>198</v>
      </c>
      <c r="AP1013" t="s">
        <v>198</v>
      </c>
      <c r="AQ1013" s="241">
        <v>0</v>
      </c>
      <c r="AR1013" s="241">
        <v>0</v>
      </c>
    </row>
    <row r="1014" spans="1:44" ht="15" x14ac:dyDescent="0.25">
      <c r="A1014" s="258">
        <v>120772</v>
      </c>
      <c r="B1014" t="s">
        <v>59</v>
      </c>
      <c r="C1014" s="245" t="s">
        <v>197</v>
      </c>
      <c r="D1014" s="245" t="s">
        <v>197</v>
      </c>
      <c r="E1014" s="245" t="s">
        <v>197</v>
      </c>
      <c r="F1014" s="245" t="s">
        <v>197</v>
      </c>
      <c r="G1014" s="245" t="s">
        <v>197</v>
      </c>
      <c r="H1014" s="245" t="s">
        <v>197</v>
      </c>
      <c r="I1014" s="245" t="s">
        <v>197</v>
      </c>
      <c r="J1014" s="245" t="s">
        <v>197</v>
      </c>
      <c r="K1014" s="245" t="s">
        <v>197</v>
      </c>
      <c r="L1014" s="245" t="s">
        <v>197</v>
      </c>
      <c r="M1014" s="245" t="s">
        <v>197</v>
      </c>
      <c r="N1014" s="245" t="s">
        <v>197</v>
      </c>
      <c r="O1014" s="245" t="s">
        <v>197</v>
      </c>
      <c r="P1014" s="245" t="s">
        <v>197</v>
      </c>
      <c r="Q1014" s="245" t="s">
        <v>197</v>
      </c>
      <c r="R1014" s="245" t="s">
        <v>197</v>
      </c>
      <c r="S1014" s="245" t="s">
        <v>197</v>
      </c>
      <c r="T1014" s="245" t="s">
        <v>197</v>
      </c>
      <c r="U1014" s="245" t="s">
        <v>197</v>
      </c>
      <c r="V1014" s="245" t="s">
        <v>197</v>
      </c>
      <c r="W1014" s="245" t="s">
        <v>197</v>
      </c>
      <c r="X1014" s="245" t="s">
        <v>197</v>
      </c>
      <c r="Y1014" s="245" t="s">
        <v>197</v>
      </c>
      <c r="Z1014" s="245" t="s">
        <v>197</v>
      </c>
      <c r="AA1014" s="245" t="s">
        <v>197</v>
      </c>
      <c r="AB1014" s="245" t="s">
        <v>197</v>
      </c>
      <c r="AC1014" s="245" t="s">
        <v>197</v>
      </c>
      <c r="AD1014" s="245" t="s">
        <v>197</v>
      </c>
      <c r="AE1014" s="245" t="s">
        <v>197</v>
      </c>
      <c r="AF1014" s="245" t="s">
        <v>197</v>
      </c>
      <c r="AG1014" s="245" t="s">
        <v>197</v>
      </c>
      <c r="AH1014" s="245" t="s">
        <v>197</v>
      </c>
      <c r="AI1014" s="245" t="s">
        <v>197</v>
      </c>
      <c r="AJ1014" s="245" t="s">
        <v>197</v>
      </c>
      <c r="AK1014" s="245" t="s">
        <v>197</v>
      </c>
      <c r="AL1014" s="245" t="s">
        <v>197</v>
      </c>
      <c r="AM1014" s="245" t="s">
        <v>197</v>
      </c>
      <c r="AN1014" s="245" t="s">
        <v>197</v>
      </c>
      <c r="AO1014" s="245" t="s">
        <v>197</v>
      </c>
      <c r="AP1014" s="245" t="s">
        <v>197</v>
      </c>
      <c r="AQ1014" s="241">
        <v>0</v>
      </c>
      <c r="AR1014" s="241">
        <v>0</v>
      </c>
    </row>
    <row r="1015" spans="1:44" x14ac:dyDescent="0.2">
      <c r="A1015">
        <v>120775</v>
      </c>
      <c r="B1015" t="s">
        <v>59</v>
      </c>
      <c r="C1015" t="s">
        <v>198</v>
      </c>
      <c r="D1015" t="s">
        <v>198</v>
      </c>
      <c r="E1015" t="s">
        <v>196</v>
      </c>
      <c r="F1015" t="s">
        <v>198</v>
      </c>
      <c r="G1015" t="s">
        <v>196</v>
      </c>
      <c r="H1015" t="s">
        <v>198</v>
      </c>
      <c r="I1015" t="s">
        <v>198</v>
      </c>
      <c r="J1015" t="s">
        <v>198</v>
      </c>
      <c r="K1015" t="s">
        <v>198</v>
      </c>
      <c r="L1015" t="s">
        <v>198</v>
      </c>
      <c r="M1015" t="s">
        <v>198</v>
      </c>
      <c r="N1015" t="s">
        <v>198</v>
      </c>
      <c r="O1015" t="s">
        <v>198</v>
      </c>
      <c r="P1015" t="s">
        <v>198</v>
      </c>
      <c r="Q1015" t="s">
        <v>198</v>
      </c>
      <c r="R1015" t="s">
        <v>198</v>
      </c>
      <c r="S1015" t="s">
        <v>198</v>
      </c>
      <c r="T1015" t="s">
        <v>198</v>
      </c>
      <c r="U1015" t="s">
        <v>198</v>
      </c>
      <c r="V1015" t="s">
        <v>198</v>
      </c>
      <c r="W1015" t="s">
        <v>198</v>
      </c>
      <c r="X1015" t="s">
        <v>198</v>
      </c>
      <c r="Y1015" t="s">
        <v>198</v>
      </c>
      <c r="Z1015" t="s">
        <v>198</v>
      </c>
      <c r="AA1015" t="s">
        <v>196</v>
      </c>
      <c r="AB1015" t="s">
        <v>198</v>
      </c>
      <c r="AC1015" t="s">
        <v>198</v>
      </c>
      <c r="AD1015" t="s">
        <v>198</v>
      </c>
      <c r="AE1015" t="s">
        <v>198</v>
      </c>
      <c r="AF1015" t="s">
        <v>198</v>
      </c>
      <c r="AG1015" t="s">
        <v>198</v>
      </c>
      <c r="AH1015" t="s">
        <v>196</v>
      </c>
      <c r="AI1015" t="s">
        <v>197</v>
      </c>
      <c r="AJ1015" t="s">
        <v>197</v>
      </c>
      <c r="AK1015" t="s">
        <v>198</v>
      </c>
      <c r="AL1015" t="s">
        <v>197</v>
      </c>
      <c r="AM1015" t="s">
        <v>197</v>
      </c>
      <c r="AN1015" t="s">
        <v>197</v>
      </c>
      <c r="AO1015" t="s">
        <v>198</v>
      </c>
      <c r="AP1015" t="s">
        <v>198</v>
      </c>
      <c r="AQ1015" s="241">
        <v>0</v>
      </c>
      <c r="AR1015" s="241">
        <v>0</v>
      </c>
    </row>
    <row r="1016" spans="1:44" x14ac:dyDescent="0.2">
      <c r="A1016">
        <v>120781</v>
      </c>
      <c r="B1016" t="s">
        <v>1144</v>
      </c>
      <c r="C1016" t="s">
        <v>196</v>
      </c>
      <c r="D1016" t="s">
        <v>198</v>
      </c>
      <c r="E1016" t="s">
        <v>198</v>
      </c>
      <c r="F1016" t="s">
        <v>196</v>
      </c>
      <c r="G1016" t="s">
        <v>198</v>
      </c>
      <c r="H1016" t="s">
        <v>198</v>
      </c>
      <c r="I1016" t="s">
        <v>198</v>
      </c>
      <c r="J1016" t="s">
        <v>198</v>
      </c>
      <c r="K1016" t="s">
        <v>198</v>
      </c>
      <c r="L1016" t="s">
        <v>198</v>
      </c>
      <c r="M1016" t="s">
        <v>198</v>
      </c>
      <c r="N1016" t="s">
        <v>198</v>
      </c>
      <c r="O1016" t="s">
        <v>197</v>
      </c>
      <c r="P1016" t="s">
        <v>196</v>
      </c>
      <c r="Q1016" t="s">
        <v>198</v>
      </c>
      <c r="R1016" t="s">
        <v>198</v>
      </c>
      <c r="S1016" t="s">
        <v>198</v>
      </c>
      <c r="T1016" t="s">
        <v>197</v>
      </c>
      <c r="U1016" t="s">
        <v>198</v>
      </c>
      <c r="V1016" t="s">
        <v>198</v>
      </c>
      <c r="W1016" t="s">
        <v>198</v>
      </c>
      <c r="X1016" t="s">
        <v>198</v>
      </c>
      <c r="Y1016" t="s">
        <v>198</v>
      </c>
      <c r="Z1016" t="s">
        <v>198</v>
      </c>
      <c r="AA1016" t="s">
        <v>198</v>
      </c>
      <c r="AB1016" t="s">
        <v>197</v>
      </c>
      <c r="AC1016" t="s">
        <v>198</v>
      </c>
      <c r="AD1016" t="s">
        <v>198</v>
      </c>
      <c r="AE1016" t="s">
        <v>196</v>
      </c>
      <c r="AF1016" t="s">
        <v>198</v>
      </c>
      <c r="AG1016" t="s">
        <v>198</v>
      </c>
      <c r="AH1016" t="s">
        <v>197</v>
      </c>
      <c r="AI1016" t="s">
        <v>197</v>
      </c>
      <c r="AJ1016" t="s">
        <v>198</v>
      </c>
      <c r="AK1016" t="s">
        <v>198</v>
      </c>
      <c r="AL1016" t="s">
        <v>197</v>
      </c>
      <c r="AM1016" t="s">
        <v>197</v>
      </c>
      <c r="AN1016" t="s">
        <v>198</v>
      </c>
      <c r="AO1016" t="s">
        <v>198</v>
      </c>
      <c r="AP1016" t="s">
        <v>198</v>
      </c>
      <c r="AQ1016" s="241">
        <v>0</v>
      </c>
      <c r="AR1016" s="241">
        <v>0</v>
      </c>
    </row>
    <row r="1017" spans="1:44" x14ac:dyDescent="0.2">
      <c r="A1017">
        <v>120784</v>
      </c>
      <c r="B1017" t="s">
        <v>1141</v>
      </c>
      <c r="C1017" t="s">
        <v>198</v>
      </c>
      <c r="D1017" t="s">
        <v>196</v>
      </c>
      <c r="E1017" t="s">
        <v>198</v>
      </c>
      <c r="F1017" t="s">
        <v>198</v>
      </c>
      <c r="G1017" t="s">
        <v>196</v>
      </c>
      <c r="H1017" t="s">
        <v>196</v>
      </c>
      <c r="I1017" t="s">
        <v>198</v>
      </c>
      <c r="J1017" t="s">
        <v>198</v>
      </c>
      <c r="K1017" t="s">
        <v>198</v>
      </c>
      <c r="L1017" t="s">
        <v>198</v>
      </c>
      <c r="M1017" t="s">
        <v>198</v>
      </c>
      <c r="N1017" t="s">
        <v>198</v>
      </c>
      <c r="O1017" t="s">
        <v>198</v>
      </c>
      <c r="P1017" t="s">
        <v>198</v>
      </c>
      <c r="Q1017" t="s">
        <v>198</v>
      </c>
      <c r="R1017" t="s">
        <v>196</v>
      </c>
      <c r="S1017" t="s">
        <v>198</v>
      </c>
      <c r="T1017" t="s">
        <v>198</v>
      </c>
      <c r="U1017" t="s">
        <v>198</v>
      </c>
      <c r="V1017" t="s">
        <v>198</v>
      </c>
      <c r="W1017" t="s">
        <v>198</v>
      </c>
      <c r="X1017" t="s">
        <v>198</v>
      </c>
      <c r="Y1017" t="s">
        <v>198</v>
      </c>
      <c r="Z1017" t="s">
        <v>198</v>
      </c>
      <c r="AA1017" t="s">
        <v>198</v>
      </c>
      <c r="AB1017" t="s">
        <v>198</v>
      </c>
      <c r="AC1017" t="s">
        <v>198</v>
      </c>
      <c r="AD1017" t="s">
        <v>198</v>
      </c>
      <c r="AE1017" t="s">
        <v>198</v>
      </c>
      <c r="AF1017" t="s">
        <v>198</v>
      </c>
      <c r="AG1017" t="s">
        <v>196</v>
      </c>
      <c r="AH1017" t="s">
        <v>198</v>
      </c>
      <c r="AI1017" t="s">
        <v>196</v>
      </c>
      <c r="AJ1017" t="s">
        <v>196</v>
      </c>
      <c r="AK1017" t="s">
        <v>196</v>
      </c>
      <c r="AL1017" t="s">
        <v>198</v>
      </c>
      <c r="AM1017" t="s">
        <v>197</v>
      </c>
      <c r="AN1017" t="s">
        <v>198</v>
      </c>
      <c r="AO1017" t="s">
        <v>198</v>
      </c>
      <c r="AP1017" t="s">
        <v>198</v>
      </c>
      <c r="AQ1017" s="241">
        <v>0</v>
      </c>
      <c r="AR1017" s="241">
        <v>0</v>
      </c>
    </row>
    <row r="1018" spans="1:44" x14ac:dyDescent="0.2">
      <c r="A1018">
        <v>120785</v>
      </c>
      <c r="B1018" t="s">
        <v>1144</v>
      </c>
      <c r="C1018" t="s">
        <v>197</v>
      </c>
      <c r="D1018" t="s">
        <v>197</v>
      </c>
      <c r="E1018" t="s">
        <v>197</v>
      </c>
      <c r="F1018" t="s">
        <v>197</v>
      </c>
      <c r="G1018" t="s">
        <v>197</v>
      </c>
      <c r="H1018" t="s">
        <v>197</v>
      </c>
      <c r="I1018" t="s">
        <v>197</v>
      </c>
      <c r="J1018" t="s">
        <v>197</v>
      </c>
      <c r="K1018" t="s">
        <v>196</v>
      </c>
      <c r="L1018" t="s">
        <v>197</v>
      </c>
      <c r="M1018" t="s">
        <v>197</v>
      </c>
      <c r="N1018" t="s">
        <v>197</v>
      </c>
      <c r="O1018" t="s">
        <v>197</v>
      </c>
      <c r="P1018" t="s">
        <v>196</v>
      </c>
      <c r="Q1018" t="s">
        <v>197</v>
      </c>
      <c r="R1018" t="s">
        <v>196</v>
      </c>
      <c r="S1018" t="s">
        <v>197</v>
      </c>
      <c r="T1018" t="s">
        <v>198</v>
      </c>
      <c r="U1018" t="s">
        <v>197</v>
      </c>
      <c r="V1018" t="s">
        <v>197</v>
      </c>
      <c r="W1018" t="s">
        <v>196</v>
      </c>
      <c r="X1018" t="s">
        <v>196</v>
      </c>
      <c r="Y1018" t="s">
        <v>198</v>
      </c>
      <c r="Z1018" t="s">
        <v>198</v>
      </c>
      <c r="AA1018" t="s">
        <v>198</v>
      </c>
      <c r="AB1018" t="s">
        <v>196</v>
      </c>
      <c r="AC1018" t="s">
        <v>198</v>
      </c>
      <c r="AD1018" t="s">
        <v>196</v>
      </c>
      <c r="AE1018" t="s">
        <v>198</v>
      </c>
      <c r="AF1018" t="s">
        <v>198</v>
      </c>
      <c r="AG1018" t="s">
        <v>198</v>
      </c>
      <c r="AH1018" t="s">
        <v>197</v>
      </c>
      <c r="AI1018" t="s">
        <v>197</v>
      </c>
      <c r="AJ1018" t="s">
        <v>196</v>
      </c>
      <c r="AK1018" t="s">
        <v>197</v>
      </c>
      <c r="AL1018" t="s">
        <v>196</v>
      </c>
      <c r="AM1018" t="s">
        <v>197</v>
      </c>
      <c r="AN1018" t="s">
        <v>197</v>
      </c>
      <c r="AO1018" t="s">
        <v>197</v>
      </c>
      <c r="AP1018" t="s">
        <v>197</v>
      </c>
      <c r="AQ1018" s="241">
        <v>0</v>
      </c>
      <c r="AR1018" s="241">
        <v>0</v>
      </c>
    </row>
    <row r="1019" spans="1:44" x14ac:dyDescent="0.2">
      <c r="A1019">
        <v>120787</v>
      </c>
      <c r="B1019" t="s">
        <v>59</v>
      </c>
      <c r="C1019" t="s">
        <v>198</v>
      </c>
      <c r="D1019" t="s">
        <v>198</v>
      </c>
      <c r="E1019" t="s">
        <v>198</v>
      </c>
      <c r="F1019" t="s">
        <v>196</v>
      </c>
      <c r="G1019" t="s">
        <v>198</v>
      </c>
      <c r="H1019" t="s">
        <v>198</v>
      </c>
      <c r="I1019" t="s">
        <v>198</v>
      </c>
      <c r="J1019" t="s">
        <v>198</v>
      </c>
      <c r="K1019" t="s">
        <v>198</v>
      </c>
      <c r="L1019" t="s">
        <v>196</v>
      </c>
      <c r="M1019" t="s">
        <v>198</v>
      </c>
      <c r="N1019" t="s">
        <v>198</v>
      </c>
      <c r="O1019" t="s">
        <v>198</v>
      </c>
      <c r="P1019" t="s">
        <v>196</v>
      </c>
      <c r="Q1019" t="s">
        <v>198</v>
      </c>
      <c r="R1019" t="s">
        <v>198</v>
      </c>
      <c r="S1019" t="s">
        <v>196</v>
      </c>
      <c r="T1019" t="s">
        <v>198</v>
      </c>
      <c r="U1019" t="s">
        <v>196</v>
      </c>
      <c r="V1019" t="s">
        <v>198</v>
      </c>
      <c r="W1019" t="s">
        <v>196</v>
      </c>
      <c r="X1019" t="s">
        <v>196</v>
      </c>
      <c r="Y1019" t="s">
        <v>198</v>
      </c>
      <c r="Z1019" t="s">
        <v>196</v>
      </c>
      <c r="AA1019" t="s">
        <v>198</v>
      </c>
      <c r="AB1019" t="s">
        <v>196</v>
      </c>
      <c r="AC1019" t="s">
        <v>196</v>
      </c>
      <c r="AD1019" t="s">
        <v>198</v>
      </c>
      <c r="AE1019" t="s">
        <v>196</v>
      </c>
      <c r="AF1019" t="s">
        <v>198</v>
      </c>
      <c r="AG1019" t="s">
        <v>196</v>
      </c>
      <c r="AH1019" t="s">
        <v>196</v>
      </c>
      <c r="AI1019" t="s">
        <v>196</v>
      </c>
      <c r="AJ1019" t="s">
        <v>198</v>
      </c>
      <c r="AK1019" t="s">
        <v>196</v>
      </c>
      <c r="AL1019" t="s">
        <v>196</v>
      </c>
      <c r="AM1019" t="s">
        <v>196</v>
      </c>
      <c r="AN1019" t="s">
        <v>196</v>
      </c>
      <c r="AO1019" t="s">
        <v>198</v>
      </c>
      <c r="AP1019" t="s">
        <v>196</v>
      </c>
      <c r="AQ1019" s="241">
        <v>0</v>
      </c>
      <c r="AR1019" s="241">
        <v>0</v>
      </c>
    </row>
    <row r="1020" spans="1:44" x14ac:dyDescent="0.2">
      <c r="A1020">
        <v>120793</v>
      </c>
      <c r="B1020" t="s">
        <v>1141</v>
      </c>
      <c r="C1020" t="s">
        <v>196</v>
      </c>
      <c r="D1020" t="s">
        <v>196</v>
      </c>
      <c r="E1020" t="s">
        <v>198</v>
      </c>
      <c r="F1020" t="s">
        <v>196</v>
      </c>
      <c r="G1020" t="s">
        <v>198</v>
      </c>
      <c r="H1020" t="s">
        <v>196</v>
      </c>
      <c r="I1020" t="s">
        <v>198</v>
      </c>
      <c r="J1020" t="s">
        <v>198</v>
      </c>
      <c r="K1020" t="s">
        <v>198</v>
      </c>
      <c r="L1020" t="s">
        <v>198</v>
      </c>
      <c r="M1020" t="s">
        <v>198</v>
      </c>
      <c r="N1020" t="s">
        <v>196</v>
      </c>
      <c r="O1020" t="s">
        <v>196</v>
      </c>
      <c r="P1020" t="s">
        <v>196</v>
      </c>
      <c r="Q1020" t="s">
        <v>196</v>
      </c>
      <c r="R1020" t="s">
        <v>198</v>
      </c>
      <c r="S1020" t="s">
        <v>197</v>
      </c>
      <c r="T1020" t="s">
        <v>196</v>
      </c>
      <c r="U1020" t="s">
        <v>198</v>
      </c>
      <c r="V1020" t="s">
        <v>198</v>
      </c>
      <c r="W1020" t="s">
        <v>196</v>
      </c>
      <c r="X1020" t="s">
        <v>196</v>
      </c>
      <c r="Y1020" t="s">
        <v>198</v>
      </c>
      <c r="Z1020" t="s">
        <v>198</v>
      </c>
      <c r="AA1020" t="s">
        <v>198</v>
      </c>
      <c r="AB1020" t="s">
        <v>198</v>
      </c>
      <c r="AC1020" t="s">
        <v>196</v>
      </c>
      <c r="AD1020" t="s">
        <v>198</v>
      </c>
      <c r="AE1020" t="s">
        <v>198</v>
      </c>
      <c r="AF1020" t="s">
        <v>196</v>
      </c>
      <c r="AG1020" t="s">
        <v>198</v>
      </c>
      <c r="AH1020" t="s">
        <v>196</v>
      </c>
      <c r="AI1020" t="s">
        <v>198</v>
      </c>
      <c r="AJ1020" t="s">
        <v>198</v>
      </c>
      <c r="AK1020" t="s">
        <v>196</v>
      </c>
      <c r="AL1020" t="s">
        <v>198</v>
      </c>
      <c r="AM1020" t="s">
        <v>198</v>
      </c>
      <c r="AN1020" t="s">
        <v>198</v>
      </c>
      <c r="AO1020" t="s">
        <v>198</v>
      </c>
      <c r="AP1020" t="s">
        <v>196</v>
      </c>
      <c r="AQ1020" s="241">
        <v>0</v>
      </c>
      <c r="AR1020" s="241">
        <v>0</v>
      </c>
    </row>
    <row r="1021" spans="1:44" x14ac:dyDescent="0.2">
      <c r="A1021">
        <v>120799</v>
      </c>
      <c r="B1021" t="s">
        <v>1144</v>
      </c>
      <c r="C1021" t="s">
        <v>196</v>
      </c>
      <c r="D1021" t="s">
        <v>196</v>
      </c>
      <c r="E1021" t="s">
        <v>196</v>
      </c>
      <c r="F1021" t="s">
        <v>196</v>
      </c>
      <c r="G1021" t="s">
        <v>196</v>
      </c>
      <c r="H1021" t="s">
        <v>196</v>
      </c>
      <c r="I1021" t="s">
        <v>196</v>
      </c>
      <c r="J1021" t="s">
        <v>196</v>
      </c>
      <c r="K1021" t="s">
        <v>196</v>
      </c>
      <c r="L1021" t="s">
        <v>196</v>
      </c>
      <c r="M1021" t="s">
        <v>196</v>
      </c>
      <c r="N1021" t="s">
        <v>196</v>
      </c>
      <c r="O1021" t="s">
        <v>196</v>
      </c>
      <c r="P1021" t="s">
        <v>196</v>
      </c>
      <c r="Q1021" t="s">
        <v>196</v>
      </c>
      <c r="R1021" t="s">
        <v>196</v>
      </c>
      <c r="S1021" t="s">
        <v>196</v>
      </c>
      <c r="T1021" t="s">
        <v>196</v>
      </c>
      <c r="U1021" t="s">
        <v>196</v>
      </c>
      <c r="V1021" t="s">
        <v>196</v>
      </c>
      <c r="W1021" t="s">
        <v>196</v>
      </c>
      <c r="X1021" t="s">
        <v>196</v>
      </c>
      <c r="Y1021" t="s">
        <v>196</v>
      </c>
      <c r="Z1021" t="s">
        <v>198</v>
      </c>
      <c r="AA1021" t="s">
        <v>196</v>
      </c>
      <c r="AB1021" t="s">
        <v>196</v>
      </c>
      <c r="AC1021" t="s">
        <v>196</v>
      </c>
      <c r="AD1021" t="s">
        <v>196</v>
      </c>
      <c r="AE1021" t="s">
        <v>196</v>
      </c>
      <c r="AF1021" t="s">
        <v>196</v>
      </c>
      <c r="AG1021" t="s">
        <v>198</v>
      </c>
      <c r="AH1021" t="s">
        <v>197</v>
      </c>
      <c r="AI1021" t="s">
        <v>196</v>
      </c>
      <c r="AJ1021" t="s">
        <v>198</v>
      </c>
      <c r="AK1021" t="s">
        <v>196</v>
      </c>
      <c r="AL1021" t="s">
        <v>198</v>
      </c>
      <c r="AM1021" t="s">
        <v>197</v>
      </c>
      <c r="AN1021" t="s">
        <v>198</v>
      </c>
      <c r="AO1021" t="s">
        <v>197</v>
      </c>
      <c r="AP1021" t="s">
        <v>198</v>
      </c>
      <c r="AQ1021" s="241">
        <v>0</v>
      </c>
      <c r="AR1021" s="241">
        <v>0</v>
      </c>
    </row>
    <row r="1022" spans="1:44" x14ac:dyDescent="0.2">
      <c r="A1022">
        <v>120804</v>
      </c>
      <c r="B1022" t="s">
        <v>1144</v>
      </c>
      <c r="C1022" t="s">
        <v>198</v>
      </c>
      <c r="D1022" t="s">
        <v>198</v>
      </c>
      <c r="E1022" t="s">
        <v>196</v>
      </c>
      <c r="F1022" t="s">
        <v>196</v>
      </c>
      <c r="G1022" t="s">
        <v>198</v>
      </c>
      <c r="H1022" t="s">
        <v>196</v>
      </c>
      <c r="I1022" t="s">
        <v>196</v>
      </c>
      <c r="J1022" t="s">
        <v>196</v>
      </c>
      <c r="K1022" t="s">
        <v>198</v>
      </c>
      <c r="L1022" t="s">
        <v>196</v>
      </c>
      <c r="M1022" t="s">
        <v>198</v>
      </c>
      <c r="N1022" t="s">
        <v>196</v>
      </c>
      <c r="O1022" t="s">
        <v>196</v>
      </c>
      <c r="P1022" t="s">
        <v>196</v>
      </c>
      <c r="Q1022" t="s">
        <v>198</v>
      </c>
      <c r="R1022" t="s">
        <v>198</v>
      </c>
      <c r="S1022" t="s">
        <v>198</v>
      </c>
      <c r="T1022" t="s">
        <v>196</v>
      </c>
      <c r="U1022" t="s">
        <v>196</v>
      </c>
      <c r="V1022" t="s">
        <v>198</v>
      </c>
      <c r="W1022" t="s">
        <v>198</v>
      </c>
      <c r="X1022" t="s">
        <v>198</v>
      </c>
      <c r="Y1022" t="s">
        <v>198</v>
      </c>
      <c r="Z1022" t="s">
        <v>198</v>
      </c>
      <c r="AA1022" t="s">
        <v>198</v>
      </c>
      <c r="AB1022" t="s">
        <v>198</v>
      </c>
      <c r="AC1022" t="s">
        <v>198</v>
      </c>
      <c r="AD1022" t="s">
        <v>198</v>
      </c>
      <c r="AE1022" t="s">
        <v>198</v>
      </c>
      <c r="AF1022" t="s">
        <v>196</v>
      </c>
      <c r="AG1022" t="s">
        <v>198</v>
      </c>
      <c r="AH1022" t="s">
        <v>196</v>
      </c>
      <c r="AI1022" t="s">
        <v>196</v>
      </c>
      <c r="AJ1022" t="s">
        <v>198</v>
      </c>
      <c r="AK1022" t="s">
        <v>196</v>
      </c>
      <c r="AL1022" t="s">
        <v>198</v>
      </c>
      <c r="AM1022" t="s">
        <v>198</v>
      </c>
      <c r="AN1022" t="s">
        <v>198</v>
      </c>
      <c r="AO1022" t="s">
        <v>198</v>
      </c>
      <c r="AP1022" t="s">
        <v>198</v>
      </c>
      <c r="AQ1022" s="241">
        <v>0</v>
      </c>
      <c r="AR1022" s="241">
        <v>0</v>
      </c>
    </row>
    <row r="1023" spans="1:44" x14ac:dyDescent="0.2">
      <c r="A1023">
        <v>120808</v>
      </c>
      <c r="B1023" t="s">
        <v>1141</v>
      </c>
      <c r="C1023" t="s">
        <v>196</v>
      </c>
      <c r="D1023" t="s">
        <v>198</v>
      </c>
      <c r="E1023" t="s">
        <v>196</v>
      </c>
      <c r="F1023" t="s">
        <v>196</v>
      </c>
      <c r="G1023" t="s">
        <v>198</v>
      </c>
      <c r="H1023" t="s">
        <v>196</v>
      </c>
      <c r="I1023" t="s">
        <v>196</v>
      </c>
      <c r="J1023" t="s">
        <v>198</v>
      </c>
      <c r="K1023" t="s">
        <v>198</v>
      </c>
      <c r="L1023" t="s">
        <v>196</v>
      </c>
      <c r="M1023" t="s">
        <v>198</v>
      </c>
      <c r="N1023" t="s">
        <v>198</v>
      </c>
      <c r="O1023" t="s">
        <v>196</v>
      </c>
      <c r="P1023" t="s">
        <v>196</v>
      </c>
      <c r="Q1023" t="s">
        <v>196</v>
      </c>
      <c r="R1023" t="s">
        <v>198</v>
      </c>
      <c r="S1023" t="s">
        <v>198</v>
      </c>
      <c r="T1023" t="s">
        <v>198</v>
      </c>
      <c r="U1023" t="s">
        <v>196</v>
      </c>
      <c r="V1023" t="s">
        <v>196</v>
      </c>
      <c r="W1023" t="s">
        <v>198</v>
      </c>
      <c r="X1023" t="s">
        <v>196</v>
      </c>
      <c r="Y1023" t="s">
        <v>198</v>
      </c>
      <c r="Z1023" t="s">
        <v>198</v>
      </c>
      <c r="AA1023" t="s">
        <v>196</v>
      </c>
      <c r="AB1023" t="s">
        <v>198</v>
      </c>
      <c r="AC1023" t="s">
        <v>196</v>
      </c>
      <c r="AD1023" t="s">
        <v>198</v>
      </c>
      <c r="AE1023" t="s">
        <v>196</v>
      </c>
      <c r="AF1023" t="s">
        <v>196</v>
      </c>
      <c r="AG1023" t="s">
        <v>198</v>
      </c>
      <c r="AH1023" t="s">
        <v>196</v>
      </c>
      <c r="AI1023" t="s">
        <v>196</v>
      </c>
      <c r="AJ1023" t="s">
        <v>196</v>
      </c>
      <c r="AK1023" t="s">
        <v>198</v>
      </c>
      <c r="AL1023" t="s">
        <v>198</v>
      </c>
      <c r="AM1023" t="s">
        <v>198</v>
      </c>
      <c r="AN1023" t="s">
        <v>198</v>
      </c>
      <c r="AO1023" t="s">
        <v>198</v>
      </c>
      <c r="AP1023" t="s">
        <v>198</v>
      </c>
      <c r="AQ1023" s="241">
        <v>0</v>
      </c>
      <c r="AR1023" s="241">
        <v>0</v>
      </c>
    </row>
    <row r="1024" spans="1:44" x14ac:dyDescent="0.2">
      <c r="A1024" s="241">
        <v>120809</v>
      </c>
      <c r="B1024" t="s">
        <v>1141</v>
      </c>
      <c r="C1024" s="241" t="s">
        <v>198</v>
      </c>
      <c r="D1024" s="241" t="s">
        <v>198</v>
      </c>
      <c r="E1024" s="241" t="s">
        <v>198</v>
      </c>
      <c r="F1024" s="241" t="s">
        <v>198</v>
      </c>
      <c r="G1024" s="241" t="s">
        <v>198</v>
      </c>
      <c r="H1024" s="241" t="s">
        <v>198</v>
      </c>
      <c r="I1024" s="241" t="s">
        <v>198</v>
      </c>
      <c r="J1024" s="241" t="s">
        <v>198</v>
      </c>
      <c r="K1024" s="241" t="s">
        <v>198</v>
      </c>
      <c r="L1024" s="241" t="s">
        <v>196</v>
      </c>
      <c r="M1024" s="241" t="s">
        <v>196</v>
      </c>
      <c r="N1024" s="241" t="s">
        <v>198</v>
      </c>
      <c r="O1024" s="241" t="s">
        <v>198</v>
      </c>
      <c r="P1024" s="241" t="s">
        <v>198</v>
      </c>
      <c r="Q1024" s="241" t="s">
        <v>196</v>
      </c>
      <c r="R1024" s="241" t="s">
        <v>196</v>
      </c>
      <c r="S1024" s="241" t="s">
        <v>196</v>
      </c>
      <c r="T1024" s="241" t="s">
        <v>198</v>
      </c>
      <c r="U1024" s="241" t="s">
        <v>198</v>
      </c>
      <c r="V1024" s="241" t="s">
        <v>196</v>
      </c>
      <c r="W1024" s="241" t="s">
        <v>198</v>
      </c>
      <c r="X1024" s="241" t="s">
        <v>198</v>
      </c>
      <c r="Y1024" s="241" t="s">
        <v>198</v>
      </c>
      <c r="Z1024" s="241" t="s">
        <v>198</v>
      </c>
      <c r="AA1024" s="241" t="s">
        <v>196</v>
      </c>
      <c r="AB1024" s="241" t="s">
        <v>196</v>
      </c>
      <c r="AC1024" s="241" t="s">
        <v>196</v>
      </c>
      <c r="AD1024" s="241" t="s">
        <v>196</v>
      </c>
      <c r="AE1024" s="241" t="s">
        <v>198</v>
      </c>
      <c r="AF1024" s="241" t="s">
        <v>196</v>
      </c>
      <c r="AG1024" s="241" t="s">
        <v>197</v>
      </c>
      <c r="AH1024" s="241" t="s">
        <v>197</v>
      </c>
      <c r="AI1024" s="241" t="s">
        <v>197</v>
      </c>
      <c r="AJ1024" s="241" t="s">
        <v>197</v>
      </c>
      <c r="AK1024" s="241" t="s">
        <v>197</v>
      </c>
      <c r="AQ1024" s="241">
        <v>0</v>
      </c>
      <c r="AR1024" s="241">
        <v>0</v>
      </c>
    </row>
    <row r="1025" spans="1:44" x14ac:dyDescent="0.2">
      <c r="A1025">
        <v>120813</v>
      </c>
      <c r="B1025" t="s">
        <v>59</v>
      </c>
      <c r="C1025" t="s">
        <v>196</v>
      </c>
      <c r="D1025" t="s">
        <v>196</v>
      </c>
      <c r="E1025" t="s">
        <v>198</v>
      </c>
      <c r="F1025" t="s">
        <v>197</v>
      </c>
      <c r="G1025" t="s">
        <v>198</v>
      </c>
      <c r="H1025" t="s">
        <v>196</v>
      </c>
      <c r="I1025" t="s">
        <v>196</v>
      </c>
      <c r="J1025" t="s">
        <v>198</v>
      </c>
      <c r="K1025" t="s">
        <v>198</v>
      </c>
      <c r="L1025" t="s">
        <v>196</v>
      </c>
      <c r="M1025" t="s">
        <v>198</v>
      </c>
      <c r="N1025" t="s">
        <v>196</v>
      </c>
      <c r="O1025" t="s">
        <v>196</v>
      </c>
      <c r="P1025" t="s">
        <v>196</v>
      </c>
      <c r="Q1025" t="s">
        <v>198</v>
      </c>
      <c r="R1025" t="s">
        <v>197</v>
      </c>
      <c r="S1025" t="s">
        <v>198</v>
      </c>
      <c r="T1025" t="s">
        <v>198</v>
      </c>
      <c r="U1025" t="s">
        <v>196</v>
      </c>
      <c r="V1025" t="s">
        <v>198</v>
      </c>
      <c r="W1025" t="s">
        <v>198</v>
      </c>
      <c r="X1025" t="s">
        <v>198</v>
      </c>
      <c r="Y1025" t="s">
        <v>198</v>
      </c>
      <c r="Z1025" t="s">
        <v>198</v>
      </c>
      <c r="AA1025" t="s">
        <v>196</v>
      </c>
      <c r="AB1025" t="s">
        <v>198</v>
      </c>
      <c r="AC1025" t="s">
        <v>196</v>
      </c>
      <c r="AD1025" t="s">
        <v>198</v>
      </c>
      <c r="AE1025" t="s">
        <v>198</v>
      </c>
      <c r="AF1025" t="s">
        <v>198</v>
      </c>
      <c r="AG1025" t="s">
        <v>198</v>
      </c>
      <c r="AH1025" t="s">
        <v>198</v>
      </c>
      <c r="AI1025" t="s">
        <v>196</v>
      </c>
      <c r="AJ1025" t="s">
        <v>198</v>
      </c>
      <c r="AK1025" t="s">
        <v>197</v>
      </c>
      <c r="AL1025" t="s">
        <v>196</v>
      </c>
      <c r="AM1025" t="s">
        <v>198</v>
      </c>
      <c r="AN1025" t="s">
        <v>198</v>
      </c>
      <c r="AO1025" t="s">
        <v>197</v>
      </c>
      <c r="AP1025" t="s">
        <v>198</v>
      </c>
      <c r="AQ1025" s="241">
        <v>0</v>
      </c>
      <c r="AR1025" s="241">
        <v>0</v>
      </c>
    </row>
    <row r="1026" spans="1:44" x14ac:dyDescent="0.2">
      <c r="A1026">
        <v>120828</v>
      </c>
      <c r="B1026" t="s">
        <v>1144</v>
      </c>
      <c r="C1026" t="s">
        <v>196</v>
      </c>
      <c r="D1026" t="s">
        <v>196</v>
      </c>
      <c r="E1026" t="s">
        <v>196</v>
      </c>
      <c r="F1026" t="s">
        <v>196</v>
      </c>
      <c r="G1026" t="s">
        <v>196</v>
      </c>
      <c r="H1026" t="s">
        <v>198</v>
      </c>
      <c r="I1026" t="s">
        <v>198</v>
      </c>
      <c r="J1026" t="s">
        <v>198</v>
      </c>
      <c r="K1026" t="s">
        <v>198</v>
      </c>
      <c r="L1026" t="s">
        <v>198</v>
      </c>
      <c r="M1026" t="s">
        <v>198</v>
      </c>
      <c r="N1026" t="s">
        <v>196</v>
      </c>
      <c r="O1026" t="s">
        <v>198</v>
      </c>
      <c r="P1026" t="s">
        <v>196</v>
      </c>
      <c r="Q1026" t="s">
        <v>198</v>
      </c>
      <c r="R1026" t="s">
        <v>198</v>
      </c>
      <c r="S1026" t="s">
        <v>198</v>
      </c>
      <c r="T1026" t="s">
        <v>198</v>
      </c>
      <c r="U1026" t="s">
        <v>198</v>
      </c>
      <c r="V1026" t="s">
        <v>198</v>
      </c>
      <c r="W1026" t="s">
        <v>198</v>
      </c>
      <c r="X1026" t="s">
        <v>198</v>
      </c>
      <c r="Y1026" t="s">
        <v>196</v>
      </c>
      <c r="Z1026" t="s">
        <v>198</v>
      </c>
      <c r="AA1026" t="s">
        <v>198</v>
      </c>
      <c r="AB1026" t="s">
        <v>196</v>
      </c>
      <c r="AC1026" t="s">
        <v>198</v>
      </c>
      <c r="AD1026" t="s">
        <v>198</v>
      </c>
      <c r="AE1026" t="s">
        <v>196</v>
      </c>
      <c r="AF1026" t="s">
        <v>196</v>
      </c>
      <c r="AG1026" t="s">
        <v>198</v>
      </c>
      <c r="AH1026" t="s">
        <v>198</v>
      </c>
      <c r="AI1026" t="s">
        <v>196</v>
      </c>
      <c r="AJ1026" t="s">
        <v>196</v>
      </c>
      <c r="AK1026" t="s">
        <v>196</v>
      </c>
      <c r="AL1026" t="s">
        <v>198</v>
      </c>
      <c r="AM1026" t="s">
        <v>198</v>
      </c>
      <c r="AN1026" t="s">
        <v>198</v>
      </c>
      <c r="AO1026" t="s">
        <v>198</v>
      </c>
      <c r="AP1026" t="s">
        <v>196</v>
      </c>
      <c r="AQ1026" s="241">
        <v>0</v>
      </c>
      <c r="AR1026" s="241">
        <v>0</v>
      </c>
    </row>
    <row r="1027" spans="1:44" x14ac:dyDescent="0.2">
      <c r="A1027">
        <v>120846</v>
      </c>
      <c r="B1027" t="s">
        <v>59</v>
      </c>
      <c r="C1027" t="s">
        <v>198</v>
      </c>
      <c r="D1027" t="s">
        <v>198</v>
      </c>
      <c r="E1027" t="s">
        <v>198</v>
      </c>
      <c r="F1027" t="s">
        <v>196</v>
      </c>
      <c r="G1027" t="s">
        <v>198</v>
      </c>
      <c r="H1027" t="s">
        <v>198</v>
      </c>
      <c r="I1027" t="s">
        <v>198</v>
      </c>
      <c r="J1027" t="s">
        <v>198</v>
      </c>
      <c r="K1027" t="s">
        <v>198</v>
      </c>
      <c r="L1027" t="s">
        <v>198</v>
      </c>
      <c r="M1027" t="s">
        <v>198</v>
      </c>
      <c r="N1027" t="s">
        <v>196</v>
      </c>
      <c r="O1027" t="s">
        <v>198</v>
      </c>
      <c r="P1027" t="s">
        <v>196</v>
      </c>
      <c r="Q1027" t="s">
        <v>196</v>
      </c>
      <c r="R1027" t="s">
        <v>198</v>
      </c>
      <c r="S1027" t="s">
        <v>198</v>
      </c>
      <c r="T1027" t="s">
        <v>196</v>
      </c>
      <c r="U1027" t="s">
        <v>198</v>
      </c>
      <c r="V1027" t="s">
        <v>198</v>
      </c>
      <c r="W1027" t="s">
        <v>196</v>
      </c>
      <c r="X1027" t="s">
        <v>198</v>
      </c>
      <c r="Y1027" t="s">
        <v>196</v>
      </c>
      <c r="Z1027" t="s">
        <v>198</v>
      </c>
      <c r="AA1027" t="s">
        <v>198</v>
      </c>
      <c r="AB1027" t="s">
        <v>198</v>
      </c>
      <c r="AC1027" t="s">
        <v>196</v>
      </c>
      <c r="AD1027" t="s">
        <v>198</v>
      </c>
      <c r="AE1027" t="s">
        <v>198</v>
      </c>
      <c r="AF1027" t="s">
        <v>196</v>
      </c>
      <c r="AG1027" t="s">
        <v>198</v>
      </c>
      <c r="AH1027" t="s">
        <v>197</v>
      </c>
      <c r="AI1027" t="s">
        <v>198</v>
      </c>
      <c r="AJ1027" t="s">
        <v>196</v>
      </c>
      <c r="AK1027" t="s">
        <v>196</v>
      </c>
      <c r="AL1027" t="s">
        <v>198</v>
      </c>
      <c r="AM1027" t="s">
        <v>197</v>
      </c>
      <c r="AN1027" t="s">
        <v>196</v>
      </c>
      <c r="AO1027" t="s">
        <v>198</v>
      </c>
      <c r="AP1027" t="s">
        <v>196</v>
      </c>
      <c r="AQ1027" s="241">
        <v>0</v>
      </c>
      <c r="AR1027" s="241">
        <v>0</v>
      </c>
    </row>
    <row r="1028" spans="1:44" ht="18" x14ac:dyDescent="0.2">
      <c r="A1028" s="264">
        <v>120849</v>
      </c>
      <c r="B1028" t="s">
        <v>59</v>
      </c>
      <c r="C1028" t="s">
        <v>659</v>
      </c>
      <c r="D1028" t="s">
        <v>659</v>
      </c>
      <c r="E1028" t="s">
        <v>659</v>
      </c>
      <c r="F1028" t="s">
        <v>659</v>
      </c>
      <c r="G1028" t="s">
        <v>659</v>
      </c>
      <c r="H1028" t="s">
        <v>659</v>
      </c>
      <c r="I1028" t="s">
        <v>659</v>
      </c>
      <c r="J1028" t="s">
        <v>659</v>
      </c>
      <c r="K1028" t="s">
        <v>659</v>
      </c>
      <c r="L1028" t="s">
        <v>659</v>
      </c>
      <c r="M1028" t="s">
        <v>659</v>
      </c>
      <c r="N1028" t="s">
        <v>659</v>
      </c>
      <c r="O1028" t="s">
        <v>659</v>
      </c>
      <c r="P1028" t="s">
        <v>659</v>
      </c>
      <c r="Q1028" t="s">
        <v>659</v>
      </c>
      <c r="R1028" t="s">
        <v>659</v>
      </c>
      <c r="S1028" t="s">
        <v>659</v>
      </c>
      <c r="T1028" t="s">
        <v>659</v>
      </c>
      <c r="U1028" t="s">
        <v>659</v>
      </c>
      <c r="V1028" t="s">
        <v>659</v>
      </c>
      <c r="W1028" t="s">
        <v>659</v>
      </c>
      <c r="X1028" t="s">
        <v>659</v>
      </c>
      <c r="Y1028" t="s">
        <v>659</v>
      </c>
      <c r="Z1028" t="s">
        <v>659</v>
      </c>
      <c r="AA1028" t="s">
        <v>659</v>
      </c>
      <c r="AB1028" t="s">
        <v>659</v>
      </c>
      <c r="AC1028" t="s">
        <v>659</v>
      </c>
      <c r="AD1028" t="s">
        <v>659</v>
      </c>
      <c r="AE1028" t="s">
        <v>659</v>
      </c>
      <c r="AF1028" t="s">
        <v>659</v>
      </c>
      <c r="AG1028" t="s">
        <v>659</v>
      </c>
      <c r="AH1028" t="s">
        <v>659</v>
      </c>
      <c r="AI1028" t="s">
        <v>659</v>
      </c>
      <c r="AJ1028" t="s">
        <v>659</v>
      </c>
      <c r="AK1028" t="s">
        <v>659</v>
      </c>
      <c r="AL1028" t="s">
        <v>659</v>
      </c>
      <c r="AM1028" t="s">
        <v>659</v>
      </c>
      <c r="AN1028" t="s">
        <v>659</v>
      </c>
      <c r="AO1028" t="s">
        <v>659</v>
      </c>
      <c r="AP1028" t="s">
        <v>659</v>
      </c>
      <c r="AQ1028" s="241">
        <v>0</v>
      </c>
      <c r="AR1028" s="241">
        <v>0</v>
      </c>
    </row>
    <row r="1029" spans="1:44" x14ac:dyDescent="0.2">
      <c r="A1029">
        <v>120868</v>
      </c>
      <c r="B1029" t="s">
        <v>1141</v>
      </c>
      <c r="C1029" t="s">
        <v>198</v>
      </c>
      <c r="D1029" t="s">
        <v>198</v>
      </c>
      <c r="E1029" t="s">
        <v>198</v>
      </c>
      <c r="F1029" t="s">
        <v>198</v>
      </c>
      <c r="G1029" t="s">
        <v>198</v>
      </c>
      <c r="H1029" t="s">
        <v>198</v>
      </c>
      <c r="I1029" t="s">
        <v>198</v>
      </c>
      <c r="J1029" t="s">
        <v>198</v>
      </c>
      <c r="K1029" t="s">
        <v>198</v>
      </c>
      <c r="L1029" t="s">
        <v>198</v>
      </c>
      <c r="M1029" t="s">
        <v>198</v>
      </c>
      <c r="N1029" t="s">
        <v>198</v>
      </c>
      <c r="O1029" t="s">
        <v>198</v>
      </c>
      <c r="P1029" t="s">
        <v>198</v>
      </c>
      <c r="Q1029" t="s">
        <v>198</v>
      </c>
      <c r="R1029" t="s">
        <v>198</v>
      </c>
      <c r="S1029" t="s">
        <v>198</v>
      </c>
      <c r="T1029" t="s">
        <v>198</v>
      </c>
      <c r="U1029" t="s">
        <v>198</v>
      </c>
      <c r="V1029" t="s">
        <v>198</v>
      </c>
      <c r="W1029" t="s">
        <v>198</v>
      </c>
      <c r="X1029" t="s">
        <v>198</v>
      </c>
      <c r="Y1029" t="s">
        <v>198</v>
      </c>
      <c r="Z1029" t="s">
        <v>198</v>
      </c>
      <c r="AA1029" t="s">
        <v>198</v>
      </c>
      <c r="AB1029" t="s">
        <v>198</v>
      </c>
      <c r="AC1029" t="s">
        <v>198</v>
      </c>
      <c r="AD1029" t="s">
        <v>198</v>
      </c>
      <c r="AE1029" t="s">
        <v>198</v>
      </c>
      <c r="AF1029" t="s">
        <v>198</v>
      </c>
      <c r="AG1029" t="s">
        <v>198</v>
      </c>
      <c r="AH1029" t="s">
        <v>197</v>
      </c>
      <c r="AI1029" t="s">
        <v>198</v>
      </c>
      <c r="AJ1029" t="s">
        <v>198</v>
      </c>
      <c r="AK1029" t="s">
        <v>197</v>
      </c>
      <c r="AL1029" t="s">
        <v>198</v>
      </c>
      <c r="AM1029" t="s">
        <v>197</v>
      </c>
      <c r="AN1029" t="s">
        <v>198</v>
      </c>
      <c r="AO1029" t="s">
        <v>197</v>
      </c>
      <c r="AP1029" t="s">
        <v>197</v>
      </c>
      <c r="AQ1029" s="241">
        <v>0</v>
      </c>
      <c r="AR1029" s="241">
        <v>0</v>
      </c>
    </row>
    <row r="1030" spans="1:44" x14ac:dyDescent="0.2">
      <c r="A1030">
        <v>120869</v>
      </c>
      <c r="B1030" t="s">
        <v>59</v>
      </c>
      <c r="C1030" t="s">
        <v>198</v>
      </c>
      <c r="D1030" t="s">
        <v>198</v>
      </c>
      <c r="E1030" t="s">
        <v>198</v>
      </c>
      <c r="F1030" t="s">
        <v>198</v>
      </c>
      <c r="G1030" t="s">
        <v>196</v>
      </c>
      <c r="H1030" t="s">
        <v>198</v>
      </c>
      <c r="I1030" t="s">
        <v>198</v>
      </c>
      <c r="J1030" t="s">
        <v>198</v>
      </c>
      <c r="K1030" t="s">
        <v>198</v>
      </c>
      <c r="L1030" t="s">
        <v>198</v>
      </c>
      <c r="M1030" t="s">
        <v>198</v>
      </c>
      <c r="N1030" t="s">
        <v>198</v>
      </c>
      <c r="O1030" t="s">
        <v>198</v>
      </c>
      <c r="P1030" t="s">
        <v>198</v>
      </c>
      <c r="Q1030" t="s">
        <v>198</v>
      </c>
      <c r="R1030" t="s">
        <v>198</v>
      </c>
      <c r="S1030" t="s">
        <v>198</v>
      </c>
      <c r="T1030" t="s">
        <v>198</v>
      </c>
      <c r="U1030" t="s">
        <v>196</v>
      </c>
      <c r="V1030" t="s">
        <v>196</v>
      </c>
      <c r="W1030" t="s">
        <v>198</v>
      </c>
      <c r="X1030" t="s">
        <v>198</v>
      </c>
      <c r="Y1030" t="s">
        <v>196</v>
      </c>
      <c r="Z1030" t="s">
        <v>197</v>
      </c>
      <c r="AA1030" t="s">
        <v>198</v>
      </c>
      <c r="AB1030" t="s">
        <v>198</v>
      </c>
      <c r="AC1030" t="s">
        <v>196</v>
      </c>
      <c r="AD1030" t="s">
        <v>197</v>
      </c>
      <c r="AE1030" t="s">
        <v>196</v>
      </c>
      <c r="AF1030" t="s">
        <v>198</v>
      </c>
      <c r="AG1030" t="s">
        <v>198</v>
      </c>
      <c r="AH1030" t="s">
        <v>196</v>
      </c>
      <c r="AI1030" t="s">
        <v>196</v>
      </c>
      <c r="AJ1030" t="s">
        <v>196</v>
      </c>
      <c r="AK1030" t="s">
        <v>196</v>
      </c>
      <c r="AL1030" t="s">
        <v>197</v>
      </c>
      <c r="AM1030" t="s">
        <v>196</v>
      </c>
      <c r="AN1030" t="s">
        <v>197</v>
      </c>
      <c r="AO1030" t="s">
        <v>196</v>
      </c>
      <c r="AP1030" t="s">
        <v>196</v>
      </c>
      <c r="AQ1030" s="241">
        <v>0</v>
      </c>
      <c r="AR1030" s="241">
        <v>0</v>
      </c>
    </row>
    <row r="1031" spans="1:44" x14ac:dyDescent="0.2">
      <c r="A1031">
        <v>120879</v>
      </c>
      <c r="B1031" t="s">
        <v>65</v>
      </c>
      <c r="C1031" t="s">
        <v>196</v>
      </c>
      <c r="D1031" t="s">
        <v>196</v>
      </c>
      <c r="E1031" t="s">
        <v>196</v>
      </c>
      <c r="F1031" t="s">
        <v>196</v>
      </c>
      <c r="G1031" t="s">
        <v>197</v>
      </c>
      <c r="H1031" t="s">
        <v>198</v>
      </c>
      <c r="I1031" t="s">
        <v>196</v>
      </c>
      <c r="J1031" t="s">
        <v>198</v>
      </c>
      <c r="K1031" t="s">
        <v>198</v>
      </c>
      <c r="L1031" t="s">
        <v>196</v>
      </c>
      <c r="M1031" t="s">
        <v>197</v>
      </c>
      <c r="N1031" t="s">
        <v>196</v>
      </c>
      <c r="O1031" t="s">
        <v>196</v>
      </c>
      <c r="P1031" t="s">
        <v>196</v>
      </c>
      <c r="Q1031" t="s">
        <v>196</v>
      </c>
      <c r="R1031" t="s">
        <v>198</v>
      </c>
      <c r="S1031" t="s">
        <v>196</v>
      </c>
      <c r="T1031" t="s">
        <v>196</v>
      </c>
      <c r="U1031" t="s">
        <v>198</v>
      </c>
      <c r="V1031" t="s">
        <v>198</v>
      </c>
      <c r="W1031" t="s">
        <v>196</v>
      </c>
      <c r="X1031" t="s">
        <v>198</v>
      </c>
      <c r="Y1031" t="s">
        <v>196</v>
      </c>
      <c r="Z1031" t="s">
        <v>198</v>
      </c>
      <c r="AA1031" t="s">
        <v>198</v>
      </c>
      <c r="AB1031" t="s">
        <v>197</v>
      </c>
      <c r="AC1031" t="s">
        <v>196</v>
      </c>
      <c r="AD1031" t="s">
        <v>196</v>
      </c>
      <c r="AE1031" t="s">
        <v>198</v>
      </c>
      <c r="AF1031" t="s">
        <v>198</v>
      </c>
      <c r="AG1031" t="s">
        <v>197</v>
      </c>
      <c r="AH1031" t="s">
        <v>197</v>
      </c>
      <c r="AI1031" t="s">
        <v>197</v>
      </c>
      <c r="AJ1031" t="s">
        <v>197</v>
      </c>
      <c r="AK1031" t="s">
        <v>197</v>
      </c>
      <c r="AL1031"/>
      <c r="AM1031"/>
      <c r="AN1031"/>
      <c r="AO1031"/>
      <c r="AP1031"/>
      <c r="AQ1031" s="241">
        <v>0</v>
      </c>
      <c r="AR1031" s="241">
        <v>0</v>
      </c>
    </row>
    <row r="1032" spans="1:44" x14ac:dyDescent="0.2">
      <c r="A1032">
        <v>120881</v>
      </c>
      <c r="B1032" t="s">
        <v>59</v>
      </c>
      <c r="C1032" t="s">
        <v>659</v>
      </c>
      <c r="D1032" t="s">
        <v>659</v>
      </c>
      <c r="E1032" t="s">
        <v>659</v>
      </c>
      <c r="F1032" t="s">
        <v>659</v>
      </c>
      <c r="G1032" t="s">
        <v>659</v>
      </c>
      <c r="H1032" t="s">
        <v>659</v>
      </c>
      <c r="I1032" t="s">
        <v>659</v>
      </c>
      <c r="J1032" t="s">
        <v>659</v>
      </c>
      <c r="K1032" t="s">
        <v>659</v>
      </c>
      <c r="L1032" t="s">
        <v>659</v>
      </c>
      <c r="M1032" t="s">
        <v>659</v>
      </c>
      <c r="N1032" t="s">
        <v>659</v>
      </c>
      <c r="O1032" t="s">
        <v>659</v>
      </c>
      <c r="P1032" t="s">
        <v>659</v>
      </c>
      <c r="Q1032" t="s">
        <v>659</v>
      </c>
      <c r="R1032" t="s">
        <v>659</v>
      </c>
      <c r="S1032" t="s">
        <v>659</v>
      </c>
      <c r="T1032" t="s">
        <v>659</v>
      </c>
      <c r="U1032" t="s">
        <v>659</v>
      </c>
      <c r="V1032" t="s">
        <v>659</v>
      </c>
      <c r="W1032" t="s">
        <v>659</v>
      </c>
      <c r="X1032" t="s">
        <v>659</v>
      </c>
      <c r="Y1032" t="s">
        <v>659</v>
      </c>
      <c r="Z1032" t="s">
        <v>659</v>
      </c>
      <c r="AA1032" t="s">
        <v>659</v>
      </c>
      <c r="AB1032" t="s">
        <v>659</v>
      </c>
      <c r="AC1032" t="s">
        <v>659</v>
      </c>
      <c r="AD1032" t="s">
        <v>659</v>
      </c>
      <c r="AE1032" t="s">
        <v>659</v>
      </c>
      <c r="AF1032" t="s">
        <v>659</v>
      </c>
      <c r="AG1032" t="s">
        <v>659</v>
      </c>
      <c r="AH1032" t="s">
        <v>659</v>
      </c>
      <c r="AI1032" t="s">
        <v>659</v>
      </c>
      <c r="AJ1032" t="s">
        <v>659</v>
      </c>
      <c r="AK1032" t="s">
        <v>659</v>
      </c>
      <c r="AL1032" t="s">
        <v>659</v>
      </c>
      <c r="AM1032" t="s">
        <v>659</v>
      </c>
      <c r="AN1032" t="s">
        <v>659</v>
      </c>
      <c r="AO1032" t="s">
        <v>659</v>
      </c>
      <c r="AP1032" t="s">
        <v>659</v>
      </c>
      <c r="AQ1032" s="241" t="s">
        <v>944</v>
      </c>
      <c r="AR1032" s="241">
        <v>0</v>
      </c>
    </row>
    <row r="1033" spans="1:44" x14ac:dyDescent="0.2">
      <c r="A1033">
        <v>120883</v>
      </c>
      <c r="B1033" t="s">
        <v>1144</v>
      </c>
      <c r="C1033" t="s">
        <v>197</v>
      </c>
      <c r="D1033" t="s">
        <v>197</v>
      </c>
      <c r="E1033" t="s">
        <v>197</v>
      </c>
      <c r="F1033" t="s">
        <v>197</v>
      </c>
      <c r="G1033" t="s">
        <v>197</v>
      </c>
      <c r="H1033" t="s">
        <v>197</v>
      </c>
      <c r="I1033" t="s">
        <v>197</v>
      </c>
      <c r="J1033" t="s">
        <v>197</v>
      </c>
      <c r="K1033" t="s">
        <v>197</v>
      </c>
      <c r="L1033" t="s">
        <v>197</v>
      </c>
      <c r="M1033" t="s">
        <v>197</v>
      </c>
      <c r="N1033" t="s">
        <v>197</v>
      </c>
      <c r="O1033" t="s">
        <v>196</v>
      </c>
      <c r="P1033" t="s">
        <v>196</v>
      </c>
      <c r="Q1033" t="s">
        <v>197</v>
      </c>
      <c r="R1033" t="s">
        <v>197</v>
      </c>
      <c r="S1033" t="s">
        <v>198</v>
      </c>
      <c r="T1033" t="s">
        <v>196</v>
      </c>
      <c r="U1033" t="s">
        <v>196</v>
      </c>
      <c r="V1033" t="s">
        <v>197</v>
      </c>
      <c r="W1033" t="s">
        <v>198</v>
      </c>
      <c r="X1033" t="s">
        <v>198</v>
      </c>
      <c r="Y1033" t="s">
        <v>196</v>
      </c>
      <c r="Z1033" t="s">
        <v>198</v>
      </c>
      <c r="AA1033" t="s">
        <v>196</v>
      </c>
      <c r="AB1033" t="s">
        <v>198</v>
      </c>
      <c r="AC1033" t="s">
        <v>198</v>
      </c>
      <c r="AD1033" t="s">
        <v>196</v>
      </c>
      <c r="AE1033" t="s">
        <v>196</v>
      </c>
      <c r="AF1033" t="s">
        <v>196</v>
      </c>
      <c r="AG1033" t="s">
        <v>198</v>
      </c>
      <c r="AH1033" t="s">
        <v>197</v>
      </c>
      <c r="AI1033" t="s">
        <v>198</v>
      </c>
      <c r="AJ1033" t="s">
        <v>197</v>
      </c>
      <c r="AK1033" t="s">
        <v>197</v>
      </c>
      <c r="AL1033" t="s">
        <v>197</v>
      </c>
      <c r="AM1033" t="s">
        <v>197</v>
      </c>
      <c r="AN1033" t="s">
        <v>197</v>
      </c>
      <c r="AO1033" t="s">
        <v>197</v>
      </c>
      <c r="AP1033" t="s">
        <v>197</v>
      </c>
      <c r="AQ1033" s="241">
        <v>0</v>
      </c>
      <c r="AR1033" s="241">
        <v>0</v>
      </c>
    </row>
    <row r="1034" spans="1:44" x14ac:dyDescent="0.2">
      <c r="A1034" s="241">
        <v>120885</v>
      </c>
      <c r="B1034" t="s">
        <v>59</v>
      </c>
      <c r="C1034" s="241" t="s">
        <v>198</v>
      </c>
      <c r="D1034" s="241" t="s">
        <v>198</v>
      </c>
      <c r="E1034" s="241" t="s">
        <v>198</v>
      </c>
      <c r="F1034" s="241" t="s">
        <v>198</v>
      </c>
      <c r="G1034" s="241" t="s">
        <v>198</v>
      </c>
      <c r="H1034" s="241" t="s">
        <v>198</v>
      </c>
      <c r="I1034" s="241" t="s">
        <v>198</v>
      </c>
      <c r="J1034" s="241" t="s">
        <v>198</v>
      </c>
      <c r="K1034" s="241" t="s">
        <v>198</v>
      </c>
      <c r="L1034" s="241" t="s">
        <v>198</v>
      </c>
      <c r="M1034" s="241" t="s">
        <v>198</v>
      </c>
      <c r="N1034" s="241" t="s">
        <v>198</v>
      </c>
      <c r="O1034" s="241" t="s">
        <v>198</v>
      </c>
      <c r="P1034" s="241" t="s">
        <v>198</v>
      </c>
      <c r="Q1034" s="241" t="s">
        <v>198</v>
      </c>
      <c r="R1034" s="241" t="s">
        <v>198</v>
      </c>
      <c r="S1034" s="241" t="s">
        <v>198</v>
      </c>
      <c r="T1034" s="241" t="s">
        <v>198</v>
      </c>
      <c r="U1034" s="241" t="s">
        <v>198</v>
      </c>
      <c r="V1034" s="241" t="s">
        <v>198</v>
      </c>
      <c r="W1034" s="241" t="s">
        <v>198</v>
      </c>
      <c r="X1034" s="241" t="s">
        <v>198</v>
      </c>
      <c r="Y1034" s="241" t="s">
        <v>198</v>
      </c>
      <c r="Z1034" s="241" t="s">
        <v>198</v>
      </c>
      <c r="AA1034" s="241" t="s">
        <v>198</v>
      </c>
      <c r="AB1034" s="241" t="s">
        <v>198</v>
      </c>
      <c r="AC1034" s="241" t="s">
        <v>198</v>
      </c>
      <c r="AD1034" s="241" t="s">
        <v>198</v>
      </c>
      <c r="AE1034" s="241" t="s">
        <v>198</v>
      </c>
      <c r="AF1034" s="241" t="s">
        <v>198</v>
      </c>
      <c r="AG1034" s="241" t="s">
        <v>198</v>
      </c>
      <c r="AH1034" s="241" t="s">
        <v>198</v>
      </c>
      <c r="AI1034" s="241" t="s">
        <v>198</v>
      </c>
      <c r="AJ1034" s="241" t="s">
        <v>198</v>
      </c>
      <c r="AK1034" s="241" t="s">
        <v>196</v>
      </c>
      <c r="AL1034" s="241" t="s">
        <v>198</v>
      </c>
      <c r="AM1034" s="241" t="s">
        <v>198</v>
      </c>
      <c r="AN1034" s="241" t="s">
        <v>198</v>
      </c>
      <c r="AO1034" s="241" t="s">
        <v>198</v>
      </c>
      <c r="AP1034" s="241" t="s">
        <v>198</v>
      </c>
      <c r="AQ1034" s="241">
        <v>0</v>
      </c>
      <c r="AR1034" s="241">
        <v>0</v>
      </c>
    </row>
    <row r="1035" spans="1:44" x14ac:dyDescent="0.2">
      <c r="A1035">
        <v>120886</v>
      </c>
      <c r="B1035" t="s">
        <v>1141</v>
      </c>
      <c r="C1035" t="s">
        <v>198</v>
      </c>
      <c r="D1035" t="s">
        <v>196</v>
      </c>
      <c r="E1035" t="s">
        <v>196</v>
      </c>
      <c r="F1035" t="s">
        <v>196</v>
      </c>
      <c r="G1035" t="s">
        <v>198</v>
      </c>
      <c r="H1035" t="s">
        <v>196</v>
      </c>
      <c r="I1035" t="s">
        <v>196</v>
      </c>
      <c r="J1035" t="s">
        <v>198</v>
      </c>
      <c r="K1035" t="s">
        <v>196</v>
      </c>
      <c r="L1035" t="s">
        <v>198</v>
      </c>
      <c r="M1035" t="s">
        <v>198</v>
      </c>
      <c r="N1035" t="s">
        <v>198</v>
      </c>
      <c r="O1035" t="s">
        <v>197</v>
      </c>
      <c r="P1035" t="s">
        <v>198</v>
      </c>
      <c r="Q1035" t="s">
        <v>197</v>
      </c>
      <c r="R1035" t="s">
        <v>198</v>
      </c>
      <c r="S1035" t="s">
        <v>198</v>
      </c>
      <c r="T1035" t="s">
        <v>196</v>
      </c>
      <c r="U1035" t="s">
        <v>198</v>
      </c>
      <c r="V1035" t="s">
        <v>196</v>
      </c>
      <c r="W1035" t="s">
        <v>196</v>
      </c>
      <c r="X1035" t="s">
        <v>198</v>
      </c>
      <c r="Y1035" t="s">
        <v>198</v>
      </c>
      <c r="Z1035" t="s">
        <v>198</v>
      </c>
      <c r="AA1035" t="s">
        <v>198</v>
      </c>
      <c r="AB1035" t="s">
        <v>196</v>
      </c>
      <c r="AC1035" t="s">
        <v>198</v>
      </c>
      <c r="AD1035" t="s">
        <v>196</v>
      </c>
      <c r="AE1035" t="s">
        <v>198</v>
      </c>
      <c r="AF1035" t="s">
        <v>197</v>
      </c>
      <c r="AG1035" t="s">
        <v>198</v>
      </c>
      <c r="AH1035" t="s">
        <v>197</v>
      </c>
      <c r="AI1035" t="s">
        <v>198</v>
      </c>
      <c r="AJ1035" t="s">
        <v>198</v>
      </c>
      <c r="AK1035" t="s">
        <v>198</v>
      </c>
      <c r="AL1035" t="s">
        <v>197</v>
      </c>
      <c r="AM1035" t="s">
        <v>197</v>
      </c>
      <c r="AN1035" t="s">
        <v>197</v>
      </c>
      <c r="AO1035" t="s">
        <v>197</v>
      </c>
      <c r="AP1035" t="s">
        <v>197</v>
      </c>
      <c r="AQ1035" s="241">
        <v>0</v>
      </c>
      <c r="AR1035" s="241">
        <v>0</v>
      </c>
    </row>
    <row r="1036" spans="1:44" x14ac:dyDescent="0.2">
      <c r="A1036">
        <v>120888</v>
      </c>
      <c r="B1036" t="s">
        <v>1141</v>
      </c>
      <c r="C1036" t="s">
        <v>198</v>
      </c>
      <c r="D1036" t="s">
        <v>196</v>
      </c>
      <c r="E1036" t="s">
        <v>196</v>
      </c>
      <c r="F1036" t="s">
        <v>196</v>
      </c>
      <c r="G1036" t="s">
        <v>196</v>
      </c>
      <c r="H1036" t="s">
        <v>198</v>
      </c>
      <c r="I1036" t="s">
        <v>196</v>
      </c>
      <c r="J1036" t="s">
        <v>198</v>
      </c>
      <c r="K1036" t="s">
        <v>198</v>
      </c>
      <c r="L1036" t="s">
        <v>196</v>
      </c>
      <c r="M1036" t="s">
        <v>198</v>
      </c>
      <c r="N1036" t="s">
        <v>196</v>
      </c>
      <c r="O1036" t="s">
        <v>196</v>
      </c>
      <c r="P1036" t="s">
        <v>196</v>
      </c>
      <c r="Q1036" t="s">
        <v>198</v>
      </c>
      <c r="R1036" t="s">
        <v>198</v>
      </c>
      <c r="S1036" t="s">
        <v>198</v>
      </c>
      <c r="T1036" t="s">
        <v>197</v>
      </c>
      <c r="U1036" t="s">
        <v>198</v>
      </c>
      <c r="V1036" t="s">
        <v>198</v>
      </c>
      <c r="W1036" t="s">
        <v>196</v>
      </c>
      <c r="X1036" t="s">
        <v>198</v>
      </c>
      <c r="Y1036" t="s">
        <v>196</v>
      </c>
      <c r="Z1036" t="s">
        <v>198</v>
      </c>
      <c r="AA1036" t="s">
        <v>198</v>
      </c>
      <c r="AB1036" t="s">
        <v>196</v>
      </c>
      <c r="AC1036" t="s">
        <v>198</v>
      </c>
      <c r="AD1036" t="s">
        <v>196</v>
      </c>
      <c r="AE1036" t="s">
        <v>198</v>
      </c>
      <c r="AF1036" t="s">
        <v>196</v>
      </c>
      <c r="AG1036" t="s">
        <v>197</v>
      </c>
      <c r="AH1036" t="s">
        <v>198</v>
      </c>
      <c r="AI1036" t="s">
        <v>198</v>
      </c>
      <c r="AJ1036" t="s">
        <v>198</v>
      </c>
      <c r="AK1036" t="s">
        <v>197</v>
      </c>
      <c r="AL1036" t="s">
        <v>197</v>
      </c>
      <c r="AM1036" t="s">
        <v>197</v>
      </c>
      <c r="AN1036" t="s">
        <v>197</v>
      </c>
      <c r="AO1036" t="s">
        <v>197</v>
      </c>
      <c r="AP1036" t="s">
        <v>197</v>
      </c>
      <c r="AQ1036" s="241">
        <v>0</v>
      </c>
      <c r="AR1036" s="241">
        <v>0</v>
      </c>
    </row>
    <row r="1037" spans="1:44" x14ac:dyDescent="0.2">
      <c r="A1037">
        <v>120895</v>
      </c>
      <c r="B1037" t="s">
        <v>1141</v>
      </c>
      <c r="C1037" t="s">
        <v>198</v>
      </c>
      <c r="D1037" t="s">
        <v>196</v>
      </c>
      <c r="E1037" t="s">
        <v>196</v>
      </c>
      <c r="F1037" t="s">
        <v>196</v>
      </c>
      <c r="G1037" t="s">
        <v>196</v>
      </c>
      <c r="H1037" t="s">
        <v>198</v>
      </c>
      <c r="I1037" t="s">
        <v>196</v>
      </c>
      <c r="J1037" t="s">
        <v>198</v>
      </c>
      <c r="K1037" t="s">
        <v>198</v>
      </c>
      <c r="L1037" t="s">
        <v>198</v>
      </c>
      <c r="M1037" t="s">
        <v>198</v>
      </c>
      <c r="N1037" t="s">
        <v>196</v>
      </c>
      <c r="O1037" t="s">
        <v>198</v>
      </c>
      <c r="P1037" t="s">
        <v>198</v>
      </c>
      <c r="Q1037" t="s">
        <v>196</v>
      </c>
      <c r="R1037" t="s">
        <v>196</v>
      </c>
      <c r="S1037" t="s">
        <v>196</v>
      </c>
      <c r="T1037" t="s">
        <v>198</v>
      </c>
      <c r="U1037" t="s">
        <v>196</v>
      </c>
      <c r="V1037" t="s">
        <v>198</v>
      </c>
      <c r="W1037" t="s">
        <v>198</v>
      </c>
      <c r="X1037" t="s">
        <v>198</v>
      </c>
      <c r="Y1037" t="s">
        <v>198</v>
      </c>
      <c r="Z1037" t="s">
        <v>198</v>
      </c>
      <c r="AA1037" t="s">
        <v>198</v>
      </c>
      <c r="AB1037" t="s">
        <v>196</v>
      </c>
      <c r="AC1037" t="s">
        <v>196</v>
      </c>
      <c r="AD1037" t="s">
        <v>198</v>
      </c>
      <c r="AE1037" t="s">
        <v>198</v>
      </c>
      <c r="AF1037" t="s">
        <v>196</v>
      </c>
      <c r="AG1037" t="s">
        <v>198</v>
      </c>
      <c r="AH1037" t="s">
        <v>196</v>
      </c>
      <c r="AI1037" t="s">
        <v>196</v>
      </c>
      <c r="AJ1037" t="s">
        <v>198</v>
      </c>
      <c r="AK1037" t="s">
        <v>198</v>
      </c>
      <c r="AL1037" t="s">
        <v>198</v>
      </c>
      <c r="AM1037" t="s">
        <v>197</v>
      </c>
      <c r="AN1037" t="s">
        <v>198</v>
      </c>
      <c r="AO1037" t="s">
        <v>197</v>
      </c>
      <c r="AP1037" t="s">
        <v>197</v>
      </c>
      <c r="AQ1037" s="241">
        <v>0</v>
      </c>
      <c r="AR1037" s="241">
        <v>0</v>
      </c>
    </row>
    <row r="1038" spans="1:44" x14ac:dyDescent="0.2">
      <c r="A1038">
        <v>120899</v>
      </c>
      <c r="B1038" t="s">
        <v>1144</v>
      </c>
      <c r="C1038" t="s">
        <v>198</v>
      </c>
      <c r="D1038" t="s">
        <v>198</v>
      </c>
      <c r="E1038" t="s">
        <v>196</v>
      </c>
      <c r="F1038" t="s">
        <v>196</v>
      </c>
      <c r="G1038" t="s">
        <v>198</v>
      </c>
      <c r="H1038" t="s">
        <v>198</v>
      </c>
      <c r="I1038" t="s">
        <v>198</v>
      </c>
      <c r="J1038" t="s">
        <v>198</v>
      </c>
      <c r="K1038" t="s">
        <v>196</v>
      </c>
      <c r="L1038" t="s">
        <v>198</v>
      </c>
      <c r="M1038" t="s">
        <v>196</v>
      </c>
      <c r="N1038" t="s">
        <v>198</v>
      </c>
      <c r="O1038" t="s">
        <v>196</v>
      </c>
      <c r="P1038" t="s">
        <v>198</v>
      </c>
      <c r="Q1038" t="s">
        <v>198</v>
      </c>
      <c r="R1038" t="s">
        <v>198</v>
      </c>
      <c r="S1038" t="s">
        <v>198</v>
      </c>
      <c r="T1038" t="s">
        <v>196</v>
      </c>
      <c r="U1038" t="s">
        <v>196</v>
      </c>
      <c r="V1038" t="s">
        <v>196</v>
      </c>
      <c r="W1038" t="s">
        <v>198</v>
      </c>
      <c r="X1038" t="s">
        <v>196</v>
      </c>
      <c r="Y1038" t="s">
        <v>196</v>
      </c>
      <c r="Z1038" t="s">
        <v>198</v>
      </c>
      <c r="AA1038" t="s">
        <v>196</v>
      </c>
      <c r="AB1038" t="s">
        <v>198</v>
      </c>
      <c r="AC1038" t="s">
        <v>198</v>
      </c>
      <c r="AD1038" t="s">
        <v>196</v>
      </c>
      <c r="AE1038" t="s">
        <v>198</v>
      </c>
      <c r="AF1038" t="s">
        <v>196</v>
      </c>
      <c r="AG1038" t="s">
        <v>198</v>
      </c>
      <c r="AH1038" t="s">
        <v>197</v>
      </c>
      <c r="AI1038" t="s">
        <v>196</v>
      </c>
      <c r="AJ1038" t="s">
        <v>196</v>
      </c>
      <c r="AK1038" t="s">
        <v>197</v>
      </c>
      <c r="AL1038" t="s">
        <v>198</v>
      </c>
      <c r="AM1038" t="s">
        <v>197</v>
      </c>
      <c r="AN1038" t="s">
        <v>197</v>
      </c>
      <c r="AO1038" t="s">
        <v>198</v>
      </c>
      <c r="AP1038" t="s">
        <v>197</v>
      </c>
      <c r="AQ1038" s="241">
        <v>0</v>
      </c>
      <c r="AR1038" s="241">
        <v>0</v>
      </c>
    </row>
    <row r="1039" spans="1:44" x14ac:dyDescent="0.2">
      <c r="A1039">
        <v>120907</v>
      </c>
      <c r="B1039" t="s">
        <v>1144</v>
      </c>
      <c r="C1039" t="s">
        <v>198</v>
      </c>
      <c r="D1039" t="s">
        <v>198</v>
      </c>
      <c r="E1039" t="s">
        <v>196</v>
      </c>
      <c r="F1039" t="s">
        <v>196</v>
      </c>
      <c r="G1039" t="s">
        <v>198</v>
      </c>
      <c r="H1039" t="s">
        <v>198</v>
      </c>
      <c r="I1039" t="s">
        <v>198</v>
      </c>
      <c r="J1039" t="s">
        <v>196</v>
      </c>
      <c r="K1039" t="s">
        <v>198</v>
      </c>
      <c r="L1039" t="s">
        <v>196</v>
      </c>
      <c r="M1039" t="s">
        <v>198</v>
      </c>
      <c r="N1039" t="s">
        <v>196</v>
      </c>
      <c r="O1039" t="s">
        <v>198</v>
      </c>
      <c r="P1039" t="s">
        <v>196</v>
      </c>
      <c r="Q1039" t="s">
        <v>196</v>
      </c>
      <c r="R1039" t="s">
        <v>198</v>
      </c>
      <c r="S1039" t="s">
        <v>196</v>
      </c>
      <c r="T1039" t="s">
        <v>196</v>
      </c>
      <c r="U1039" t="s">
        <v>196</v>
      </c>
      <c r="V1039" t="s">
        <v>196</v>
      </c>
      <c r="W1039" t="s">
        <v>196</v>
      </c>
      <c r="X1039" t="s">
        <v>198</v>
      </c>
      <c r="Y1039" t="s">
        <v>198</v>
      </c>
      <c r="Z1039" t="s">
        <v>198</v>
      </c>
      <c r="AA1039" t="s">
        <v>198</v>
      </c>
      <c r="AB1039" t="s">
        <v>196</v>
      </c>
      <c r="AC1039" t="s">
        <v>198</v>
      </c>
      <c r="AD1039" t="s">
        <v>198</v>
      </c>
      <c r="AE1039" t="s">
        <v>198</v>
      </c>
      <c r="AF1039" t="s">
        <v>196</v>
      </c>
      <c r="AG1039" t="s">
        <v>198</v>
      </c>
      <c r="AH1039" t="s">
        <v>196</v>
      </c>
      <c r="AI1039" t="s">
        <v>198</v>
      </c>
      <c r="AJ1039" t="s">
        <v>198</v>
      </c>
      <c r="AK1039" t="s">
        <v>196</v>
      </c>
      <c r="AL1039" t="s">
        <v>198</v>
      </c>
      <c r="AM1039" t="s">
        <v>198</v>
      </c>
      <c r="AN1039" t="s">
        <v>198</v>
      </c>
      <c r="AO1039" t="s">
        <v>198</v>
      </c>
      <c r="AP1039" t="s">
        <v>198</v>
      </c>
      <c r="AQ1039" s="241">
        <v>0</v>
      </c>
      <c r="AR1039" s="241">
        <v>0</v>
      </c>
    </row>
    <row r="1040" spans="1:44" x14ac:dyDescent="0.2">
      <c r="A1040">
        <v>120921</v>
      </c>
      <c r="B1040" t="s">
        <v>1141</v>
      </c>
      <c r="C1040" t="s">
        <v>198</v>
      </c>
      <c r="D1040" t="s">
        <v>196</v>
      </c>
      <c r="E1040" t="s">
        <v>196</v>
      </c>
      <c r="F1040" t="s">
        <v>196</v>
      </c>
      <c r="G1040" t="s">
        <v>196</v>
      </c>
      <c r="H1040" t="s">
        <v>198</v>
      </c>
      <c r="I1040" t="s">
        <v>196</v>
      </c>
      <c r="J1040" t="s">
        <v>198</v>
      </c>
      <c r="K1040" t="s">
        <v>196</v>
      </c>
      <c r="L1040" t="s">
        <v>198</v>
      </c>
      <c r="M1040" t="s">
        <v>198</v>
      </c>
      <c r="N1040" t="s">
        <v>196</v>
      </c>
      <c r="O1040" t="s">
        <v>198</v>
      </c>
      <c r="P1040" t="s">
        <v>196</v>
      </c>
      <c r="Q1040" t="s">
        <v>198</v>
      </c>
      <c r="R1040" t="s">
        <v>198</v>
      </c>
      <c r="S1040" t="s">
        <v>198</v>
      </c>
      <c r="T1040" t="s">
        <v>198</v>
      </c>
      <c r="U1040" t="s">
        <v>196</v>
      </c>
      <c r="V1040" t="s">
        <v>196</v>
      </c>
      <c r="W1040" t="s">
        <v>198</v>
      </c>
      <c r="X1040" t="s">
        <v>198</v>
      </c>
      <c r="Y1040" t="s">
        <v>196</v>
      </c>
      <c r="Z1040" t="s">
        <v>196</v>
      </c>
      <c r="AA1040" t="s">
        <v>198</v>
      </c>
      <c r="AB1040" t="s">
        <v>196</v>
      </c>
      <c r="AC1040" t="s">
        <v>198</v>
      </c>
      <c r="AD1040" t="s">
        <v>198</v>
      </c>
      <c r="AE1040" t="s">
        <v>198</v>
      </c>
      <c r="AF1040" t="s">
        <v>198</v>
      </c>
      <c r="AG1040" t="s">
        <v>198</v>
      </c>
      <c r="AH1040" t="s">
        <v>198</v>
      </c>
      <c r="AI1040" t="s">
        <v>198</v>
      </c>
      <c r="AJ1040" t="s">
        <v>198</v>
      </c>
      <c r="AK1040" t="s">
        <v>198</v>
      </c>
      <c r="AL1040" t="s">
        <v>197</v>
      </c>
      <c r="AM1040" t="s">
        <v>197</v>
      </c>
      <c r="AN1040" t="s">
        <v>197</v>
      </c>
      <c r="AO1040" t="s">
        <v>197</v>
      </c>
      <c r="AP1040" t="s">
        <v>197</v>
      </c>
      <c r="AQ1040" s="241">
        <v>0</v>
      </c>
      <c r="AR1040" s="241">
        <v>0</v>
      </c>
    </row>
    <row r="1041" spans="1:44" x14ac:dyDescent="0.2">
      <c r="A1041">
        <v>120929</v>
      </c>
      <c r="B1041" t="s">
        <v>59</v>
      </c>
      <c r="C1041" t="s">
        <v>198</v>
      </c>
      <c r="D1041" t="s">
        <v>198</v>
      </c>
      <c r="E1041" t="s">
        <v>196</v>
      </c>
      <c r="F1041" t="s">
        <v>196</v>
      </c>
      <c r="G1041" t="s">
        <v>196</v>
      </c>
      <c r="H1041" t="s">
        <v>198</v>
      </c>
      <c r="I1041" t="s">
        <v>198</v>
      </c>
      <c r="J1041" t="s">
        <v>198</v>
      </c>
      <c r="K1041" t="s">
        <v>198</v>
      </c>
      <c r="L1041" t="s">
        <v>198</v>
      </c>
      <c r="M1041" t="s">
        <v>198</v>
      </c>
      <c r="N1041" t="s">
        <v>198</v>
      </c>
      <c r="O1041" t="s">
        <v>198</v>
      </c>
      <c r="P1041" t="s">
        <v>198</v>
      </c>
      <c r="Q1041" t="s">
        <v>196</v>
      </c>
      <c r="R1041" t="s">
        <v>198</v>
      </c>
      <c r="S1041" t="s">
        <v>196</v>
      </c>
      <c r="T1041" t="s">
        <v>196</v>
      </c>
      <c r="U1041" t="s">
        <v>196</v>
      </c>
      <c r="V1041" t="s">
        <v>196</v>
      </c>
      <c r="W1041" t="s">
        <v>198</v>
      </c>
      <c r="X1041" t="s">
        <v>196</v>
      </c>
      <c r="Y1041" t="s">
        <v>196</v>
      </c>
      <c r="Z1041" t="s">
        <v>196</v>
      </c>
      <c r="AA1041" t="s">
        <v>198</v>
      </c>
      <c r="AB1041" t="s">
        <v>196</v>
      </c>
      <c r="AC1041" t="s">
        <v>196</v>
      </c>
      <c r="AD1041" t="s">
        <v>198</v>
      </c>
      <c r="AE1041" t="s">
        <v>198</v>
      </c>
      <c r="AF1041" t="s">
        <v>197</v>
      </c>
      <c r="AG1041" t="s">
        <v>196</v>
      </c>
      <c r="AH1041" t="s">
        <v>196</v>
      </c>
      <c r="AI1041" t="s">
        <v>196</v>
      </c>
      <c r="AJ1041" t="s">
        <v>196</v>
      </c>
      <c r="AK1041" t="s">
        <v>198</v>
      </c>
      <c r="AL1041" t="s">
        <v>196</v>
      </c>
      <c r="AM1041" t="s">
        <v>197</v>
      </c>
      <c r="AN1041" t="s">
        <v>196</v>
      </c>
      <c r="AO1041" t="s">
        <v>197</v>
      </c>
      <c r="AP1041" t="s">
        <v>197</v>
      </c>
      <c r="AQ1041" s="241">
        <v>0</v>
      </c>
      <c r="AR1041" s="241">
        <v>0</v>
      </c>
    </row>
    <row r="1042" spans="1:44" x14ac:dyDescent="0.2">
      <c r="A1042">
        <v>120931</v>
      </c>
      <c r="B1042" t="s">
        <v>1141</v>
      </c>
      <c r="C1042" t="s">
        <v>198</v>
      </c>
      <c r="D1042" t="s">
        <v>196</v>
      </c>
      <c r="E1042" t="s">
        <v>196</v>
      </c>
      <c r="F1042" t="s">
        <v>198</v>
      </c>
      <c r="G1042" t="s">
        <v>196</v>
      </c>
      <c r="H1042" t="s">
        <v>198</v>
      </c>
      <c r="I1042" t="s">
        <v>198</v>
      </c>
      <c r="J1042" t="s">
        <v>198</v>
      </c>
      <c r="K1042" t="s">
        <v>198</v>
      </c>
      <c r="L1042" t="s">
        <v>198</v>
      </c>
      <c r="M1042" t="s">
        <v>196</v>
      </c>
      <c r="N1042" t="s">
        <v>196</v>
      </c>
      <c r="O1042" t="s">
        <v>196</v>
      </c>
      <c r="P1042" t="s">
        <v>196</v>
      </c>
      <c r="Q1042" t="s">
        <v>198</v>
      </c>
      <c r="R1042" t="s">
        <v>196</v>
      </c>
      <c r="S1042" t="s">
        <v>198</v>
      </c>
      <c r="T1042" t="s">
        <v>196</v>
      </c>
      <c r="U1042" t="s">
        <v>196</v>
      </c>
      <c r="V1042" t="s">
        <v>196</v>
      </c>
      <c r="W1042" t="s">
        <v>198</v>
      </c>
      <c r="X1042" t="s">
        <v>198</v>
      </c>
      <c r="Y1042" t="s">
        <v>196</v>
      </c>
      <c r="Z1042" t="s">
        <v>198</v>
      </c>
      <c r="AA1042" t="s">
        <v>198</v>
      </c>
      <c r="AB1042" t="s">
        <v>196</v>
      </c>
      <c r="AC1042" t="s">
        <v>198</v>
      </c>
      <c r="AD1042" t="s">
        <v>196</v>
      </c>
      <c r="AE1042" t="s">
        <v>198</v>
      </c>
      <c r="AF1042" t="s">
        <v>196</v>
      </c>
      <c r="AG1042" t="s">
        <v>197</v>
      </c>
      <c r="AH1042" t="s">
        <v>198</v>
      </c>
      <c r="AI1042" t="s">
        <v>198</v>
      </c>
      <c r="AJ1042" t="s">
        <v>197</v>
      </c>
      <c r="AK1042" t="s">
        <v>197</v>
      </c>
      <c r="AL1042" t="s">
        <v>197</v>
      </c>
      <c r="AM1042" t="s">
        <v>197</v>
      </c>
      <c r="AN1042" t="s">
        <v>197</v>
      </c>
      <c r="AO1042" t="s">
        <v>197</v>
      </c>
      <c r="AP1042" t="s">
        <v>197</v>
      </c>
      <c r="AQ1042" s="241">
        <v>0</v>
      </c>
      <c r="AR1042" s="241">
        <v>0</v>
      </c>
    </row>
    <row r="1043" spans="1:44" ht="15" x14ac:dyDescent="0.25">
      <c r="A1043" s="258">
        <v>120932</v>
      </c>
      <c r="B1043" t="s">
        <v>59</v>
      </c>
      <c r="C1043" s="245" t="s">
        <v>198</v>
      </c>
      <c r="D1043" s="245" t="s">
        <v>198</v>
      </c>
      <c r="E1043" s="245" t="s">
        <v>198</v>
      </c>
      <c r="F1043" s="245" t="s">
        <v>198</v>
      </c>
      <c r="G1043" s="245" t="s">
        <v>198</v>
      </c>
      <c r="H1043" s="245" t="s">
        <v>198</v>
      </c>
      <c r="I1043" s="245" t="s">
        <v>198</v>
      </c>
      <c r="J1043" s="245" t="s">
        <v>198</v>
      </c>
      <c r="K1043" s="245" t="s">
        <v>198</v>
      </c>
      <c r="L1043" s="245" t="s">
        <v>198</v>
      </c>
      <c r="M1043" s="245" t="s">
        <v>198</v>
      </c>
      <c r="N1043" s="245" t="s">
        <v>198</v>
      </c>
      <c r="O1043" s="245" t="s">
        <v>196</v>
      </c>
      <c r="P1043" s="245" t="s">
        <v>198</v>
      </c>
      <c r="Q1043" s="245" t="s">
        <v>198</v>
      </c>
      <c r="R1043" s="245" t="s">
        <v>198</v>
      </c>
      <c r="S1043" s="245" t="s">
        <v>198</v>
      </c>
      <c r="T1043" s="245" t="s">
        <v>198</v>
      </c>
      <c r="U1043" s="245" t="s">
        <v>198</v>
      </c>
      <c r="V1043" s="245" t="s">
        <v>198</v>
      </c>
      <c r="W1043" s="245" t="s">
        <v>198</v>
      </c>
      <c r="X1043" s="245" t="s">
        <v>198</v>
      </c>
      <c r="Y1043" s="245" t="s">
        <v>198</v>
      </c>
      <c r="Z1043" s="245" t="s">
        <v>198</v>
      </c>
      <c r="AA1043" s="245" t="s">
        <v>198</v>
      </c>
      <c r="AB1043" s="245" t="s">
        <v>198</v>
      </c>
      <c r="AC1043" s="245" t="s">
        <v>198</v>
      </c>
      <c r="AD1043" s="245" t="s">
        <v>198</v>
      </c>
      <c r="AE1043" s="245" t="s">
        <v>198</v>
      </c>
      <c r="AF1043" s="245" t="s">
        <v>198</v>
      </c>
      <c r="AG1043" s="245" t="s">
        <v>198</v>
      </c>
      <c r="AH1043" s="245" t="s">
        <v>198</v>
      </c>
      <c r="AI1043" s="245" t="s">
        <v>198</v>
      </c>
      <c r="AJ1043" s="245" t="s">
        <v>198</v>
      </c>
      <c r="AK1043" s="245" t="s">
        <v>198</v>
      </c>
      <c r="AL1043" s="245" t="s">
        <v>198</v>
      </c>
      <c r="AM1043" s="245" t="s">
        <v>198</v>
      </c>
      <c r="AN1043" s="245" t="s">
        <v>198</v>
      </c>
      <c r="AO1043" s="245" t="s">
        <v>197</v>
      </c>
      <c r="AP1043" s="245" t="s">
        <v>198</v>
      </c>
      <c r="AQ1043" s="241">
        <v>0</v>
      </c>
      <c r="AR1043" s="241">
        <v>0</v>
      </c>
    </row>
    <row r="1044" spans="1:44" ht="18" x14ac:dyDescent="0.2">
      <c r="A1044" s="264">
        <v>120933</v>
      </c>
      <c r="B1044" t="s">
        <v>59</v>
      </c>
      <c r="C1044" t="s">
        <v>659</v>
      </c>
      <c r="D1044" t="s">
        <v>659</v>
      </c>
      <c r="E1044" t="s">
        <v>659</v>
      </c>
      <c r="F1044" t="s">
        <v>659</v>
      </c>
      <c r="G1044" t="s">
        <v>659</v>
      </c>
      <c r="H1044" t="s">
        <v>659</v>
      </c>
      <c r="I1044" t="s">
        <v>659</v>
      </c>
      <c r="J1044" t="s">
        <v>659</v>
      </c>
      <c r="K1044" t="s">
        <v>659</v>
      </c>
      <c r="L1044" t="s">
        <v>659</v>
      </c>
      <c r="M1044" t="s">
        <v>659</v>
      </c>
      <c r="N1044" t="s">
        <v>659</v>
      </c>
      <c r="O1044" t="s">
        <v>659</v>
      </c>
      <c r="P1044" t="s">
        <v>659</v>
      </c>
      <c r="Q1044" t="s">
        <v>659</v>
      </c>
      <c r="R1044" t="s">
        <v>659</v>
      </c>
      <c r="S1044" t="s">
        <v>659</v>
      </c>
      <c r="T1044" t="s">
        <v>659</v>
      </c>
      <c r="U1044" t="s">
        <v>659</v>
      </c>
      <c r="V1044" t="s">
        <v>659</v>
      </c>
      <c r="W1044" t="s">
        <v>659</v>
      </c>
      <c r="X1044" t="s">
        <v>659</v>
      </c>
      <c r="Y1044" t="s">
        <v>659</v>
      </c>
      <c r="Z1044" t="s">
        <v>659</v>
      </c>
      <c r="AA1044" t="s">
        <v>659</v>
      </c>
      <c r="AB1044" t="s">
        <v>659</v>
      </c>
      <c r="AC1044" t="s">
        <v>659</v>
      </c>
      <c r="AD1044" t="s">
        <v>659</v>
      </c>
      <c r="AE1044" t="s">
        <v>659</v>
      </c>
      <c r="AF1044" t="s">
        <v>659</v>
      </c>
      <c r="AG1044" t="s">
        <v>659</v>
      </c>
      <c r="AH1044" t="s">
        <v>659</v>
      </c>
      <c r="AI1044" t="s">
        <v>659</v>
      </c>
      <c r="AJ1044" t="s">
        <v>659</v>
      </c>
      <c r="AK1044" t="s">
        <v>659</v>
      </c>
      <c r="AL1044" t="s">
        <v>659</v>
      </c>
      <c r="AM1044" t="s">
        <v>659</v>
      </c>
      <c r="AN1044" t="s">
        <v>659</v>
      </c>
      <c r="AO1044" t="s">
        <v>659</v>
      </c>
      <c r="AP1044" t="s">
        <v>659</v>
      </c>
      <c r="AQ1044" s="241">
        <v>0</v>
      </c>
      <c r="AR1044" s="241">
        <v>0</v>
      </c>
    </row>
    <row r="1045" spans="1:44" ht="15" x14ac:dyDescent="0.25">
      <c r="A1045" s="258">
        <v>120940</v>
      </c>
      <c r="B1045" t="s">
        <v>59</v>
      </c>
      <c r="C1045" s="245" t="s">
        <v>197</v>
      </c>
      <c r="D1045" s="245" t="s">
        <v>197</v>
      </c>
      <c r="E1045" s="245" t="s">
        <v>197</v>
      </c>
      <c r="F1045" s="245" t="s">
        <v>197</v>
      </c>
      <c r="G1045" s="245" t="s">
        <v>197</v>
      </c>
      <c r="H1045" s="245" t="s">
        <v>197</v>
      </c>
      <c r="I1045" s="245" t="s">
        <v>197</v>
      </c>
      <c r="J1045" s="245" t="s">
        <v>197</v>
      </c>
      <c r="K1045" s="245" t="s">
        <v>197</v>
      </c>
      <c r="L1045" s="245" t="s">
        <v>197</v>
      </c>
      <c r="M1045" s="245" t="s">
        <v>197</v>
      </c>
      <c r="N1045" s="245" t="s">
        <v>197</v>
      </c>
      <c r="O1045" s="245" t="s">
        <v>197</v>
      </c>
      <c r="P1045" s="245" t="s">
        <v>197</v>
      </c>
      <c r="Q1045" s="245" t="s">
        <v>197</v>
      </c>
      <c r="R1045" s="245" t="s">
        <v>197</v>
      </c>
      <c r="S1045" s="245" t="s">
        <v>197</v>
      </c>
      <c r="T1045" s="245" t="s">
        <v>197</v>
      </c>
      <c r="U1045" s="245" t="s">
        <v>197</v>
      </c>
      <c r="V1045" s="245" t="s">
        <v>197</v>
      </c>
      <c r="W1045" s="245" t="s">
        <v>197</v>
      </c>
      <c r="X1045" s="245" t="s">
        <v>197</v>
      </c>
      <c r="Y1045" s="245" t="s">
        <v>197</v>
      </c>
      <c r="Z1045" s="245" t="s">
        <v>197</v>
      </c>
      <c r="AA1045" s="245" t="s">
        <v>197</v>
      </c>
      <c r="AB1045" s="245" t="s">
        <v>197</v>
      </c>
      <c r="AC1045" s="245" t="s">
        <v>197</v>
      </c>
      <c r="AD1045" s="245" t="s">
        <v>197</v>
      </c>
      <c r="AE1045" s="245" t="s">
        <v>197</v>
      </c>
      <c r="AF1045" s="245" t="s">
        <v>197</v>
      </c>
      <c r="AG1045" s="245" t="s">
        <v>197</v>
      </c>
      <c r="AH1045" s="245" t="s">
        <v>197</v>
      </c>
      <c r="AI1045" s="245" t="s">
        <v>197</v>
      </c>
      <c r="AJ1045" s="245" t="s">
        <v>197</v>
      </c>
      <c r="AK1045" s="245" t="s">
        <v>197</v>
      </c>
      <c r="AL1045" s="245" t="s">
        <v>197</v>
      </c>
      <c r="AM1045" s="245" t="s">
        <v>197</v>
      </c>
      <c r="AN1045" s="245" t="s">
        <v>197</v>
      </c>
      <c r="AO1045" s="245" t="s">
        <v>197</v>
      </c>
      <c r="AP1045" s="245" t="s">
        <v>197</v>
      </c>
      <c r="AQ1045" s="241">
        <v>0</v>
      </c>
      <c r="AR1045" s="241">
        <v>0</v>
      </c>
    </row>
    <row r="1046" spans="1:44" ht="15" x14ac:dyDescent="0.25">
      <c r="A1046" s="257">
        <v>120944</v>
      </c>
      <c r="B1046" t="s">
        <v>59</v>
      </c>
      <c r="C1046" s="245" t="s">
        <v>659</v>
      </c>
      <c r="D1046" s="245" t="s">
        <v>659</v>
      </c>
      <c r="E1046" s="245" t="s">
        <v>659</v>
      </c>
      <c r="F1046" s="245" t="s">
        <v>659</v>
      </c>
      <c r="G1046" s="245" t="s">
        <v>659</v>
      </c>
      <c r="H1046" s="245" t="s">
        <v>659</v>
      </c>
      <c r="I1046" s="245" t="s">
        <v>659</v>
      </c>
      <c r="J1046" s="245" t="s">
        <v>659</v>
      </c>
      <c r="K1046" s="245" t="s">
        <v>659</v>
      </c>
      <c r="L1046" s="245" t="s">
        <v>659</v>
      </c>
      <c r="M1046" s="245" t="s">
        <v>659</v>
      </c>
      <c r="N1046" s="245" t="s">
        <v>659</v>
      </c>
      <c r="O1046" s="245" t="s">
        <v>659</v>
      </c>
      <c r="P1046" s="245" t="s">
        <v>659</v>
      </c>
      <c r="Q1046" s="245" t="s">
        <v>659</v>
      </c>
      <c r="R1046" s="245" t="s">
        <v>659</v>
      </c>
      <c r="S1046" s="245" t="s">
        <v>659</v>
      </c>
      <c r="T1046" s="245" t="s">
        <v>659</v>
      </c>
      <c r="U1046" s="245" t="s">
        <v>659</v>
      </c>
      <c r="V1046" s="245" t="s">
        <v>659</v>
      </c>
      <c r="W1046" s="245" t="s">
        <v>659</v>
      </c>
      <c r="X1046" s="245" t="s">
        <v>659</v>
      </c>
      <c r="Y1046" s="245" t="s">
        <v>659</v>
      </c>
      <c r="Z1046" s="245" t="s">
        <v>659</v>
      </c>
      <c r="AA1046" s="245" t="s">
        <v>659</v>
      </c>
      <c r="AB1046" s="245" t="s">
        <v>659</v>
      </c>
      <c r="AC1046" s="245" t="s">
        <v>659</v>
      </c>
      <c r="AD1046" s="245" t="s">
        <v>659</v>
      </c>
      <c r="AE1046" s="245" t="s">
        <v>659</v>
      </c>
      <c r="AF1046" s="245" t="s">
        <v>659</v>
      </c>
      <c r="AG1046" s="245" t="s">
        <v>659</v>
      </c>
      <c r="AH1046" s="245" t="s">
        <v>659</v>
      </c>
      <c r="AI1046" s="245" t="s">
        <v>659</v>
      </c>
      <c r="AJ1046" s="245" t="s">
        <v>659</v>
      </c>
      <c r="AK1046" s="245" t="s">
        <v>659</v>
      </c>
      <c r="AL1046" s="245" t="s">
        <v>659</v>
      </c>
      <c r="AM1046" s="245" t="s">
        <v>659</v>
      </c>
      <c r="AN1046" s="245" t="s">
        <v>659</v>
      </c>
      <c r="AO1046" s="245" t="s">
        <v>659</v>
      </c>
      <c r="AP1046" s="245" t="s">
        <v>659</v>
      </c>
      <c r="AQ1046" s="241" t="s">
        <v>1145</v>
      </c>
      <c r="AR1046" s="241">
        <v>0</v>
      </c>
    </row>
    <row r="1047" spans="1:44" ht="15" x14ac:dyDescent="0.25">
      <c r="A1047" s="258">
        <v>120947</v>
      </c>
      <c r="B1047" t="s">
        <v>59</v>
      </c>
      <c r="C1047" s="245" t="s">
        <v>659</v>
      </c>
      <c r="D1047" s="245" t="s">
        <v>659</v>
      </c>
      <c r="E1047" s="245" t="s">
        <v>659</v>
      </c>
      <c r="F1047" s="245" t="s">
        <v>659</v>
      </c>
      <c r="G1047" s="245" t="s">
        <v>659</v>
      </c>
      <c r="H1047" s="245" t="s">
        <v>659</v>
      </c>
      <c r="I1047" s="245" t="s">
        <v>659</v>
      </c>
      <c r="J1047" s="245" t="s">
        <v>659</v>
      </c>
      <c r="K1047" s="245" t="s">
        <v>659</v>
      </c>
      <c r="L1047" s="245" t="s">
        <v>659</v>
      </c>
      <c r="M1047" s="245" t="s">
        <v>659</v>
      </c>
      <c r="N1047" s="245" t="s">
        <v>659</v>
      </c>
      <c r="O1047" s="245" t="s">
        <v>659</v>
      </c>
      <c r="P1047" s="245" t="s">
        <v>659</v>
      </c>
      <c r="Q1047" s="245" t="s">
        <v>659</v>
      </c>
      <c r="R1047" s="245" t="s">
        <v>659</v>
      </c>
      <c r="S1047" s="245" t="s">
        <v>659</v>
      </c>
      <c r="T1047" s="245" t="s">
        <v>659</v>
      </c>
      <c r="U1047" s="245" t="s">
        <v>659</v>
      </c>
      <c r="V1047" s="245" t="s">
        <v>659</v>
      </c>
      <c r="W1047" s="245" t="s">
        <v>659</v>
      </c>
      <c r="X1047" s="245" t="s">
        <v>659</v>
      </c>
      <c r="Y1047" s="245" t="s">
        <v>659</v>
      </c>
      <c r="Z1047" s="245" t="s">
        <v>659</v>
      </c>
      <c r="AA1047" s="245" t="s">
        <v>659</v>
      </c>
      <c r="AB1047" s="245" t="s">
        <v>659</v>
      </c>
      <c r="AC1047" s="245" t="s">
        <v>659</v>
      </c>
      <c r="AD1047" s="245" t="s">
        <v>659</v>
      </c>
      <c r="AE1047" s="245" t="s">
        <v>659</v>
      </c>
      <c r="AF1047" s="245" t="s">
        <v>659</v>
      </c>
      <c r="AG1047" s="245" t="s">
        <v>659</v>
      </c>
      <c r="AH1047" s="245" t="s">
        <v>659</v>
      </c>
      <c r="AI1047" s="245" t="s">
        <v>659</v>
      </c>
      <c r="AJ1047" s="245" t="s">
        <v>659</v>
      </c>
      <c r="AK1047" s="245" t="s">
        <v>659</v>
      </c>
      <c r="AL1047" s="245" t="s">
        <v>659</v>
      </c>
      <c r="AM1047" s="245" t="s">
        <v>659</v>
      </c>
      <c r="AN1047" s="245" t="s">
        <v>659</v>
      </c>
      <c r="AO1047" s="245" t="s">
        <v>659</v>
      </c>
      <c r="AP1047" s="245" t="s">
        <v>659</v>
      </c>
      <c r="AQ1047" s="241" t="s">
        <v>944</v>
      </c>
      <c r="AR1047" s="241">
        <v>0</v>
      </c>
    </row>
    <row r="1048" spans="1:44" ht="21.75" x14ac:dyDescent="0.5">
      <c r="A1048" s="259">
        <v>120954</v>
      </c>
      <c r="B1048" t="s">
        <v>59</v>
      </c>
      <c r="C1048" s="241" t="s">
        <v>659</v>
      </c>
      <c r="D1048" s="241" t="s">
        <v>659</v>
      </c>
      <c r="E1048" s="241" t="s">
        <v>659</v>
      </c>
      <c r="F1048" s="241" t="s">
        <v>659</v>
      </c>
      <c r="G1048" s="241" t="s">
        <v>659</v>
      </c>
      <c r="H1048" s="241" t="s">
        <v>659</v>
      </c>
      <c r="I1048" s="241" t="s">
        <v>659</v>
      </c>
      <c r="J1048" s="241" t="s">
        <v>659</v>
      </c>
      <c r="K1048" s="241" t="s">
        <v>659</v>
      </c>
      <c r="L1048" s="241" t="s">
        <v>659</v>
      </c>
      <c r="M1048" s="241" t="s">
        <v>659</v>
      </c>
      <c r="N1048" s="241" t="s">
        <v>659</v>
      </c>
      <c r="O1048" s="241" t="s">
        <v>659</v>
      </c>
      <c r="P1048" s="241" t="s">
        <v>659</v>
      </c>
      <c r="Q1048" s="241" t="s">
        <v>659</v>
      </c>
      <c r="R1048" s="241" t="s">
        <v>659</v>
      </c>
      <c r="S1048" s="241" t="s">
        <v>659</v>
      </c>
      <c r="T1048" s="241" t="s">
        <v>659</v>
      </c>
      <c r="U1048" s="241" t="s">
        <v>659</v>
      </c>
      <c r="V1048" s="241" t="s">
        <v>659</v>
      </c>
      <c r="W1048" s="241" t="s">
        <v>659</v>
      </c>
      <c r="X1048" s="241" t="s">
        <v>659</v>
      </c>
      <c r="Y1048" s="241" t="s">
        <v>659</v>
      </c>
      <c r="Z1048" s="241" t="s">
        <v>659</v>
      </c>
      <c r="AA1048" s="241" t="s">
        <v>659</v>
      </c>
      <c r="AB1048" s="241" t="s">
        <v>659</v>
      </c>
      <c r="AC1048" s="241" t="s">
        <v>659</v>
      </c>
      <c r="AD1048" s="241" t="s">
        <v>659</v>
      </c>
      <c r="AE1048" s="241" t="s">
        <v>659</v>
      </c>
      <c r="AF1048" s="241" t="s">
        <v>659</v>
      </c>
      <c r="AG1048" s="241" t="s">
        <v>659</v>
      </c>
      <c r="AH1048" s="241" t="s">
        <v>659</v>
      </c>
      <c r="AI1048" s="241" t="s">
        <v>659</v>
      </c>
      <c r="AJ1048" s="241" t="s">
        <v>659</v>
      </c>
      <c r="AK1048" s="241" t="s">
        <v>659</v>
      </c>
      <c r="AL1048" s="241" t="s">
        <v>659</v>
      </c>
      <c r="AM1048" s="241" t="s">
        <v>659</v>
      </c>
      <c r="AN1048" s="241" t="s">
        <v>659</v>
      </c>
      <c r="AO1048" s="241" t="s">
        <v>659</v>
      </c>
      <c r="AP1048" s="241" t="s">
        <v>659</v>
      </c>
      <c r="AQ1048" s="241">
        <v>0</v>
      </c>
      <c r="AR1048" s="241">
        <v>0</v>
      </c>
    </row>
    <row r="1049" spans="1:44" ht="15" x14ac:dyDescent="0.25">
      <c r="A1049" s="258">
        <v>120962</v>
      </c>
      <c r="B1049" t="s">
        <v>59</v>
      </c>
      <c r="C1049" s="245" t="s">
        <v>198</v>
      </c>
      <c r="D1049" s="245" t="s">
        <v>198</v>
      </c>
      <c r="E1049" s="245" t="s">
        <v>196</v>
      </c>
      <c r="F1049" s="245" t="s">
        <v>198</v>
      </c>
      <c r="G1049" s="245" t="s">
        <v>198</v>
      </c>
      <c r="H1049" s="245" t="s">
        <v>198</v>
      </c>
      <c r="I1049" s="245" t="s">
        <v>198</v>
      </c>
      <c r="J1049" s="245" t="s">
        <v>198</v>
      </c>
      <c r="K1049" s="245" t="s">
        <v>198</v>
      </c>
      <c r="L1049" s="245" t="s">
        <v>198</v>
      </c>
      <c r="M1049" s="245" t="s">
        <v>198</v>
      </c>
      <c r="N1049" s="245" t="s">
        <v>196</v>
      </c>
      <c r="O1049" s="245" t="s">
        <v>198</v>
      </c>
      <c r="P1049" s="245" t="s">
        <v>196</v>
      </c>
      <c r="Q1049" s="245" t="s">
        <v>196</v>
      </c>
      <c r="R1049" s="245" t="s">
        <v>198</v>
      </c>
      <c r="S1049" s="245" t="s">
        <v>198</v>
      </c>
      <c r="T1049" s="245" t="s">
        <v>196</v>
      </c>
      <c r="U1049" s="245" t="s">
        <v>198</v>
      </c>
      <c r="V1049" s="245" t="s">
        <v>198</v>
      </c>
      <c r="W1049" s="245" t="s">
        <v>198</v>
      </c>
      <c r="X1049" s="245" t="s">
        <v>198</v>
      </c>
      <c r="Y1049" s="245" t="s">
        <v>198</v>
      </c>
      <c r="Z1049" s="245" t="s">
        <v>198</v>
      </c>
      <c r="AA1049" s="245" t="s">
        <v>198</v>
      </c>
      <c r="AB1049" s="245" t="s">
        <v>198</v>
      </c>
      <c r="AC1049" s="245" t="s">
        <v>198</v>
      </c>
      <c r="AD1049" s="245" t="s">
        <v>198</v>
      </c>
      <c r="AE1049" s="245" t="s">
        <v>196</v>
      </c>
      <c r="AF1049" s="245" t="s">
        <v>196</v>
      </c>
      <c r="AG1049" s="245" t="s">
        <v>198</v>
      </c>
      <c r="AH1049" s="245" t="s">
        <v>198</v>
      </c>
      <c r="AI1049" s="245" t="s">
        <v>198</v>
      </c>
      <c r="AJ1049" s="245" t="s">
        <v>198</v>
      </c>
      <c r="AK1049" s="245" t="s">
        <v>197</v>
      </c>
      <c r="AL1049" s="245" t="s">
        <v>198</v>
      </c>
      <c r="AM1049" s="245" t="s">
        <v>197</v>
      </c>
      <c r="AN1049" s="245" t="s">
        <v>196</v>
      </c>
      <c r="AO1049" s="245" t="s">
        <v>197</v>
      </c>
      <c r="AP1049" s="245" t="s">
        <v>197</v>
      </c>
      <c r="AQ1049" s="241">
        <v>0</v>
      </c>
      <c r="AR1049" s="241">
        <v>0</v>
      </c>
    </row>
    <row r="1050" spans="1:44" x14ac:dyDescent="0.2">
      <c r="A1050">
        <v>120966</v>
      </c>
      <c r="B1050" t="s">
        <v>65</v>
      </c>
      <c r="C1050" t="s">
        <v>198</v>
      </c>
      <c r="D1050" t="s">
        <v>196</v>
      </c>
      <c r="E1050" t="s">
        <v>198</v>
      </c>
      <c r="F1050" t="s">
        <v>196</v>
      </c>
      <c r="G1050" t="s">
        <v>196</v>
      </c>
      <c r="H1050" t="s">
        <v>198</v>
      </c>
      <c r="I1050" t="s">
        <v>196</v>
      </c>
      <c r="J1050" t="s">
        <v>198</v>
      </c>
      <c r="K1050" t="s">
        <v>198</v>
      </c>
      <c r="L1050" t="s">
        <v>198</v>
      </c>
      <c r="M1050" t="s">
        <v>198</v>
      </c>
      <c r="N1050" t="s">
        <v>196</v>
      </c>
      <c r="O1050" t="s">
        <v>196</v>
      </c>
      <c r="P1050" t="s">
        <v>196</v>
      </c>
      <c r="Q1050" t="s">
        <v>198</v>
      </c>
      <c r="R1050" t="s">
        <v>198</v>
      </c>
      <c r="S1050" t="s">
        <v>196</v>
      </c>
      <c r="T1050" t="s">
        <v>196</v>
      </c>
      <c r="U1050" t="s">
        <v>196</v>
      </c>
      <c r="V1050" t="s">
        <v>198</v>
      </c>
      <c r="W1050" t="s">
        <v>198</v>
      </c>
      <c r="X1050" t="s">
        <v>198</v>
      </c>
      <c r="Y1050" t="s">
        <v>196</v>
      </c>
      <c r="Z1050" t="s">
        <v>198</v>
      </c>
      <c r="AA1050" t="s">
        <v>196</v>
      </c>
      <c r="AB1050" t="s">
        <v>198</v>
      </c>
      <c r="AC1050" t="s">
        <v>198</v>
      </c>
      <c r="AD1050" t="s">
        <v>196</v>
      </c>
      <c r="AE1050" t="s">
        <v>198</v>
      </c>
      <c r="AF1050" t="s">
        <v>196</v>
      </c>
      <c r="AG1050" t="s">
        <v>197</v>
      </c>
      <c r="AH1050" t="s">
        <v>197</v>
      </c>
      <c r="AI1050" t="s">
        <v>197</v>
      </c>
      <c r="AJ1050" t="s">
        <v>197</v>
      </c>
      <c r="AK1050" t="s">
        <v>197</v>
      </c>
      <c r="AL1050"/>
      <c r="AM1050"/>
      <c r="AN1050"/>
      <c r="AO1050"/>
      <c r="AP1050"/>
      <c r="AQ1050" s="241">
        <v>0</v>
      </c>
      <c r="AR1050" s="241">
        <v>0</v>
      </c>
    </row>
    <row r="1051" spans="1:44" ht="15" x14ac:dyDescent="0.25">
      <c r="A1051" s="257">
        <v>120980</v>
      </c>
      <c r="B1051" t="s">
        <v>59</v>
      </c>
      <c r="C1051" s="245" t="s">
        <v>659</v>
      </c>
      <c r="D1051" s="245" t="s">
        <v>659</v>
      </c>
      <c r="E1051" s="245" t="s">
        <v>659</v>
      </c>
      <c r="F1051" s="245" t="s">
        <v>659</v>
      </c>
      <c r="G1051" s="245" t="s">
        <v>659</v>
      </c>
      <c r="H1051" s="245" t="s">
        <v>659</v>
      </c>
      <c r="I1051" s="245" t="s">
        <v>659</v>
      </c>
      <c r="J1051" s="245" t="s">
        <v>659</v>
      </c>
      <c r="K1051" s="245" t="s">
        <v>659</v>
      </c>
      <c r="L1051" s="245" t="s">
        <v>659</v>
      </c>
      <c r="M1051" s="245" t="s">
        <v>659</v>
      </c>
      <c r="N1051" s="245" t="s">
        <v>659</v>
      </c>
      <c r="O1051" s="245" t="s">
        <v>659</v>
      </c>
      <c r="P1051" s="245" t="s">
        <v>659</v>
      </c>
      <c r="Q1051" s="245" t="s">
        <v>659</v>
      </c>
      <c r="R1051" s="245" t="s">
        <v>659</v>
      </c>
      <c r="S1051" s="245" t="s">
        <v>659</v>
      </c>
      <c r="T1051" s="245" t="s">
        <v>659</v>
      </c>
      <c r="U1051" s="245" t="s">
        <v>659</v>
      </c>
      <c r="V1051" s="245" t="s">
        <v>659</v>
      </c>
      <c r="W1051" s="245" t="s">
        <v>659</v>
      </c>
      <c r="X1051" s="245" t="s">
        <v>659</v>
      </c>
      <c r="Y1051" s="245" t="s">
        <v>659</v>
      </c>
      <c r="Z1051" s="245" t="s">
        <v>659</v>
      </c>
      <c r="AA1051" s="245" t="s">
        <v>659</v>
      </c>
      <c r="AB1051" s="245" t="s">
        <v>659</v>
      </c>
      <c r="AC1051" s="245" t="s">
        <v>659</v>
      </c>
      <c r="AD1051" s="245" t="s">
        <v>659</v>
      </c>
      <c r="AE1051" s="245" t="s">
        <v>659</v>
      </c>
      <c r="AF1051" s="245" t="s">
        <v>659</v>
      </c>
      <c r="AG1051" s="245" t="s">
        <v>659</v>
      </c>
      <c r="AH1051" s="245" t="s">
        <v>659</v>
      </c>
      <c r="AI1051" s="245" t="s">
        <v>659</v>
      </c>
      <c r="AJ1051" s="245" t="s">
        <v>659</v>
      </c>
      <c r="AK1051" s="245" t="s">
        <v>659</v>
      </c>
      <c r="AL1051" s="245" t="s">
        <v>659</v>
      </c>
      <c r="AM1051" s="245" t="s">
        <v>659</v>
      </c>
      <c r="AN1051" s="245" t="s">
        <v>659</v>
      </c>
      <c r="AO1051" s="245" t="s">
        <v>659</v>
      </c>
      <c r="AP1051" s="245" t="s">
        <v>659</v>
      </c>
      <c r="AQ1051" s="241" t="s">
        <v>932</v>
      </c>
      <c r="AR1051" s="241">
        <v>0</v>
      </c>
    </row>
    <row r="1052" spans="1:44" ht="18" x14ac:dyDescent="0.2">
      <c r="A1052" s="264">
        <v>120982</v>
      </c>
      <c r="B1052" t="s">
        <v>59</v>
      </c>
      <c r="C1052" t="s">
        <v>659</v>
      </c>
      <c r="D1052" t="s">
        <v>659</v>
      </c>
      <c r="E1052" t="s">
        <v>659</v>
      </c>
      <c r="F1052" t="s">
        <v>659</v>
      </c>
      <c r="G1052" t="s">
        <v>659</v>
      </c>
      <c r="H1052" t="s">
        <v>659</v>
      </c>
      <c r="I1052" t="s">
        <v>659</v>
      </c>
      <c r="J1052" t="s">
        <v>659</v>
      </c>
      <c r="K1052" t="s">
        <v>659</v>
      </c>
      <c r="L1052" t="s">
        <v>659</v>
      </c>
      <c r="M1052" t="s">
        <v>659</v>
      </c>
      <c r="N1052" t="s">
        <v>659</v>
      </c>
      <c r="O1052" t="s">
        <v>659</v>
      </c>
      <c r="P1052" t="s">
        <v>659</v>
      </c>
      <c r="Q1052" t="s">
        <v>659</v>
      </c>
      <c r="R1052" t="s">
        <v>659</v>
      </c>
      <c r="S1052" t="s">
        <v>659</v>
      </c>
      <c r="T1052" t="s">
        <v>659</v>
      </c>
      <c r="U1052" t="s">
        <v>659</v>
      </c>
      <c r="V1052" t="s">
        <v>659</v>
      </c>
      <c r="W1052" t="s">
        <v>659</v>
      </c>
      <c r="X1052" t="s">
        <v>659</v>
      </c>
      <c r="Y1052" t="s">
        <v>659</v>
      </c>
      <c r="Z1052" t="s">
        <v>659</v>
      </c>
      <c r="AA1052" t="s">
        <v>659</v>
      </c>
      <c r="AB1052" t="s">
        <v>659</v>
      </c>
      <c r="AC1052" t="s">
        <v>659</v>
      </c>
      <c r="AD1052" t="s">
        <v>659</v>
      </c>
      <c r="AE1052" t="s">
        <v>659</v>
      </c>
      <c r="AF1052" t="s">
        <v>659</v>
      </c>
      <c r="AG1052" t="s">
        <v>659</v>
      </c>
      <c r="AH1052" t="s">
        <v>659</v>
      </c>
      <c r="AI1052" t="s">
        <v>659</v>
      </c>
      <c r="AJ1052" t="s">
        <v>659</v>
      </c>
      <c r="AK1052" t="s">
        <v>659</v>
      </c>
      <c r="AL1052" t="s">
        <v>659</v>
      </c>
      <c r="AM1052" t="s">
        <v>659</v>
      </c>
      <c r="AN1052" t="s">
        <v>659</v>
      </c>
      <c r="AO1052" t="s">
        <v>659</v>
      </c>
      <c r="AP1052" t="s">
        <v>659</v>
      </c>
      <c r="AQ1052" s="241">
        <v>0</v>
      </c>
      <c r="AR1052" s="241">
        <v>0</v>
      </c>
    </row>
    <row r="1053" spans="1:44" x14ac:dyDescent="0.2">
      <c r="A1053">
        <v>120987</v>
      </c>
      <c r="B1053" t="s">
        <v>1141</v>
      </c>
      <c r="C1053" t="s">
        <v>196</v>
      </c>
      <c r="D1053" t="s">
        <v>196</v>
      </c>
      <c r="E1053" t="s">
        <v>196</v>
      </c>
      <c r="F1053" t="s">
        <v>196</v>
      </c>
      <c r="G1053" t="s">
        <v>196</v>
      </c>
      <c r="H1053" t="s">
        <v>196</v>
      </c>
      <c r="I1053" t="s">
        <v>196</v>
      </c>
      <c r="J1053" t="s">
        <v>198</v>
      </c>
      <c r="K1053" t="s">
        <v>198</v>
      </c>
      <c r="L1053" t="s">
        <v>198</v>
      </c>
      <c r="M1053" t="s">
        <v>198</v>
      </c>
      <c r="N1053" t="s">
        <v>196</v>
      </c>
      <c r="O1053" t="s">
        <v>196</v>
      </c>
      <c r="P1053" t="s">
        <v>198</v>
      </c>
      <c r="Q1053" t="s">
        <v>196</v>
      </c>
      <c r="R1053" t="s">
        <v>196</v>
      </c>
      <c r="S1053" t="s">
        <v>198</v>
      </c>
      <c r="T1053" t="s">
        <v>198</v>
      </c>
      <c r="U1053" t="s">
        <v>198</v>
      </c>
      <c r="V1053" t="s">
        <v>196</v>
      </c>
      <c r="W1053" t="s">
        <v>198</v>
      </c>
      <c r="X1053" t="s">
        <v>198</v>
      </c>
      <c r="Y1053" t="s">
        <v>198</v>
      </c>
      <c r="Z1053" t="s">
        <v>198</v>
      </c>
      <c r="AA1053" t="s">
        <v>198</v>
      </c>
      <c r="AB1053" t="s">
        <v>198</v>
      </c>
      <c r="AC1053" t="s">
        <v>198</v>
      </c>
      <c r="AD1053" t="s">
        <v>198</v>
      </c>
      <c r="AE1053" t="s">
        <v>196</v>
      </c>
      <c r="AF1053" t="s">
        <v>198</v>
      </c>
      <c r="AG1053" t="s">
        <v>198</v>
      </c>
      <c r="AH1053" t="s">
        <v>198</v>
      </c>
      <c r="AI1053" t="s">
        <v>198</v>
      </c>
      <c r="AJ1053" t="s">
        <v>198</v>
      </c>
      <c r="AK1053" t="s">
        <v>198</v>
      </c>
      <c r="AL1053" t="s">
        <v>197</v>
      </c>
      <c r="AM1053" t="s">
        <v>197</v>
      </c>
      <c r="AN1053" t="s">
        <v>197</v>
      </c>
      <c r="AO1053" t="s">
        <v>197</v>
      </c>
      <c r="AP1053" t="s">
        <v>197</v>
      </c>
      <c r="AQ1053" s="241">
        <v>0</v>
      </c>
      <c r="AR1053" s="241">
        <v>0</v>
      </c>
    </row>
    <row r="1054" spans="1:44" x14ac:dyDescent="0.2">
      <c r="A1054">
        <v>120990</v>
      </c>
      <c r="B1054" t="s">
        <v>1144</v>
      </c>
      <c r="C1054" t="s">
        <v>198</v>
      </c>
      <c r="D1054" t="s">
        <v>196</v>
      </c>
      <c r="E1054" t="s">
        <v>198</v>
      </c>
      <c r="F1054" t="s">
        <v>198</v>
      </c>
      <c r="G1054" t="s">
        <v>196</v>
      </c>
      <c r="H1054" t="s">
        <v>196</v>
      </c>
      <c r="I1054" t="s">
        <v>196</v>
      </c>
      <c r="J1054" t="s">
        <v>196</v>
      </c>
      <c r="K1054" t="s">
        <v>196</v>
      </c>
      <c r="L1054" t="s">
        <v>198</v>
      </c>
      <c r="M1054" t="s">
        <v>198</v>
      </c>
      <c r="N1054" t="s">
        <v>198</v>
      </c>
      <c r="O1054" t="s">
        <v>198</v>
      </c>
      <c r="P1054" t="s">
        <v>198</v>
      </c>
      <c r="Q1054" t="s">
        <v>198</v>
      </c>
      <c r="R1054" t="s">
        <v>198</v>
      </c>
      <c r="S1054" t="s">
        <v>198</v>
      </c>
      <c r="T1054" t="s">
        <v>198</v>
      </c>
      <c r="U1054" t="s">
        <v>198</v>
      </c>
      <c r="V1054" t="s">
        <v>198</v>
      </c>
      <c r="W1054" t="s">
        <v>196</v>
      </c>
      <c r="X1054" t="s">
        <v>198</v>
      </c>
      <c r="Y1054" t="s">
        <v>198</v>
      </c>
      <c r="Z1054" t="s">
        <v>198</v>
      </c>
      <c r="AA1054" t="s">
        <v>198</v>
      </c>
      <c r="AB1054" t="s">
        <v>198</v>
      </c>
      <c r="AC1054" t="s">
        <v>198</v>
      </c>
      <c r="AD1054" t="s">
        <v>197</v>
      </c>
      <c r="AE1054" t="s">
        <v>198</v>
      </c>
      <c r="AF1054" t="s">
        <v>198</v>
      </c>
      <c r="AG1054" t="s">
        <v>196</v>
      </c>
      <c r="AH1054" t="s">
        <v>197</v>
      </c>
      <c r="AI1054" t="s">
        <v>196</v>
      </c>
      <c r="AJ1054" t="s">
        <v>198</v>
      </c>
      <c r="AK1054" t="s">
        <v>198</v>
      </c>
      <c r="AL1054" t="s">
        <v>197</v>
      </c>
      <c r="AM1054" t="s">
        <v>197</v>
      </c>
      <c r="AN1054" t="s">
        <v>197</v>
      </c>
      <c r="AO1054" t="s">
        <v>197</v>
      </c>
      <c r="AP1054" t="s">
        <v>197</v>
      </c>
      <c r="AQ1054" s="241">
        <v>0</v>
      </c>
      <c r="AR1054" s="241">
        <v>0</v>
      </c>
    </row>
    <row r="1055" spans="1:44" x14ac:dyDescent="0.2">
      <c r="A1055">
        <v>120992</v>
      </c>
      <c r="B1055" t="s">
        <v>59</v>
      </c>
      <c r="C1055" t="s">
        <v>659</v>
      </c>
      <c r="D1055" t="s">
        <v>659</v>
      </c>
      <c r="E1055" t="s">
        <v>659</v>
      </c>
      <c r="F1055" t="s">
        <v>659</v>
      </c>
      <c r="G1055" t="s">
        <v>659</v>
      </c>
      <c r="H1055" t="s">
        <v>659</v>
      </c>
      <c r="I1055" t="s">
        <v>659</v>
      </c>
      <c r="J1055" t="s">
        <v>659</v>
      </c>
      <c r="K1055" t="s">
        <v>659</v>
      </c>
      <c r="L1055" t="s">
        <v>659</v>
      </c>
      <c r="M1055" t="s">
        <v>659</v>
      </c>
      <c r="N1055" t="s">
        <v>659</v>
      </c>
      <c r="O1055" t="s">
        <v>659</v>
      </c>
      <c r="P1055" t="s">
        <v>659</v>
      </c>
      <c r="Q1055" t="s">
        <v>659</v>
      </c>
      <c r="R1055" t="s">
        <v>659</v>
      </c>
      <c r="S1055" t="s">
        <v>659</v>
      </c>
      <c r="T1055" t="s">
        <v>659</v>
      </c>
      <c r="U1055" t="s">
        <v>659</v>
      </c>
      <c r="V1055" t="s">
        <v>659</v>
      </c>
      <c r="W1055" t="s">
        <v>659</v>
      </c>
      <c r="X1055" t="s">
        <v>659</v>
      </c>
      <c r="Y1055" t="s">
        <v>659</v>
      </c>
      <c r="Z1055" t="s">
        <v>659</v>
      </c>
      <c r="AA1055" t="s">
        <v>659</v>
      </c>
      <c r="AB1055" t="s">
        <v>659</v>
      </c>
      <c r="AC1055" t="s">
        <v>659</v>
      </c>
      <c r="AD1055" t="s">
        <v>659</v>
      </c>
      <c r="AE1055" t="s">
        <v>659</v>
      </c>
      <c r="AF1055" t="s">
        <v>659</v>
      </c>
      <c r="AG1055" t="s">
        <v>659</v>
      </c>
      <c r="AH1055" t="s">
        <v>659</v>
      </c>
      <c r="AI1055" t="s">
        <v>659</v>
      </c>
      <c r="AJ1055" t="s">
        <v>659</v>
      </c>
      <c r="AK1055" t="s">
        <v>659</v>
      </c>
      <c r="AL1055" t="s">
        <v>659</v>
      </c>
      <c r="AM1055" t="s">
        <v>659</v>
      </c>
      <c r="AN1055" t="s">
        <v>659</v>
      </c>
      <c r="AO1055" t="s">
        <v>659</v>
      </c>
      <c r="AP1055" t="s">
        <v>659</v>
      </c>
      <c r="AQ1055" s="241" t="s">
        <v>944</v>
      </c>
      <c r="AR1055" s="241">
        <v>0</v>
      </c>
    </row>
    <row r="1056" spans="1:44" x14ac:dyDescent="0.2">
      <c r="A1056">
        <v>120996</v>
      </c>
      <c r="B1056" t="s">
        <v>59</v>
      </c>
      <c r="C1056" t="s">
        <v>198</v>
      </c>
      <c r="D1056" t="s">
        <v>198</v>
      </c>
      <c r="E1056" t="s">
        <v>198</v>
      </c>
      <c r="F1056" t="s">
        <v>196</v>
      </c>
      <c r="G1056" t="s">
        <v>198</v>
      </c>
      <c r="H1056" t="s">
        <v>198</v>
      </c>
      <c r="I1056" t="s">
        <v>196</v>
      </c>
      <c r="J1056" t="s">
        <v>198</v>
      </c>
      <c r="K1056" t="s">
        <v>198</v>
      </c>
      <c r="L1056" t="s">
        <v>196</v>
      </c>
      <c r="M1056" t="s">
        <v>198</v>
      </c>
      <c r="N1056" t="s">
        <v>196</v>
      </c>
      <c r="O1056" t="s">
        <v>196</v>
      </c>
      <c r="P1056" t="s">
        <v>196</v>
      </c>
      <c r="Q1056" t="s">
        <v>198</v>
      </c>
      <c r="R1056" t="s">
        <v>198</v>
      </c>
      <c r="S1056" t="s">
        <v>196</v>
      </c>
      <c r="T1056" t="s">
        <v>198</v>
      </c>
      <c r="U1056" t="s">
        <v>196</v>
      </c>
      <c r="V1056" t="s">
        <v>196</v>
      </c>
      <c r="W1056" t="s">
        <v>198</v>
      </c>
      <c r="X1056" t="s">
        <v>196</v>
      </c>
      <c r="Y1056" t="s">
        <v>198</v>
      </c>
      <c r="Z1056" t="s">
        <v>196</v>
      </c>
      <c r="AA1056" t="s">
        <v>198</v>
      </c>
      <c r="AB1056" t="s">
        <v>198</v>
      </c>
      <c r="AC1056" t="s">
        <v>198</v>
      </c>
      <c r="AD1056" t="s">
        <v>198</v>
      </c>
      <c r="AE1056" t="s">
        <v>196</v>
      </c>
      <c r="AF1056" t="s">
        <v>196</v>
      </c>
      <c r="AG1056" t="s">
        <v>196</v>
      </c>
      <c r="AH1056" t="s">
        <v>198</v>
      </c>
      <c r="AI1056" t="s">
        <v>196</v>
      </c>
      <c r="AJ1056" t="s">
        <v>198</v>
      </c>
      <c r="AK1056" t="s">
        <v>196</v>
      </c>
      <c r="AL1056" t="s">
        <v>196</v>
      </c>
      <c r="AM1056" t="s">
        <v>196</v>
      </c>
      <c r="AN1056" t="s">
        <v>196</v>
      </c>
      <c r="AO1056" t="s">
        <v>196</v>
      </c>
      <c r="AP1056" t="s">
        <v>196</v>
      </c>
      <c r="AQ1056" s="241">
        <v>0</v>
      </c>
      <c r="AR1056" s="241">
        <v>0</v>
      </c>
    </row>
    <row r="1057" spans="1:44" ht="15" x14ac:dyDescent="0.25">
      <c r="A1057" s="258">
        <v>121001</v>
      </c>
      <c r="B1057" t="s">
        <v>59</v>
      </c>
      <c r="C1057" s="245" t="s">
        <v>196</v>
      </c>
      <c r="D1057" s="245" t="s">
        <v>198</v>
      </c>
      <c r="E1057" s="245" t="s">
        <v>198</v>
      </c>
      <c r="F1057" s="245" t="s">
        <v>196</v>
      </c>
      <c r="G1057" s="245" t="s">
        <v>198</v>
      </c>
      <c r="H1057" s="245" t="s">
        <v>198</v>
      </c>
      <c r="I1057" s="245" t="s">
        <v>198</v>
      </c>
      <c r="J1057" s="245" t="s">
        <v>198</v>
      </c>
      <c r="K1057" s="245" t="s">
        <v>198</v>
      </c>
      <c r="L1057" s="245" t="s">
        <v>198</v>
      </c>
      <c r="M1057" s="245" t="s">
        <v>198</v>
      </c>
      <c r="N1057" s="245" t="s">
        <v>198</v>
      </c>
      <c r="O1057" s="245" t="s">
        <v>198</v>
      </c>
      <c r="P1057" s="245" t="s">
        <v>198</v>
      </c>
      <c r="Q1057" s="245" t="s">
        <v>198</v>
      </c>
      <c r="R1057" s="245" t="s">
        <v>198</v>
      </c>
      <c r="S1057" s="245" t="s">
        <v>198</v>
      </c>
      <c r="T1057" s="245" t="s">
        <v>198</v>
      </c>
      <c r="U1057" s="245" t="s">
        <v>196</v>
      </c>
      <c r="V1057" s="245" t="s">
        <v>198</v>
      </c>
      <c r="W1057" s="245" t="s">
        <v>198</v>
      </c>
      <c r="X1057" s="245" t="s">
        <v>196</v>
      </c>
      <c r="Y1057" s="245" t="s">
        <v>198</v>
      </c>
      <c r="Z1057" s="245" t="s">
        <v>198</v>
      </c>
      <c r="AA1057" s="245" t="s">
        <v>198</v>
      </c>
      <c r="AB1057" s="245" t="s">
        <v>196</v>
      </c>
      <c r="AC1057" s="245" t="s">
        <v>196</v>
      </c>
      <c r="AD1057" s="245" t="s">
        <v>198</v>
      </c>
      <c r="AE1057" s="245" t="s">
        <v>196</v>
      </c>
      <c r="AF1057" s="245" t="s">
        <v>196</v>
      </c>
      <c r="AG1057" s="245" t="s">
        <v>198</v>
      </c>
      <c r="AH1057" s="245" t="s">
        <v>198</v>
      </c>
      <c r="AI1057" s="245" t="s">
        <v>198</v>
      </c>
      <c r="AJ1057" s="245" t="s">
        <v>196</v>
      </c>
      <c r="AK1057" s="245" t="s">
        <v>196</v>
      </c>
      <c r="AL1057" s="245" t="s">
        <v>197</v>
      </c>
      <c r="AM1057" s="245" t="s">
        <v>197</v>
      </c>
      <c r="AN1057" s="245" t="s">
        <v>197</v>
      </c>
      <c r="AO1057" s="245" t="s">
        <v>197</v>
      </c>
      <c r="AP1057" s="245" t="s">
        <v>197</v>
      </c>
      <c r="AQ1057" s="241">
        <v>0</v>
      </c>
      <c r="AR1057" s="241">
        <v>0</v>
      </c>
    </row>
    <row r="1058" spans="1:44" x14ac:dyDescent="0.2">
      <c r="A1058" s="241">
        <v>121003</v>
      </c>
      <c r="B1058" t="s">
        <v>59</v>
      </c>
      <c r="C1058" s="241" t="s">
        <v>198</v>
      </c>
      <c r="D1058" s="241" t="s">
        <v>196</v>
      </c>
      <c r="E1058" s="241" t="s">
        <v>196</v>
      </c>
      <c r="F1058" s="241" t="s">
        <v>196</v>
      </c>
      <c r="G1058" s="241" t="s">
        <v>196</v>
      </c>
      <c r="H1058" s="241" t="s">
        <v>198</v>
      </c>
      <c r="I1058" s="241" t="s">
        <v>196</v>
      </c>
      <c r="J1058" s="241" t="s">
        <v>196</v>
      </c>
      <c r="K1058" s="241" t="s">
        <v>198</v>
      </c>
      <c r="L1058" s="241" t="s">
        <v>198</v>
      </c>
      <c r="M1058" s="241" t="s">
        <v>198</v>
      </c>
      <c r="N1058" s="241" t="s">
        <v>196</v>
      </c>
      <c r="O1058" s="241" t="s">
        <v>198</v>
      </c>
      <c r="P1058" s="241" t="s">
        <v>198</v>
      </c>
      <c r="Q1058" s="241" t="s">
        <v>198</v>
      </c>
      <c r="R1058" s="241" t="s">
        <v>196</v>
      </c>
      <c r="S1058" s="241" t="s">
        <v>198</v>
      </c>
      <c r="T1058" s="241" t="s">
        <v>198</v>
      </c>
      <c r="U1058" s="241" t="s">
        <v>197</v>
      </c>
      <c r="V1058" s="241" t="s">
        <v>198</v>
      </c>
      <c r="W1058" s="241" t="s">
        <v>196</v>
      </c>
      <c r="X1058" s="241" t="s">
        <v>198</v>
      </c>
      <c r="Y1058" s="241" t="s">
        <v>196</v>
      </c>
      <c r="Z1058" s="241" t="s">
        <v>198</v>
      </c>
      <c r="AA1058" s="241" t="s">
        <v>196</v>
      </c>
      <c r="AB1058" s="241" t="s">
        <v>196</v>
      </c>
      <c r="AC1058" s="241" t="s">
        <v>198</v>
      </c>
      <c r="AD1058" s="241" t="s">
        <v>196</v>
      </c>
      <c r="AE1058" s="241" t="s">
        <v>196</v>
      </c>
      <c r="AF1058" s="241" t="s">
        <v>196</v>
      </c>
      <c r="AG1058" s="241" t="s">
        <v>198</v>
      </c>
      <c r="AH1058" s="241" t="s">
        <v>196</v>
      </c>
      <c r="AI1058" s="241" t="s">
        <v>196</v>
      </c>
      <c r="AJ1058" s="241" t="s">
        <v>196</v>
      </c>
      <c r="AK1058" s="241" t="s">
        <v>198</v>
      </c>
      <c r="AL1058" s="241" t="s">
        <v>196</v>
      </c>
      <c r="AM1058" s="241" t="s">
        <v>196</v>
      </c>
      <c r="AN1058" s="241" t="s">
        <v>196</v>
      </c>
      <c r="AO1058" s="241" t="s">
        <v>198</v>
      </c>
      <c r="AP1058" s="241" t="s">
        <v>196</v>
      </c>
      <c r="AQ1058" s="241">
        <v>0</v>
      </c>
      <c r="AR1058" s="241">
        <v>0</v>
      </c>
    </row>
    <row r="1059" spans="1:44" x14ac:dyDescent="0.2">
      <c r="A1059">
        <v>121010</v>
      </c>
      <c r="B1059" t="s">
        <v>59</v>
      </c>
      <c r="C1059" t="s">
        <v>198</v>
      </c>
      <c r="D1059" t="s">
        <v>197</v>
      </c>
      <c r="E1059" t="s">
        <v>196</v>
      </c>
      <c r="F1059" t="s">
        <v>196</v>
      </c>
      <c r="G1059" t="s">
        <v>198</v>
      </c>
      <c r="H1059" t="s">
        <v>196</v>
      </c>
      <c r="I1059" t="s">
        <v>198</v>
      </c>
      <c r="J1059" t="s">
        <v>198</v>
      </c>
      <c r="K1059" t="s">
        <v>198</v>
      </c>
      <c r="L1059" t="s">
        <v>198</v>
      </c>
      <c r="M1059" t="s">
        <v>196</v>
      </c>
      <c r="N1059" t="s">
        <v>198</v>
      </c>
      <c r="O1059" t="s">
        <v>196</v>
      </c>
      <c r="P1059" t="s">
        <v>196</v>
      </c>
      <c r="Q1059" t="s">
        <v>198</v>
      </c>
      <c r="R1059" t="s">
        <v>198</v>
      </c>
      <c r="S1059" t="s">
        <v>196</v>
      </c>
      <c r="T1059" t="s">
        <v>196</v>
      </c>
      <c r="U1059" t="s">
        <v>196</v>
      </c>
      <c r="V1059" t="s">
        <v>198</v>
      </c>
      <c r="W1059" t="s">
        <v>196</v>
      </c>
      <c r="X1059" t="s">
        <v>198</v>
      </c>
      <c r="Y1059" t="s">
        <v>198</v>
      </c>
      <c r="Z1059" t="s">
        <v>196</v>
      </c>
      <c r="AA1059" t="s">
        <v>196</v>
      </c>
      <c r="AB1059" t="s">
        <v>198</v>
      </c>
      <c r="AC1059" t="s">
        <v>198</v>
      </c>
      <c r="AD1059" t="s">
        <v>198</v>
      </c>
      <c r="AE1059" t="s">
        <v>196</v>
      </c>
      <c r="AF1059" t="s">
        <v>196</v>
      </c>
      <c r="AG1059" t="s">
        <v>196</v>
      </c>
      <c r="AH1059" t="s">
        <v>196</v>
      </c>
      <c r="AI1059" t="s">
        <v>198</v>
      </c>
      <c r="AJ1059" t="s">
        <v>198</v>
      </c>
      <c r="AK1059" t="s">
        <v>196</v>
      </c>
      <c r="AL1059" t="s">
        <v>198</v>
      </c>
      <c r="AM1059" t="s">
        <v>198</v>
      </c>
      <c r="AN1059" t="s">
        <v>196</v>
      </c>
      <c r="AO1059" t="s">
        <v>196</v>
      </c>
      <c r="AP1059" t="s">
        <v>196</v>
      </c>
      <c r="AQ1059" s="241">
        <v>0</v>
      </c>
      <c r="AR1059" s="241">
        <v>0</v>
      </c>
    </row>
    <row r="1060" spans="1:44" ht="18" x14ac:dyDescent="0.2">
      <c r="A1060" s="264">
        <v>121011</v>
      </c>
      <c r="B1060" t="s">
        <v>59</v>
      </c>
      <c r="C1060" t="s">
        <v>659</v>
      </c>
      <c r="D1060" t="s">
        <v>659</v>
      </c>
      <c r="E1060" t="s">
        <v>659</v>
      </c>
      <c r="F1060" t="s">
        <v>659</v>
      </c>
      <c r="G1060" t="s">
        <v>659</v>
      </c>
      <c r="H1060" t="s">
        <v>659</v>
      </c>
      <c r="I1060" t="s">
        <v>659</v>
      </c>
      <c r="J1060" t="s">
        <v>659</v>
      </c>
      <c r="K1060" t="s">
        <v>659</v>
      </c>
      <c r="L1060" t="s">
        <v>659</v>
      </c>
      <c r="M1060" t="s">
        <v>659</v>
      </c>
      <c r="N1060" t="s">
        <v>659</v>
      </c>
      <c r="O1060" t="s">
        <v>659</v>
      </c>
      <c r="P1060" t="s">
        <v>659</v>
      </c>
      <c r="Q1060" t="s">
        <v>659</v>
      </c>
      <c r="R1060" t="s">
        <v>659</v>
      </c>
      <c r="S1060" t="s">
        <v>659</v>
      </c>
      <c r="T1060" t="s">
        <v>659</v>
      </c>
      <c r="U1060" t="s">
        <v>659</v>
      </c>
      <c r="V1060" t="s">
        <v>659</v>
      </c>
      <c r="W1060" t="s">
        <v>659</v>
      </c>
      <c r="X1060" t="s">
        <v>659</v>
      </c>
      <c r="Y1060" t="s">
        <v>659</v>
      </c>
      <c r="Z1060" t="s">
        <v>659</v>
      </c>
      <c r="AA1060" t="s">
        <v>659</v>
      </c>
      <c r="AB1060" t="s">
        <v>659</v>
      </c>
      <c r="AC1060" t="s">
        <v>659</v>
      </c>
      <c r="AD1060" t="s">
        <v>659</v>
      </c>
      <c r="AE1060" t="s">
        <v>659</v>
      </c>
      <c r="AF1060" t="s">
        <v>659</v>
      </c>
      <c r="AG1060" t="s">
        <v>659</v>
      </c>
      <c r="AH1060" t="s">
        <v>659</v>
      </c>
      <c r="AI1060" t="s">
        <v>659</v>
      </c>
      <c r="AJ1060" t="s">
        <v>659</v>
      </c>
      <c r="AK1060" t="s">
        <v>659</v>
      </c>
      <c r="AL1060" t="s">
        <v>659</v>
      </c>
      <c r="AM1060" t="s">
        <v>659</v>
      </c>
      <c r="AN1060" t="s">
        <v>659</v>
      </c>
      <c r="AO1060" t="s">
        <v>659</v>
      </c>
      <c r="AP1060" t="s">
        <v>659</v>
      </c>
      <c r="AQ1060" s="241">
        <v>0</v>
      </c>
      <c r="AR1060" s="241">
        <v>0</v>
      </c>
    </row>
    <row r="1061" spans="1:44" ht="15" x14ac:dyDescent="0.25">
      <c r="A1061" s="258">
        <v>121012</v>
      </c>
      <c r="B1061" t="s">
        <v>59</v>
      </c>
      <c r="C1061" s="245" t="s">
        <v>659</v>
      </c>
      <c r="D1061" s="245" t="s">
        <v>659</v>
      </c>
      <c r="E1061" s="245" t="s">
        <v>659</v>
      </c>
      <c r="F1061" s="245" t="s">
        <v>659</v>
      </c>
      <c r="G1061" s="245" t="s">
        <v>659</v>
      </c>
      <c r="H1061" s="245" t="s">
        <v>659</v>
      </c>
      <c r="I1061" s="245" t="s">
        <v>659</v>
      </c>
      <c r="J1061" s="245" t="s">
        <v>659</v>
      </c>
      <c r="K1061" s="245" t="s">
        <v>659</v>
      </c>
      <c r="L1061" s="245" t="s">
        <v>659</v>
      </c>
      <c r="M1061" s="245" t="s">
        <v>659</v>
      </c>
      <c r="N1061" s="245" t="s">
        <v>659</v>
      </c>
      <c r="O1061" s="245" t="s">
        <v>659</v>
      </c>
      <c r="P1061" s="245" t="s">
        <v>659</v>
      </c>
      <c r="Q1061" s="245" t="s">
        <v>659</v>
      </c>
      <c r="R1061" s="245" t="s">
        <v>659</v>
      </c>
      <c r="S1061" s="245" t="s">
        <v>659</v>
      </c>
      <c r="T1061" s="245" t="s">
        <v>659</v>
      </c>
      <c r="U1061" s="245" t="s">
        <v>659</v>
      </c>
      <c r="V1061" s="245" t="s">
        <v>659</v>
      </c>
      <c r="W1061" s="245" t="s">
        <v>659</v>
      </c>
      <c r="X1061" s="245" t="s">
        <v>659</v>
      </c>
      <c r="Y1061" s="245" t="s">
        <v>659</v>
      </c>
      <c r="Z1061" s="245" t="s">
        <v>659</v>
      </c>
      <c r="AA1061" s="245" t="s">
        <v>659</v>
      </c>
      <c r="AB1061" s="245" t="s">
        <v>659</v>
      </c>
      <c r="AC1061" s="245" t="s">
        <v>659</v>
      </c>
      <c r="AD1061" s="245" t="s">
        <v>659</v>
      </c>
      <c r="AE1061" s="245" t="s">
        <v>659</v>
      </c>
      <c r="AF1061" s="245" t="s">
        <v>659</v>
      </c>
      <c r="AG1061" s="245" t="s">
        <v>659</v>
      </c>
      <c r="AH1061" s="245" t="s">
        <v>659</v>
      </c>
      <c r="AI1061" s="245" t="s">
        <v>659</v>
      </c>
      <c r="AJ1061" s="245" t="s">
        <v>659</v>
      </c>
      <c r="AK1061" s="245" t="s">
        <v>659</v>
      </c>
      <c r="AL1061" s="245" t="s">
        <v>659</v>
      </c>
      <c r="AM1061" s="245" t="s">
        <v>659</v>
      </c>
      <c r="AN1061" s="245" t="s">
        <v>659</v>
      </c>
      <c r="AO1061" s="245" t="s">
        <v>659</v>
      </c>
      <c r="AP1061" s="245" t="s">
        <v>659</v>
      </c>
      <c r="AQ1061" s="241" t="s">
        <v>944</v>
      </c>
      <c r="AR1061" s="241">
        <v>0</v>
      </c>
    </row>
    <row r="1062" spans="1:44" ht="18" x14ac:dyDescent="0.2">
      <c r="A1062" s="264">
        <v>121030</v>
      </c>
      <c r="B1062" t="s">
        <v>59</v>
      </c>
      <c r="C1062" t="s">
        <v>659</v>
      </c>
      <c r="D1062" t="s">
        <v>659</v>
      </c>
      <c r="E1062" t="s">
        <v>659</v>
      </c>
      <c r="F1062" t="s">
        <v>659</v>
      </c>
      <c r="G1062" t="s">
        <v>659</v>
      </c>
      <c r="H1062" t="s">
        <v>659</v>
      </c>
      <c r="I1062" t="s">
        <v>659</v>
      </c>
      <c r="J1062" t="s">
        <v>659</v>
      </c>
      <c r="K1062" t="s">
        <v>659</v>
      </c>
      <c r="L1062" t="s">
        <v>659</v>
      </c>
      <c r="M1062" t="s">
        <v>659</v>
      </c>
      <c r="N1062" t="s">
        <v>659</v>
      </c>
      <c r="O1062" t="s">
        <v>659</v>
      </c>
      <c r="P1062" t="s">
        <v>659</v>
      </c>
      <c r="Q1062" t="s">
        <v>659</v>
      </c>
      <c r="R1062" t="s">
        <v>659</v>
      </c>
      <c r="S1062" t="s">
        <v>659</v>
      </c>
      <c r="T1062" t="s">
        <v>659</v>
      </c>
      <c r="U1062" t="s">
        <v>659</v>
      </c>
      <c r="V1062" t="s">
        <v>659</v>
      </c>
      <c r="W1062" t="s">
        <v>659</v>
      </c>
      <c r="X1062" t="s">
        <v>659</v>
      </c>
      <c r="Y1062" t="s">
        <v>659</v>
      </c>
      <c r="Z1062" t="s">
        <v>659</v>
      </c>
      <c r="AA1062" t="s">
        <v>659</v>
      </c>
      <c r="AB1062" t="s">
        <v>659</v>
      </c>
      <c r="AC1062" t="s">
        <v>659</v>
      </c>
      <c r="AD1062" t="s">
        <v>659</v>
      </c>
      <c r="AE1062" t="s">
        <v>659</v>
      </c>
      <c r="AF1062" t="s">
        <v>659</v>
      </c>
      <c r="AG1062" t="s">
        <v>659</v>
      </c>
      <c r="AH1062" t="s">
        <v>659</v>
      </c>
      <c r="AI1062" t="s">
        <v>659</v>
      </c>
      <c r="AJ1062" t="s">
        <v>659</v>
      </c>
      <c r="AK1062" t="s">
        <v>659</v>
      </c>
      <c r="AL1062" t="s">
        <v>659</v>
      </c>
      <c r="AM1062" t="s">
        <v>659</v>
      </c>
      <c r="AN1062" t="s">
        <v>659</v>
      </c>
      <c r="AO1062" t="s">
        <v>659</v>
      </c>
      <c r="AP1062" t="s">
        <v>659</v>
      </c>
      <c r="AQ1062" s="241">
        <v>0</v>
      </c>
      <c r="AR1062" s="241">
        <v>0</v>
      </c>
    </row>
    <row r="1063" spans="1:44" x14ac:dyDescent="0.2">
      <c r="A1063" s="244">
        <v>121034</v>
      </c>
      <c r="B1063" t="s">
        <v>59</v>
      </c>
      <c r="C1063" s="244"/>
      <c r="D1063" s="244"/>
      <c r="E1063" s="244"/>
      <c r="F1063" s="244"/>
      <c r="G1063" s="244"/>
      <c r="H1063" s="244"/>
      <c r="I1063" s="244"/>
      <c r="J1063" s="244"/>
      <c r="K1063" s="244"/>
      <c r="L1063" s="244"/>
      <c r="M1063" s="244"/>
      <c r="N1063" s="244"/>
      <c r="O1063" s="244"/>
      <c r="P1063" s="244"/>
      <c r="Q1063" s="244"/>
      <c r="R1063" s="244"/>
      <c r="S1063" s="244"/>
      <c r="T1063" s="244" t="s">
        <v>197</v>
      </c>
      <c r="U1063" s="244" t="s">
        <v>197</v>
      </c>
      <c r="V1063" s="244"/>
      <c r="W1063" s="244"/>
      <c r="X1063" s="244"/>
      <c r="Y1063" s="244"/>
      <c r="Z1063" s="244"/>
      <c r="AA1063" s="244"/>
      <c r="AB1063" s="244"/>
      <c r="AC1063" s="244"/>
      <c r="AD1063" s="244"/>
      <c r="AE1063" s="244"/>
      <c r="AF1063" s="244"/>
      <c r="AG1063" s="244" t="s">
        <v>196</v>
      </c>
      <c r="AH1063" s="244" t="s">
        <v>196</v>
      </c>
      <c r="AI1063" s="244" t="s">
        <v>196</v>
      </c>
      <c r="AJ1063" s="244" t="s">
        <v>196</v>
      </c>
      <c r="AK1063" s="244" t="s">
        <v>196</v>
      </c>
      <c r="AL1063" s="244"/>
      <c r="AM1063" s="244"/>
      <c r="AN1063" s="244" t="s">
        <v>196</v>
      </c>
      <c r="AO1063" s="244"/>
      <c r="AP1063" s="244" t="s">
        <v>196</v>
      </c>
      <c r="AQ1063" s="241">
        <v>0</v>
      </c>
      <c r="AR1063" s="241">
        <v>0</v>
      </c>
    </row>
    <row r="1064" spans="1:44" x14ac:dyDescent="0.2">
      <c r="A1064">
        <v>121035</v>
      </c>
      <c r="B1064" t="s">
        <v>59</v>
      </c>
      <c r="C1064" t="s">
        <v>659</v>
      </c>
      <c r="D1064" t="s">
        <v>659</v>
      </c>
      <c r="E1064" t="s">
        <v>659</v>
      </c>
      <c r="F1064" t="s">
        <v>659</v>
      </c>
      <c r="G1064" t="s">
        <v>659</v>
      </c>
      <c r="H1064" t="s">
        <v>659</v>
      </c>
      <c r="I1064" t="s">
        <v>659</v>
      </c>
      <c r="J1064" t="s">
        <v>659</v>
      </c>
      <c r="K1064" t="s">
        <v>659</v>
      </c>
      <c r="L1064" t="s">
        <v>659</v>
      </c>
      <c r="M1064" t="s">
        <v>659</v>
      </c>
      <c r="N1064" t="s">
        <v>659</v>
      </c>
      <c r="O1064" t="s">
        <v>659</v>
      </c>
      <c r="P1064" t="s">
        <v>659</v>
      </c>
      <c r="Q1064" t="s">
        <v>659</v>
      </c>
      <c r="R1064" t="s">
        <v>659</v>
      </c>
      <c r="S1064" t="s">
        <v>659</v>
      </c>
      <c r="T1064" t="s">
        <v>659</v>
      </c>
      <c r="U1064" t="s">
        <v>659</v>
      </c>
      <c r="V1064" t="s">
        <v>659</v>
      </c>
      <c r="W1064" t="s">
        <v>659</v>
      </c>
      <c r="X1064" t="s">
        <v>659</v>
      </c>
      <c r="Y1064" t="s">
        <v>659</v>
      </c>
      <c r="Z1064" t="s">
        <v>659</v>
      </c>
      <c r="AA1064" t="s">
        <v>659</v>
      </c>
      <c r="AB1064" t="s">
        <v>659</v>
      </c>
      <c r="AC1064" t="s">
        <v>659</v>
      </c>
      <c r="AD1064" t="s">
        <v>659</v>
      </c>
      <c r="AE1064" t="s">
        <v>659</v>
      </c>
      <c r="AF1064" t="s">
        <v>659</v>
      </c>
      <c r="AG1064" t="s">
        <v>659</v>
      </c>
      <c r="AH1064" t="s">
        <v>659</v>
      </c>
      <c r="AI1064" t="s">
        <v>659</v>
      </c>
      <c r="AJ1064" t="s">
        <v>659</v>
      </c>
      <c r="AK1064" t="s">
        <v>659</v>
      </c>
      <c r="AL1064" t="s">
        <v>659</v>
      </c>
      <c r="AM1064" t="s">
        <v>659</v>
      </c>
      <c r="AN1064" t="s">
        <v>659</v>
      </c>
      <c r="AO1064" t="s">
        <v>659</v>
      </c>
      <c r="AP1064" t="s">
        <v>659</v>
      </c>
      <c r="AQ1064" s="241" t="s">
        <v>944</v>
      </c>
      <c r="AR1064" s="241">
        <v>0</v>
      </c>
    </row>
    <row r="1065" spans="1:44" ht="21.75" x14ac:dyDescent="0.5">
      <c r="A1065" s="259">
        <v>121038</v>
      </c>
      <c r="B1065" t="s">
        <v>59</v>
      </c>
      <c r="C1065" s="241" t="s">
        <v>198</v>
      </c>
      <c r="D1065" s="241" t="s">
        <v>196</v>
      </c>
      <c r="E1065" s="241" t="s">
        <v>196</v>
      </c>
      <c r="F1065" s="241" t="s">
        <v>196</v>
      </c>
      <c r="G1065" s="241" t="s">
        <v>198</v>
      </c>
      <c r="H1065" s="241" t="s">
        <v>198</v>
      </c>
      <c r="I1065" s="241" t="s">
        <v>196</v>
      </c>
      <c r="J1065" s="241" t="s">
        <v>198</v>
      </c>
      <c r="K1065" s="241" t="s">
        <v>198</v>
      </c>
      <c r="L1065" s="241" t="s">
        <v>198</v>
      </c>
      <c r="M1065" s="241" t="s">
        <v>198</v>
      </c>
      <c r="N1065" s="241" t="s">
        <v>196</v>
      </c>
      <c r="O1065" s="241" t="s">
        <v>198</v>
      </c>
      <c r="P1065" s="241" t="s">
        <v>196</v>
      </c>
      <c r="Q1065" s="241" t="s">
        <v>196</v>
      </c>
      <c r="R1065" s="241" t="s">
        <v>198</v>
      </c>
      <c r="S1065" s="241" t="s">
        <v>198</v>
      </c>
      <c r="T1065" s="241" t="s">
        <v>196</v>
      </c>
      <c r="U1065" s="241" t="s">
        <v>198</v>
      </c>
      <c r="V1065" s="241" t="s">
        <v>198</v>
      </c>
      <c r="W1065" s="241" t="s">
        <v>198</v>
      </c>
      <c r="X1065" s="241" t="s">
        <v>198</v>
      </c>
      <c r="Y1065" s="241" t="s">
        <v>198</v>
      </c>
      <c r="Z1065" s="241" t="s">
        <v>198</v>
      </c>
      <c r="AA1065" s="241" t="s">
        <v>198</v>
      </c>
      <c r="AB1065" s="241" t="s">
        <v>198</v>
      </c>
      <c r="AC1065" s="241" t="s">
        <v>197</v>
      </c>
      <c r="AD1065" s="241" t="s">
        <v>198</v>
      </c>
      <c r="AE1065" s="241" t="s">
        <v>197</v>
      </c>
      <c r="AF1065" s="241" t="s">
        <v>196</v>
      </c>
      <c r="AG1065" s="241" t="s">
        <v>198</v>
      </c>
      <c r="AH1065" s="241" t="s">
        <v>196</v>
      </c>
      <c r="AI1065" s="241" t="s">
        <v>196</v>
      </c>
      <c r="AJ1065" s="241" t="s">
        <v>198</v>
      </c>
      <c r="AK1065" s="241" t="s">
        <v>196</v>
      </c>
      <c r="AL1065" s="241" t="s">
        <v>197</v>
      </c>
      <c r="AM1065" s="241" t="s">
        <v>197</v>
      </c>
      <c r="AN1065" s="241" t="s">
        <v>197</v>
      </c>
      <c r="AO1065" s="241" t="s">
        <v>196</v>
      </c>
      <c r="AP1065" s="241" t="s">
        <v>198</v>
      </c>
      <c r="AQ1065" s="241">
        <v>0</v>
      </c>
      <c r="AR1065" s="241">
        <v>0</v>
      </c>
    </row>
    <row r="1066" spans="1:44" x14ac:dyDescent="0.2">
      <c r="A1066" s="241">
        <v>121039</v>
      </c>
      <c r="B1066" t="s">
        <v>59</v>
      </c>
      <c r="C1066" s="241" t="s">
        <v>198</v>
      </c>
      <c r="D1066" s="241" t="s">
        <v>196</v>
      </c>
      <c r="E1066" s="241" t="s">
        <v>196</v>
      </c>
      <c r="F1066" s="241" t="s">
        <v>196</v>
      </c>
      <c r="G1066" s="241" t="s">
        <v>198</v>
      </c>
      <c r="H1066" s="241" t="s">
        <v>198</v>
      </c>
      <c r="I1066" s="241" t="s">
        <v>198</v>
      </c>
      <c r="J1066" s="241" t="s">
        <v>198</v>
      </c>
      <c r="K1066" s="241" t="s">
        <v>198</v>
      </c>
      <c r="L1066" s="241" t="s">
        <v>196</v>
      </c>
      <c r="M1066" s="241" t="s">
        <v>196</v>
      </c>
      <c r="N1066" s="241" t="s">
        <v>198</v>
      </c>
      <c r="O1066" s="241" t="s">
        <v>198</v>
      </c>
      <c r="P1066" s="241" t="s">
        <v>196</v>
      </c>
      <c r="Q1066" s="241" t="s">
        <v>198</v>
      </c>
      <c r="R1066" s="241" t="s">
        <v>198</v>
      </c>
      <c r="S1066" s="241" t="s">
        <v>198</v>
      </c>
      <c r="T1066" s="241" t="s">
        <v>196</v>
      </c>
      <c r="U1066" s="241" t="s">
        <v>198</v>
      </c>
      <c r="V1066" s="241" t="s">
        <v>196</v>
      </c>
      <c r="W1066" s="241" t="s">
        <v>198</v>
      </c>
      <c r="X1066" s="241" t="s">
        <v>198</v>
      </c>
      <c r="Y1066" s="241" t="s">
        <v>198</v>
      </c>
      <c r="Z1066" s="241" t="s">
        <v>196</v>
      </c>
      <c r="AA1066" s="241" t="s">
        <v>198</v>
      </c>
      <c r="AB1066" s="241" t="s">
        <v>198</v>
      </c>
      <c r="AC1066" s="241" t="s">
        <v>198</v>
      </c>
      <c r="AD1066" s="241" t="s">
        <v>198</v>
      </c>
      <c r="AE1066" s="241" t="s">
        <v>198</v>
      </c>
      <c r="AF1066" s="241" t="s">
        <v>196</v>
      </c>
      <c r="AG1066" s="241" t="s">
        <v>198</v>
      </c>
      <c r="AH1066" s="241" t="s">
        <v>198</v>
      </c>
      <c r="AI1066" s="241" t="s">
        <v>197</v>
      </c>
      <c r="AJ1066" s="241" t="s">
        <v>198</v>
      </c>
      <c r="AK1066" s="241" t="s">
        <v>197</v>
      </c>
      <c r="AL1066" s="241" t="s">
        <v>198</v>
      </c>
      <c r="AM1066" s="241" t="s">
        <v>198</v>
      </c>
      <c r="AN1066" s="241" t="s">
        <v>196</v>
      </c>
      <c r="AO1066" s="241" t="s">
        <v>198</v>
      </c>
      <c r="AP1066" s="241" t="s">
        <v>197</v>
      </c>
      <c r="AQ1066" s="241">
        <v>0</v>
      </c>
      <c r="AR1066" s="241">
        <v>0</v>
      </c>
    </row>
    <row r="1067" spans="1:44" x14ac:dyDescent="0.2">
      <c r="A1067">
        <v>121041</v>
      </c>
      <c r="B1067" t="s">
        <v>59</v>
      </c>
      <c r="C1067" t="s">
        <v>196</v>
      </c>
      <c r="D1067" t="s">
        <v>198</v>
      </c>
      <c r="E1067" t="s">
        <v>198</v>
      </c>
      <c r="F1067" t="s">
        <v>196</v>
      </c>
      <c r="G1067" t="s">
        <v>196</v>
      </c>
      <c r="H1067" t="s">
        <v>198</v>
      </c>
      <c r="I1067" t="s">
        <v>198</v>
      </c>
      <c r="J1067" t="s">
        <v>196</v>
      </c>
      <c r="K1067" t="s">
        <v>196</v>
      </c>
      <c r="L1067" t="s">
        <v>198</v>
      </c>
      <c r="M1067" t="s">
        <v>198</v>
      </c>
      <c r="N1067" t="s">
        <v>196</v>
      </c>
      <c r="O1067" t="s">
        <v>198</v>
      </c>
      <c r="P1067" t="s">
        <v>196</v>
      </c>
      <c r="Q1067" t="s">
        <v>198</v>
      </c>
      <c r="R1067" t="s">
        <v>198</v>
      </c>
      <c r="S1067" t="s">
        <v>198</v>
      </c>
      <c r="T1067" t="s">
        <v>198</v>
      </c>
      <c r="U1067" t="s">
        <v>196</v>
      </c>
      <c r="V1067" t="s">
        <v>198</v>
      </c>
      <c r="W1067" t="s">
        <v>198</v>
      </c>
      <c r="X1067" t="s">
        <v>198</v>
      </c>
      <c r="Y1067" t="s">
        <v>196</v>
      </c>
      <c r="Z1067" t="s">
        <v>198</v>
      </c>
      <c r="AA1067" t="s">
        <v>198</v>
      </c>
      <c r="AB1067" t="s">
        <v>198</v>
      </c>
      <c r="AC1067" t="s">
        <v>198</v>
      </c>
      <c r="AD1067" t="s">
        <v>198</v>
      </c>
      <c r="AE1067" t="s">
        <v>198</v>
      </c>
      <c r="AF1067" t="s">
        <v>196</v>
      </c>
      <c r="AG1067" t="s">
        <v>196</v>
      </c>
      <c r="AH1067" t="s">
        <v>196</v>
      </c>
      <c r="AI1067" t="s">
        <v>196</v>
      </c>
      <c r="AJ1067" t="s">
        <v>196</v>
      </c>
      <c r="AK1067" t="s">
        <v>196</v>
      </c>
      <c r="AL1067" t="s">
        <v>196</v>
      </c>
      <c r="AM1067" t="s">
        <v>196</v>
      </c>
      <c r="AN1067" t="s">
        <v>198</v>
      </c>
      <c r="AO1067" t="s">
        <v>198</v>
      </c>
      <c r="AP1067" t="s">
        <v>196</v>
      </c>
      <c r="AQ1067" s="241">
        <v>0</v>
      </c>
      <c r="AR1067" s="241">
        <v>0</v>
      </c>
    </row>
    <row r="1068" spans="1:44" x14ac:dyDescent="0.2">
      <c r="A1068">
        <v>121050</v>
      </c>
      <c r="B1068" t="s">
        <v>59</v>
      </c>
      <c r="C1068" t="s">
        <v>198</v>
      </c>
      <c r="D1068" t="s">
        <v>196</v>
      </c>
      <c r="E1068" t="s">
        <v>196</v>
      </c>
      <c r="F1068" t="s">
        <v>196</v>
      </c>
      <c r="G1068" t="s">
        <v>198</v>
      </c>
      <c r="H1068" t="s">
        <v>198</v>
      </c>
      <c r="I1068" t="s">
        <v>198</v>
      </c>
      <c r="J1068" t="s">
        <v>198</v>
      </c>
      <c r="K1068" t="s">
        <v>198</v>
      </c>
      <c r="L1068" t="s">
        <v>198</v>
      </c>
      <c r="M1068" t="s">
        <v>198</v>
      </c>
      <c r="N1068" t="s">
        <v>196</v>
      </c>
      <c r="O1068" t="s">
        <v>196</v>
      </c>
      <c r="P1068" t="s">
        <v>198</v>
      </c>
      <c r="Q1068" t="s">
        <v>198</v>
      </c>
      <c r="R1068" t="s">
        <v>198</v>
      </c>
      <c r="S1068" t="s">
        <v>198</v>
      </c>
      <c r="T1068" t="s">
        <v>196</v>
      </c>
      <c r="U1068" t="s">
        <v>196</v>
      </c>
      <c r="V1068" t="s">
        <v>198</v>
      </c>
      <c r="W1068" t="s">
        <v>198</v>
      </c>
      <c r="X1068" t="s">
        <v>197</v>
      </c>
      <c r="Y1068" t="s">
        <v>198</v>
      </c>
      <c r="Z1068" t="s">
        <v>196</v>
      </c>
      <c r="AA1068" t="s">
        <v>198</v>
      </c>
      <c r="AB1068" t="s">
        <v>198</v>
      </c>
      <c r="AC1068" t="s">
        <v>198</v>
      </c>
      <c r="AD1068" t="s">
        <v>198</v>
      </c>
      <c r="AE1068" t="s">
        <v>196</v>
      </c>
      <c r="AF1068" t="s">
        <v>196</v>
      </c>
      <c r="AG1068" t="s">
        <v>198</v>
      </c>
      <c r="AH1068" t="s">
        <v>196</v>
      </c>
      <c r="AI1068" t="s">
        <v>198</v>
      </c>
      <c r="AJ1068" t="s">
        <v>196</v>
      </c>
      <c r="AK1068" t="s">
        <v>196</v>
      </c>
      <c r="AL1068" t="s">
        <v>198</v>
      </c>
      <c r="AM1068" t="s">
        <v>198</v>
      </c>
      <c r="AN1068" t="s">
        <v>196</v>
      </c>
      <c r="AO1068" t="s">
        <v>196</v>
      </c>
      <c r="AP1068" t="s">
        <v>196</v>
      </c>
      <c r="AQ1068" s="241">
        <v>0</v>
      </c>
      <c r="AR1068" s="241">
        <v>0</v>
      </c>
    </row>
    <row r="1069" spans="1:44" x14ac:dyDescent="0.2">
      <c r="A1069" s="241">
        <v>121056</v>
      </c>
      <c r="B1069" t="s">
        <v>59</v>
      </c>
      <c r="C1069" s="241" t="s">
        <v>198</v>
      </c>
      <c r="D1069" s="241" t="s">
        <v>198</v>
      </c>
      <c r="E1069" s="241" t="s">
        <v>198</v>
      </c>
      <c r="F1069" s="241" t="s">
        <v>198</v>
      </c>
      <c r="G1069" s="241" t="s">
        <v>198</v>
      </c>
      <c r="H1069" s="241" t="s">
        <v>198</v>
      </c>
      <c r="I1069" s="241" t="s">
        <v>198</v>
      </c>
      <c r="J1069" s="241" t="s">
        <v>198</v>
      </c>
      <c r="K1069" s="241" t="s">
        <v>198</v>
      </c>
      <c r="L1069" s="241" t="s">
        <v>198</v>
      </c>
      <c r="M1069" s="241" t="s">
        <v>198</v>
      </c>
      <c r="N1069" s="241" t="s">
        <v>198</v>
      </c>
      <c r="O1069" s="241" t="s">
        <v>198</v>
      </c>
      <c r="P1069" s="241" t="s">
        <v>198</v>
      </c>
      <c r="Q1069" s="241" t="s">
        <v>198</v>
      </c>
      <c r="R1069" s="241" t="s">
        <v>198</v>
      </c>
      <c r="S1069" s="241" t="s">
        <v>198</v>
      </c>
      <c r="T1069" s="241" t="s">
        <v>198</v>
      </c>
      <c r="U1069" s="241" t="s">
        <v>198</v>
      </c>
      <c r="V1069" s="241" t="s">
        <v>198</v>
      </c>
      <c r="W1069" s="241" t="s">
        <v>198</v>
      </c>
      <c r="X1069" s="241" t="s">
        <v>198</v>
      </c>
      <c r="Y1069" s="241" t="s">
        <v>198</v>
      </c>
      <c r="Z1069" s="241" t="s">
        <v>198</v>
      </c>
      <c r="AA1069" s="241" t="s">
        <v>198</v>
      </c>
      <c r="AB1069" s="241" t="s">
        <v>198</v>
      </c>
      <c r="AC1069" s="241" t="s">
        <v>198</v>
      </c>
      <c r="AD1069" s="241" t="s">
        <v>198</v>
      </c>
      <c r="AE1069" s="241" t="s">
        <v>198</v>
      </c>
      <c r="AF1069" s="241" t="s">
        <v>198</v>
      </c>
      <c r="AG1069" s="241" t="s">
        <v>197</v>
      </c>
      <c r="AH1069" s="241" t="s">
        <v>198</v>
      </c>
      <c r="AI1069" s="241" t="s">
        <v>196</v>
      </c>
      <c r="AJ1069" s="241" t="s">
        <v>196</v>
      </c>
      <c r="AK1069" s="241" t="s">
        <v>198</v>
      </c>
      <c r="AL1069" s="241" t="s">
        <v>197</v>
      </c>
      <c r="AM1069" s="241" t="s">
        <v>197</v>
      </c>
      <c r="AN1069" s="241" t="s">
        <v>198</v>
      </c>
      <c r="AO1069" s="241" t="s">
        <v>197</v>
      </c>
      <c r="AP1069" s="241" t="s">
        <v>197</v>
      </c>
      <c r="AQ1069" s="241">
        <v>0</v>
      </c>
      <c r="AR1069" s="241">
        <v>0</v>
      </c>
    </row>
    <row r="1070" spans="1:44" ht="15" x14ac:dyDescent="0.25">
      <c r="A1070" s="258">
        <v>121064</v>
      </c>
      <c r="B1070" t="s">
        <v>59</v>
      </c>
      <c r="C1070" s="245" t="s">
        <v>659</v>
      </c>
      <c r="D1070" s="245" t="s">
        <v>659</v>
      </c>
      <c r="E1070" s="245" t="s">
        <v>659</v>
      </c>
      <c r="F1070" s="245" t="s">
        <v>659</v>
      </c>
      <c r="G1070" s="245" t="s">
        <v>659</v>
      </c>
      <c r="H1070" s="245" t="s">
        <v>659</v>
      </c>
      <c r="I1070" s="245" t="s">
        <v>659</v>
      </c>
      <c r="J1070" s="245" t="s">
        <v>659</v>
      </c>
      <c r="K1070" s="245" t="s">
        <v>659</v>
      </c>
      <c r="L1070" s="245" t="s">
        <v>659</v>
      </c>
      <c r="M1070" s="245" t="s">
        <v>659</v>
      </c>
      <c r="N1070" s="245" t="s">
        <v>659</v>
      </c>
      <c r="O1070" s="245" t="s">
        <v>659</v>
      </c>
      <c r="P1070" s="245" t="s">
        <v>659</v>
      </c>
      <c r="Q1070" s="245" t="s">
        <v>659</v>
      </c>
      <c r="R1070" s="245" t="s">
        <v>659</v>
      </c>
      <c r="S1070" s="245" t="s">
        <v>659</v>
      </c>
      <c r="T1070" s="245" t="s">
        <v>659</v>
      </c>
      <c r="U1070" s="245" t="s">
        <v>659</v>
      </c>
      <c r="V1070" s="245" t="s">
        <v>659</v>
      </c>
      <c r="W1070" s="245" t="s">
        <v>659</v>
      </c>
      <c r="X1070" s="245" t="s">
        <v>659</v>
      </c>
      <c r="Y1070" s="245" t="s">
        <v>659</v>
      </c>
      <c r="Z1070" s="245" t="s">
        <v>659</v>
      </c>
      <c r="AA1070" s="245" t="s">
        <v>659</v>
      </c>
      <c r="AB1070" s="245" t="s">
        <v>659</v>
      </c>
      <c r="AC1070" s="245" t="s">
        <v>659</v>
      </c>
      <c r="AD1070" s="245" t="s">
        <v>659</v>
      </c>
      <c r="AE1070" s="245" t="s">
        <v>659</v>
      </c>
      <c r="AF1070" s="245" t="s">
        <v>659</v>
      </c>
      <c r="AG1070" s="245" t="s">
        <v>659</v>
      </c>
      <c r="AH1070" s="245" t="s">
        <v>659</v>
      </c>
      <c r="AI1070" s="245" t="s">
        <v>659</v>
      </c>
      <c r="AJ1070" s="245" t="s">
        <v>659</v>
      </c>
      <c r="AK1070" s="245" t="s">
        <v>659</v>
      </c>
      <c r="AL1070" s="245" t="s">
        <v>659</v>
      </c>
      <c r="AM1070" s="245" t="s">
        <v>659</v>
      </c>
      <c r="AN1070" s="245" t="s">
        <v>659</v>
      </c>
      <c r="AO1070" s="245" t="s">
        <v>659</v>
      </c>
      <c r="AP1070" s="245" t="s">
        <v>659</v>
      </c>
      <c r="AQ1070" s="241" t="s">
        <v>944</v>
      </c>
      <c r="AR1070" s="241">
        <v>0</v>
      </c>
    </row>
    <row r="1071" spans="1:44" x14ac:dyDescent="0.2">
      <c r="A1071">
        <v>121076</v>
      </c>
      <c r="B1071" t="s">
        <v>59</v>
      </c>
      <c r="C1071" t="s">
        <v>198</v>
      </c>
      <c r="D1071" t="s">
        <v>198</v>
      </c>
      <c r="E1071" t="s">
        <v>198</v>
      </c>
      <c r="F1071" t="s">
        <v>198</v>
      </c>
      <c r="G1071" t="s">
        <v>198</v>
      </c>
      <c r="H1071" t="s">
        <v>198</v>
      </c>
      <c r="I1071" t="s">
        <v>198</v>
      </c>
      <c r="J1071" t="s">
        <v>198</v>
      </c>
      <c r="K1071" t="s">
        <v>198</v>
      </c>
      <c r="L1071" t="s">
        <v>198</v>
      </c>
      <c r="M1071" t="s">
        <v>198</v>
      </c>
      <c r="N1071" t="s">
        <v>198</v>
      </c>
      <c r="O1071" t="s">
        <v>198</v>
      </c>
      <c r="P1071" t="s">
        <v>198</v>
      </c>
      <c r="Q1071" t="s">
        <v>198</v>
      </c>
      <c r="R1071" t="s">
        <v>198</v>
      </c>
      <c r="S1071" t="s">
        <v>196</v>
      </c>
      <c r="T1071" t="s">
        <v>196</v>
      </c>
      <c r="U1071" t="s">
        <v>198</v>
      </c>
      <c r="V1071" t="s">
        <v>196</v>
      </c>
      <c r="W1071" t="s">
        <v>198</v>
      </c>
      <c r="X1071" t="s">
        <v>198</v>
      </c>
      <c r="Y1071" t="s">
        <v>198</v>
      </c>
      <c r="Z1071" t="s">
        <v>198</v>
      </c>
      <c r="AA1071" t="s">
        <v>198</v>
      </c>
      <c r="AB1071" t="s">
        <v>198</v>
      </c>
      <c r="AC1071" t="s">
        <v>198</v>
      </c>
      <c r="AD1071" t="s">
        <v>198</v>
      </c>
      <c r="AE1071" t="s">
        <v>198</v>
      </c>
      <c r="AF1071" t="s">
        <v>198</v>
      </c>
      <c r="AG1071" t="s">
        <v>198</v>
      </c>
      <c r="AH1071" t="s">
        <v>198</v>
      </c>
      <c r="AI1071" t="s">
        <v>198</v>
      </c>
      <c r="AJ1071" t="s">
        <v>198</v>
      </c>
      <c r="AK1071" t="s">
        <v>198</v>
      </c>
      <c r="AL1071" t="s">
        <v>198</v>
      </c>
      <c r="AM1071" t="s">
        <v>198</v>
      </c>
      <c r="AN1071" t="s">
        <v>198</v>
      </c>
      <c r="AO1071" t="s">
        <v>197</v>
      </c>
      <c r="AP1071" t="s">
        <v>197</v>
      </c>
      <c r="AQ1071" s="241">
        <v>0</v>
      </c>
      <c r="AR1071" s="241">
        <v>0</v>
      </c>
    </row>
    <row r="1072" spans="1:44" ht="15" x14ac:dyDescent="0.25">
      <c r="A1072" s="258">
        <v>121078</v>
      </c>
      <c r="B1072" t="s">
        <v>1144</v>
      </c>
      <c r="C1072" s="245" t="s">
        <v>198</v>
      </c>
      <c r="D1072" s="245" t="s">
        <v>198</v>
      </c>
      <c r="E1072" s="245" t="s">
        <v>198</v>
      </c>
      <c r="F1072" s="245" t="s">
        <v>198</v>
      </c>
      <c r="G1072" s="245" t="s">
        <v>198</v>
      </c>
      <c r="H1072" s="245" t="s">
        <v>198</v>
      </c>
      <c r="I1072" s="245" t="s">
        <v>198</v>
      </c>
      <c r="J1072" s="245" t="s">
        <v>198</v>
      </c>
      <c r="K1072" s="245" t="s">
        <v>198</v>
      </c>
      <c r="L1072" s="245" t="s">
        <v>198</v>
      </c>
      <c r="M1072" s="245" t="s">
        <v>198</v>
      </c>
      <c r="N1072" s="245" t="s">
        <v>198</v>
      </c>
      <c r="O1072" s="245" t="s">
        <v>198</v>
      </c>
      <c r="P1072" s="245" t="s">
        <v>198</v>
      </c>
      <c r="Q1072" s="245" t="s">
        <v>198</v>
      </c>
      <c r="R1072" s="245" t="s">
        <v>196</v>
      </c>
      <c r="S1072" s="245" t="s">
        <v>198</v>
      </c>
      <c r="T1072" s="245" t="s">
        <v>198</v>
      </c>
      <c r="U1072" s="245" t="s">
        <v>196</v>
      </c>
      <c r="V1072" s="245" t="s">
        <v>196</v>
      </c>
      <c r="W1072" s="245" t="s">
        <v>198</v>
      </c>
      <c r="X1072" s="245" t="s">
        <v>198</v>
      </c>
      <c r="Y1072" s="245" t="s">
        <v>196</v>
      </c>
      <c r="Z1072" s="245" t="s">
        <v>198</v>
      </c>
      <c r="AA1072" s="245" t="s">
        <v>198</v>
      </c>
      <c r="AB1072" s="245" t="s">
        <v>198</v>
      </c>
      <c r="AC1072" s="245" t="s">
        <v>198</v>
      </c>
      <c r="AD1072" s="245" t="s">
        <v>198</v>
      </c>
      <c r="AE1072" s="245" t="s">
        <v>196</v>
      </c>
      <c r="AF1072" s="245" t="s">
        <v>196</v>
      </c>
      <c r="AG1072" s="245" t="s">
        <v>197</v>
      </c>
      <c r="AH1072" s="245" t="s">
        <v>197</v>
      </c>
      <c r="AI1072" s="245" t="s">
        <v>197</v>
      </c>
      <c r="AJ1072" s="245" t="s">
        <v>197</v>
      </c>
      <c r="AK1072" s="245" t="s">
        <v>197</v>
      </c>
      <c r="AL1072" s="245" t="s">
        <v>197</v>
      </c>
      <c r="AM1072" s="245" t="s">
        <v>197</v>
      </c>
      <c r="AN1072" s="245" t="s">
        <v>197</v>
      </c>
      <c r="AO1072" s="245" t="s">
        <v>197</v>
      </c>
      <c r="AP1072" s="245" t="s">
        <v>197</v>
      </c>
      <c r="AQ1072" s="241">
        <v>0</v>
      </c>
      <c r="AR1072" s="241">
        <v>0</v>
      </c>
    </row>
    <row r="1073" spans="1:44" ht="15" x14ac:dyDescent="0.25">
      <c r="A1073" s="258">
        <v>121100</v>
      </c>
      <c r="B1073" t="s">
        <v>59</v>
      </c>
      <c r="C1073" s="245" t="s">
        <v>197</v>
      </c>
      <c r="D1073" s="245" t="s">
        <v>197</v>
      </c>
      <c r="E1073" s="245" t="s">
        <v>197</v>
      </c>
      <c r="F1073" s="245" t="s">
        <v>197</v>
      </c>
      <c r="G1073" s="245" t="s">
        <v>197</v>
      </c>
      <c r="H1073" s="245" t="s">
        <v>197</v>
      </c>
      <c r="I1073" s="245" t="s">
        <v>197</v>
      </c>
      <c r="J1073" s="245" t="s">
        <v>197</v>
      </c>
      <c r="K1073" s="245" t="s">
        <v>197</v>
      </c>
      <c r="L1073" s="245" t="s">
        <v>197</v>
      </c>
      <c r="M1073" s="245" t="s">
        <v>197</v>
      </c>
      <c r="N1073" s="245" t="s">
        <v>197</v>
      </c>
      <c r="O1073" s="245" t="s">
        <v>197</v>
      </c>
      <c r="P1073" s="245" t="s">
        <v>197</v>
      </c>
      <c r="Q1073" s="245" t="s">
        <v>197</v>
      </c>
      <c r="R1073" s="245" t="s">
        <v>197</v>
      </c>
      <c r="S1073" s="245" t="s">
        <v>197</v>
      </c>
      <c r="T1073" s="245" t="s">
        <v>197</v>
      </c>
      <c r="U1073" s="245" t="s">
        <v>197</v>
      </c>
      <c r="V1073" s="245" t="s">
        <v>197</v>
      </c>
      <c r="W1073" s="245" t="s">
        <v>197</v>
      </c>
      <c r="X1073" s="245" t="s">
        <v>197</v>
      </c>
      <c r="Y1073" s="245" t="s">
        <v>197</v>
      </c>
      <c r="Z1073" s="245" t="s">
        <v>197</v>
      </c>
      <c r="AA1073" s="245" t="s">
        <v>197</v>
      </c>
      <c r="AB1073" s="245" t="s">
        <v>197</v>
      </c>
      <c r="AC1073" s="245" t="s">
        <v>197</v>
      </c>
      <c r="AD1073" s="245" t="s">
        <v>197</v>
      </c>
      <c r="AE1073" s="245" t="s">
        <v>197</v>
      </c>
      <c r="AF1073" s="245" t="s">
        <v>197</v>
      </c>
      <c r="AG1073" s="245" t="s">
        <v>197</v>
      </c>
      <c r="AH1073" s="245" t="s">
        <v>197</v>
      </c>
      <c r="AI1073" s="245" t="s">
        <v>197</v>
      </c>
      <c r="AJ1073" s="245" t="s">
        <v>197</v>
      </c>
      <c r="AK1073" s="245" t="s">
        <v>197</v>
      </c>
      <c r="AL1073" s="245" t="s">
        <v>197</v>
      </c>
      <c r="AM1073" s="245" t="s">
        <v>197</v>
      </c>
      <c r="AN1073" s="245" t="s">
        <v>197</v>
      </c>
      <c r="AO1073" s="245" t="s">
        <v>197</v>
      </c>
      <c r="AP1073" s="245" t="s">
        <v>197</v>
      </c>
      <c r="AQ1073" s="241">
        <v>0</v>
      </c>
      <c r="AR1073" s="241">
        <v>0</v>
      </c>
    </row>
    <row r="1074" spans="1:44" ht="21.75" x14ac:dyDescent="0.5">
      <c r="A1074" s="246">
        <v>121102</v>
      </c>
      <c r="B1074" t="s">
        <v>59</v>
      </c>
      <c r="C1074" s="241" t="s">
        <v>659</v>
      </c>
      <c r="D1074" s="241" t="s">
        <v>659</v>
      </c>
      <c r="E1074" s="241" t="s">
        <v>659</v>
      </c>
      <c r="F1074" s="241" t="s">
        <v>659</v>
      </c>
      <c r="G1074" s="241" t="s">
        <v>659</v>
      </c>
      <c r="H1074" s="241" t="s">
        <v>659</v>
      </c>
      <c r="I1074" s="241" t="s">
        <v>659</v>
      </c>
      <c r="J1074" s="241" t="s">
        <v>659</v>
      </c>
      <c r="K1074" s="241" t="s">
        <v>659</v>
      </c>
      <c r="L1074" s="241" t="s">
        <v>659</v>
      </c>
      <c r="M1074" s="241" t="s">
        <v>659</v>
      </c>
      <c r="N1074" s="241" t="s">
        <v>659</v>
      </c>
      <c r="O1074" s="241" t="s">
        <v>659</v>
      </c>
      <c r="P1074" s="241" t="s">
        <v>659</v>
      </c>
      <c r="Q1074" s="241" t="s">
        <v>659</v>
      </c>
      <c r="R1074" s="241" t="s">
        <v>659</v>
      </c>
      <c r="S1074" s="241" t="s">
        <v>659</v>
      </c>
      <c r="T1074" s="241" t="s">
        <v>659</v>
      </c>
      <c r="U1074" s="241" t="s">
        <v>659</v>
      </c>
      <c r="V1074" s="241" t="s">
        <v>659</v>
      </c>
      <c r="W1074" s="241" t="s">
        <v>659</v>
      </c>
      <c r="X1074" s="241" t="s">
        <v>659</v>
      </c>
      <c r="Y1074" s="241" t="s">
        <v>659</v>
      </c>
      <c r="Z1074" s="241" t="s">
        <v>659</v>
      </c>
      <c r="AA1074" s="241" t="s">
        <v>659</v>
      </c>
      <c r="AB1074" s="241" t="s">
        <v>659</v>
      </c>
      <c r="AC1074" s="241" t="s">
        <v>659</v>
      </c>
      <c r="AD1074" s="241" t="s">
        <v>659</v>
      </c>
      <c r="AE1074" s="241" t="s">
        <v>659</v>
      </c>
      <c r="AF1074" s="241" t="s">
        <v>659</v>
      </c>
      <c r="AG1074" s="241" t="s">
        <v>659</v>
      </c>
      <c r="AH1074" s="241" t="s">
        <v>659</v>
      </c>
      <c r="AI1074" s="241" t="s">
        <v>659</v>
      </c>
      <c r="AJ1074" s="241" t="s">
        <v>659</v>
      </c>
      <c r="AK1074" s="241" t="s">
        <v>659</v>
      </c>
      <c r="AL1074" s="241" t="s">
        <v>659</v>
      </c>
      <c r="AM1074" s="241" t="s">
        <v>659</v>
      </c>
      <c r="AN1074" s="241" t="s">
        <v>659</v>
      </c>
      <c r="AO1074" s="241" t="s">
        <v>659</v>
      </c>
      <c r="AP1074" s="241" t="s">
        <v>659</v>
      </c>
      <c r="AQ1074" s="241" t="s">
        <v>944</v>
      </c>
      <c r="AR1074" s="241">
        <v>0</v>
      </c>
    </row>
    <row r="1075" spans="1:44" ht="15" x14ac:dyDescent="0.25">
      <c r="A1075" s="258">
        <v>121107</v>
      </c>
      <c r="B1075" t="s">
        <v>59</v>
      </c>
      <c r="C1075" s="245" t="s">
        <v>198</v>
      </c>
      <c r="D1075" s="245" t="s">
        <v>198</v>
      </c>
      <c r="E1075" s="245" t="s">
        <v>196</v>
      </c>
      <c r="F1075" s="245" t="s">
        <v>198</v>
      </c>
      <c r="G1075" s="245" t="s">
        <v>198</v>
      </c>
      <c r="H1075" s="245" t="s">
        <v>198</v>
      </c>
      <c r="I1075" s="245" t="s">
        <v>196</v>
      </c>
      <c r="J1075" s="245" t="s">
        <v>198</v>
      </c>
      <c r="K1075" s="245" t="s">
        <v>198</v>
      </c>
      <c r="L1075" s="245" t="s">
        <v>198</v>
      </c>
      <c r="M1075" s="245" t="s">
        <v>198</v>
      </c>
      <c r="N1075" s="245" t="s">
        <v>198</v>
      </c>
      <c r="O1075" s="245" t="s">
        <v>198</v>
      </c>
      <c r="P1075" s="245" t="s">
        <v>198</v>
      </c>
      <c r="Q1075" s="245" t="s">
        <v>198</v>
      </c>
      <c r="R1075" s="245" t="s">
        <v>198</v>
      </c>
      <c r="S1075" s="245" t="s">
        <v>196</v>
      </c>
      <c r="T1075" s="245" t="s">
        <v>196</v>
      </c>
      <c r="U1075" s="245" t="s">
        <v>198</v>
      </c>
      <c r="V1075" s="245" t="s">
        <v>198</v>
      </c>
      <c r="W1075" s="245" t="s">
        <v>196</v>
      </c>
      <c r="X1075" s="245" t="s">
        <v>198</v>
      </c>
      <c r="Y1075" s="245" t="s">
        <v>198</v>
      </c>
      <c r="Z1075" s="245" t="s">
        <v>197</v>
      </c>
      <c r="AA1075" s="245" t="s">
        <v>198</v>
      </c>
      <c r="AB1075" s="245" t="s">
        <v>198</v>
      </c>
      <c r="AC1075" s="245" t="s">
        <v>198</v>
      </c>
      <c r="AD1075" s="245" t="s">
        <v>197</v>
      </c>
      <c r="AE1075" s="245" t="s">
        <v>198</v>
      </c>
      <c r="AF1075" s="245" t="s">
        <v>196</v>
      </c>
      <c r="AG1075" s="245" t="s">
        <v>198</v>
      </c>
      <c r="AH1075" s="245" t="s">
        <v>197</v>
      </c>
      <c r="AI1075" s="245" t="s">
        <v>196</v>
      </c>
      <c r="AJ1075" s="245" t="s">
        <v>198</v>
      </c>
      <c r="AK1075" s="245" t="s">
        <v>197</v>
      </c>
      <c r="AL1075" s="245" t="s">
        <v>197</v>
      </c>
      <c r="AM1075" s="245" t="s">
        <v>197</v>
      </c>
      <c r="AN1075" s="245" t="s">
        <v>197</v>
      </c>
      <c r="AO1075" s="245" t="s">
        <v>197</v>
      </c>
      <c r="AP1075" s="245" t="s">
        <v>197</v>
      </c>
      <c r="AQ1075" s="241">
        <v>0</v>
      </c>
      <c r="AR1075" s="241">
        <v>0</v>
      </c>
    </row>
    <row r="1076" spans="1:44" x14ac:dyDescent="0.2">
      <c r="A1076" s="241">
        <v>121108</v>
      </c>
      <c r="B1076" t="s">
        <v>1141</v>
      </c>
      <c r="C1076" s="241" t="s">
        <v>196</v>
      </c>
      <c r="D1076" s="241" t="s">
        <v>196</v>
      </c>
      <c r="E1076" s="241" t="s">
        <v>196</v>
      </c>
      <c r="F1076" s="241" t="s">
        <v>196</v>
      </c>
      <c r="G1076" s="241" t="s">
        <v>196</v>
      </c>
      <c r="H1076" s="241" t="s">
        <v>198</v>
      </c>
      <c r="I1076" s="241" t="s">
        <v>196</v>
      </c>
      <c r="J1076" s="241" t="s">
        <v>198</v>
      </c>
      <c r="K1076" s="241" t="s">
        <v>198</v>
      </c>
      <c r="L1076" s="241" t="s">
        <v>196</v>
      </c>
      <c r="M1076" s="241" t="s">
        <v>198</v>
      </c>
      <c r="N1076" s="241" t="s">
        <v>196</v>
      </c>
      <c r="O1076" s="241" t="s">
        <v>196</v>
      </c>
      <c r="P1076" s="241" t="s">
        <v>196</v>
      </c>
      <c r="Q1076" s="241" t="s">
        <v>198</v>
      </c>
      <c r="R1076" s="241" t="s">
        <v>196</v>
      </c>
      <c r="S1076" s="241" t="s">
        <v>196</v>
      </c>
      <c r="T1076" s="241" t="s">
        <v>196</v>
      </c>
      <c r="U1076" s="241" t="s">
        <v>196</v>
      </c>
      <c r="V1076" s="241" t="s">
        <v>198</v>
      </c>
      <c r="W1076" s="241" t="s">
        <v>198</v>
      </c>
      <c r="X1076" s="241" t="s">
        <v>198</v>
      </c>
      <c r="Y1076" s="241" t="s">
        <v>198</v>
      </c>
      <c r="Z1076" s="241" t="s">
        <v>198</v>
      </c>
      <c r="AA1076" s="241" t="s">
        <v>198</v>
      </c>
      <c r="AB1076" s="241" t="s">
        <v>198</v>
      </c>
      <c r="AC1076" s="241" t="s">
        <v>198</v>
      </c>
      <c r="AD1076" s="241" t="s">
        <v>198</v>
      </c>
      <c r="AE1076" s="241" t="s">
        <v>198</v>
      </c>
      <c r="AF1076" s="241" t="s">
        <v>198</v>
      </c>
      <c r="AG1076" s="241" t="s">
        <v>197</v>
      </c>
      <c r="AH1076" s="241" t="s">
        <v>197</v>
      </c>
      <c r="AI1076" s="241" t="s">
        <v>197</v>
      </c>
      <c r="AJ1076" s="241" t="s">
        <v>197</v>
      </c>
      <c r="AK1076" s="241" t="s">
        <v>197</v>
      </c>
      <c r="AQ1076" s="241">
        <v>0</v>
      </c>
      <c r="AR1076" s="241">
        <v>0</v>
      </c>
    </row>
    <row r="1077" spans="1:44" ht="15" x14ac:dyDescent="0.25">
      <c r="A1077" s="257">
        <v>121110</v>
      </c>
      <c r="B1077" t="s">
        <v>59</v>
      </c>
      <c r="C1077" s="245" t="s">
        <v>659</v>
      </c>
      <c r="D1077" s="245" t="s">
        <v>659</v>
      </c>
      <c r="E1077" s="245" t="s">
        <v>659</v>
      </c>
      <c r="F1077" s="245" t="s">
        <v>659</v>
      </c>
      <c r="G1077" s="245" t="s">
        <v>659</v>
      </c>
      <c r="H1077" s="245" t="s">
        <v>659</v>
      </c>
      <c r="I1077" s="245" t="s">
        <v>659</v>
      </c>
      <c r="J1077" s="245" t="s">
        <v>659</v>
      </c>
      <c r="K1077" s="245" t="s">
        <v>659</v>
      </c>
      <c r="L1077" s="245" t="s">
        <v>659</v>
      </c>
      <c r="M1077" s="245" t="s">
        <v>659</v>
      </c>
      <c r="N1077" s="245" t="s">
        <v>659</v>
      </c>
      <c r="O1077" s="245" t="s">
        <v>659</v>
      </c>
      <c r="P1077" s="245" t="s">
        <v>659</v>
      </c>
      <c r="Q1077" s="245" t="s">
        <v>659</v>
      </c>
      <c r="R1077" s="245" t="s">
        <v>659</v>
      </c>
      <c r="S1077" s="245" t="s">
        <v>659</v>
      </c>
      <c r="T1077" s="245" t="s">
        <v>659</v>
      </c>
      <c r="U1077" s="245" t="s">
        <v>659</v>
      </c>
      <c r="V1077" s="245" t="s">
        <v>659</v>
      </c>
      <c r="W1077" s="245" t="s">
        <v>659</v>
      </c>
      <c r="X1077" s="245" t="s">
        <v>659</v>
      </c>
      <c r="Y1077" s="245" t="s">
        <v>659</v>
      </c>
      <c r="Z1077" s="245" t="s">
        <v>659</v>
      </c>
      <c r="AA1077" s="245" t="s">
        <v>659</v>
      </c>
      <c r="AB1077" s="245" t="s">
        <v>659</v>
      </c>
      <c r="AC1077" s="245" t="s">
        <v>659</v>
      </c>
      <c r="AD1077" s="245" t="s">
        <v>659</v>
      </c>
      <c r="AE1077" s="245" t="s">
        <v>659</v>
      </c>
      <c r="AF1077" s="245" t="s">
        <v>659</v>
      </c>
      <c r="AG1077" s="245" t="s">
        <v>659</v>
      </c>
      <c r="AH1077" s="245" t="s">
        <v>659</v>
      </c>
      <c r="AI1077" s="245" t="s">
        <v>659</v>
      </c>
      <c r="AJ1077" s="245" t="s">
        <v>659</v>
      </c>
      <c r="AK1077" s="245" t="s">
        <v>659</v>
      </c>
      <c r="AL1077" s="245" t="s">
        <v>659</v>
      </c>
      <c r="AM1077" s="245" t="s">
        <v>659</v>
      </c>
      <c r="AN1077" s="245" t="s">
        <v>659</v>
      </c>
      <c r="AO1077" s="245" t="s">
        <v>659</v>
      </c>
      <c r="AP1077" s="245" t="s">
        <v>659</v>
      </c>
      <c r="AQ1077" s="241" t="s">
        <v>1145</v>
      </c>
      <c r="AR1077" s="241">
        <v>0</v>
      </c>
    </row>
    <row r="1078" spans="1:44" x14ac:dyDescent="0.2">
      <c r="A1078">
        <v>121141</v>
      </c>
      <c r="B1078" t="s">
        <v>1141</v>
      </c>
      <c r="C1078" t="s">
        <v>197</v>
      </c>
      <c r="D1078" t="s">
        <v>196</v>
      </c>
      <c r="E1078" t="s">
        <v>196</v>
      </c>
      <c r="F1078" t="s">
        <v>196</v>
      </c>
      <c r="G1078" t="s">
        <v>197</v>
      </c>
      <c r="H1078" t="s">
        <v>196</v>
      </c>
      <c r="I1078" t="s">
        <v>198</v>
      </c>
      <c r="J1078" t="s">
        <v>198</v>
      </c>
      <c r="K1078" t="s">
        <v>198</v>
      </c>
      <c r="L1078" t="s">
        <v>198</v>
      </c>
      <c r="M1078" t="s">
        <v>198</v>
      </c>
      <c r="N1078" t="s">
        <v>196</v>
      </c>
      <c r="O1078" t="s">
        <v>196</v>
      </c>
      <c r="P1078" t="s">
        <v>198</v>
      </c>
      <c r="Q1078" t="s">
        <v>198</v>
      </c>
      <c r="R1078" t="s">
        <v>198</v>
      </c>
      <c r="S1078" t="s">
        <v>198</v>
      </c>
      <c r="T1078" t="s">
        <v>198</v>
      </c>
      <c r="U1078" t="s">
        <v>196</v>
      </c>
      <c r="V1078" t="s">
        <v>198</v>
      </c>
      <c r="W1078" t="s">
        <v>198</v>
      </c>
      <c r="X1078" t="s">
        <v>198</v>
      </c>
      <c r="Y1078" t="s">
        <v>198</v>
      </c>
      <c r="Z1078" t="s">
        <v>196</v>
      </c>
      <c r="AA1078" t="s">
        <v>196</v>
      </c>
      <c r="AB1078" t="s">
        <v>198</v>
      </c>
      <c r="AC1078" t="s">
        <v>196</v>
      </c>
      <c r="AD1078" t="s">
        <v>196</v>
      </c>
      <c r="AE1078" t="s">
        <v>196</v>
      </c>
      <c r="AF1078" t="s">
        <v>196</v>
      </c>
      <c r="AG1078" t="s">
        <v>198</v>
      </c>
      <c r="AH1078" t="s">
        <v>197</v>
      </c>
      <c r="AI1078" t="s">
        <v>197</v>
      </c>
      <c r="AJ1078" t="s">
        <v>198</v>
      </c>
      <c r="AK1078" t="s">
        <v>197</v>
      </c>
      <c r="AL1078" t="s">
        <v>197</v>
      </c>
      <c r="AM1078" t="s">
        <v>197</v>
      </c>
      <c r="AN1078" t="s">
        <v>197</v>
      </c>
      <c r="AO1078" t="s">
        <v>197</v>
      </c>
      <c r="AP1078" t="s">
        <v>197</v>
      </c>
      <c r="AQ1078" s="241">
        <v>0</v>
      </c>
      <c r="AR1078" s="241">
        <v>0</v>
      </c>
    </row>
    <row r="1079" spans="1:44" ht="15" x14ac:dyDescent="0.25">
      <c r="A1079" s="258">
        <v>121146</v>
      </c>
      <c r="B1079" t="s">
        <v>59</v>
      </c>
      <c r="C1079" s="245" t="s">
        <v>197</v>
      </c>
      <c r="D1079" s="245" t="s">
        <v>197</v>
      </c>
      <c r="E1079" s="245" t="s">
        <v>197</v>
      </c>
      <c r="F1079" s="245" t="s">
        <v>197</v>
      </c>
      <c r="G1079" s="245" t="s">
        <v>197</v>
      </c>
      <c r="H1079" s="245" t="s">
        <v>197</v>
      </c>
      <c r="I1079" s="245" t="s">
        <v>197</v>
      </c>
      <c r="J1079" s="245" t="s">
        <v>197</v>
      </c>
      <c r="K1079" s="245" t="s">
        <v>197</v>
      </c>
      <c r="L1079" s="245" t="s">
        <v>197</v>
      </c>
      <c r="M1079" s="245" t="s">
        <v>197</v>
      </c>
      <c r="N1079" s="245" t="s">
        <v>197</v>
      </c>
      <c r="O1079" s="245" t="s">
        <v>197</v>
      </c>
      <c r="P1079" s="245" t="s">
        <v>197</v>
      </c>
      <c r="Q1079" s="245" t="s">
        <v>197</v>
      </c>
      <c r="R1079" s="245" t="s">
        <v>197</v>
      </c>
      <c r="S1079" s="245" t="s">
        <v>197</v>
      </c>
      <c r="T1079" s="245" t="s">
        <v>197</v>
      </c>
      <c r="U1079" s="245" t="s">
        <v>197</v>
      </c>
      <c r="V1079" s="245" t="s">
        <v>197</v>
      </c>
      <c r="W1079" s="245" t="s">
        <v>197</v>
      </c>
      <c r="X1079" s="245" t="s">
        <v>197</v>
      </c>
      <c r="Y1079" s="245" t="s">
        <v>197</v>
      </c>
      <c r="Z1079" s="245" t="s">
        <v>197</v>
      </c>
      <c r="AA1079" s="245" t="s">
        <v>197</v>
      </c>
      <c r="AB1079" s="245" t="s">
        <v>197</v>
      </c>
      <c r="AC1079" s="245" t="s">
        <v>197</v>
      </c>
      <c r="AD1079" s="245" t="s">
        <v>197</v>
      </c>
      <c r="AE1079" s="245" t="s">
        <v>197</v>
      </c>
      <c r="AF1079" s="245" t="s">
        <v>197</v>
      </c>
      <c r="AG1079" s="245" t="s">
        <v>197</v>
      </c>
      <c r="AH1079" s="245" t="s">
        <v>197</v>
      </c>
      <c r="AI1079" s="245" t="s">
        <v>197</v>
      </c>
      <c r="AJ1079" s="245" t="s">
        <v>197</v>
      </c>
      <c r="AK1079" s="245" t="s">
        <v>197</v>
      </c>
      <c r="AL1079" s="245" t="s">
        <v>197</v>
      </c>
      <c r="AM1079" s="245" t="s">
        <v>197</v>
      </c>
      <c r="AN1079" s="245" t="s">
        <v>197</v>
      </c>
      <c r="AO1079" s="245" t="s">
        <v>197</v>
      </c>
      <c r="AP1079" s="245" t="s">
        <v>197</v>
      </c>
      <c r="AQ1079" s="241">
        <v>0</v>
      </c>
      <c r="AR1079" s="241">
        <v>0</v>
      </c>
    </row>
    <row r="1080" spans="1:44" ht="15" x14ac:dyDescent="0.25">
      <c r="A1080" s="257">
        <v>121149</v>
      </c>
      <c r="B1080" t="s">
        <v>59</v>
      </c>
      <c r="C1080" s="245" t="s">
        <v>659</v>
      </c>
      <c r="D1080" s="245" t="s">
        <v>659</v>
      </c>
      <c r="E1080" s="245" t="s">
        <v>659</v>
      </c>
      <c r="F1080" s="245" t="s">
        <v>659</v>
      </c>
      <c r="G1080" s="245" t="s">
        <v>659</v>
      </c>
      <c r="H1080" s="245" t="s">
        <v>659</v>
      </c>
      <c r="I1080" s="245" t="s">
        <v>659</v>
      </c>
      <c r="J1080" s="245" t="s">
        <v>659</v>
      </c>
      <c r="K1080" s="245" t="s">
        <v>659</v>
      </c>
      <c r="L1080" s="245" t="s">
        <v>659</v>
      </c>
      <c r="M1080" s="245" t="s">
        <v>659</v>
      </c>
      <c r="N1080" s="245" t="s">
        <v>659</v>
      </c>
      <c r="O1080" s="245" t="s">
        <v>659</v>
      </c>
      <c r="P1080" s="245" t="s">
        <v>659</v>
      </c>
      <c r="Q1080" s="245" t="s">
        <v>659</v>
      </c>
      <c r="R1080" s="245" t="s">
        <v>659</v>
      </c>
      <c r="S1080" s="245" t="s">
        <v>659</v>
      </c>
      <c r="T1080" s="245" t="s">
        <v>659</v>
      </c>
      <c r="U1080" s="245" t="s">
        <v>659</v>
      </c>
      <c r="V1080" s="245" t="s">
        <v>659</v>
      </c>
      <c r="W1080" s="245" t="s">
        <v>659</v>
      </c>
      <c r="X1080" s="245" t="s">
        <v>659</v>
      </c>
      <c r="Y1080" s="245" t="s">
        <v>659</v>
      </c>
      <c r="Z1080" s="245" t="s">
        <v>659</v>
      </c>
      <c r="AA1080" s="245" t="s">
        <v>659</v>
      </c>
      <c r="AB1080" s="245" t="s">
        <v>659</v>
      </c>
      <c r="AC1080" s="245" t="s">
        <v>659</v>
      </c>
      <c r="AD1080" s="245" t="s">
        <v>659</v>
      </c>
      <c r="AE1080" s="245" t="s">
        <v>659</v>
      </c>
      <c r="AF1080" s="245" t="s">
        <v>659</v>
      </c>
      <c r="AG1080" s="245" t="s">
        <v>659</v>
      </c>
      <c r="AH1080" s="245" t="s">
        <v>659</v>
      </c>
      <c r="AI1080" s="245" t="s">
        <v>659</v>
      </c>
      <c r="AJ1080" s="245" t="s">
        <v>659</v>
      </c>
      <c r="AK1080" s="245" t="s">
        <v>659</v>
      </c>
      <c r="AL1080" s="245" t="s">
        <v>659</v>
      </c>
      <c r="AM1080" s="245" t="s">
        <v>659</v>
      </c>
      <c r="AN1080" s="245" t="s">
        <v>659</v>
      </c>
      <c r="AO1080" s="245" t="s">
        <v>659</v>
      </c>
      <c r="AP1080" s="245" t="s">
        <v>659</v>
      </c>
      <c r="AQ1080" s="241" t="s">
        <v>1145</v>
      </c>
      <c r="AR1080" s="241">
        <v>0</v>
      </c>
    </row>
    <row r="1081" spans="1:44" x14ac:dyDescent="0.2">
      <c r="A1081">
        <v>121154</v>
      </c>
      <c r="B1081" t="s">
        <v>1144</v>
      </c>
      <c r="C1081" t="s">
        <v>196</v>
      </c>
      <c r="D1081" t="s">
        <v>196</v>
      </c>
      <c r="E1081" t="s">
        <v>196</v>
      </c>
      <c r="F1081" t="s">
        <v>196</v>
      </c>
      <c r="G1081" t="s">
        <v>196</v>
      </c>
      <c r="H1081" t="s">
        <v>196</v>
      </c>
      <c r="I1081" t="s">
        <v>196</v>
      </c>
      <c r="J1081" t="s">
        <v>198</v>
      </c>
      <c r="K1081" t="s">
        <v>196</v>
      </c>
      <c r="L1081" t="s">
        <v>196</v>
      </c>
      <c r="M1081" t="s">
        <v>196</v>
      </c>
      <c r="N1081" t="s">
        <v>198</v>
      </c>
      <c r="O1081" t="s">
        <v>196</v>
      </c>
      <c r="P1081" t="s">
        <v>196</v>
      </c>
      <c r="Q1081" t="s">
        <v>196</v>
      </c>
      <c r="R1081" t="s">
        <v>196</v>
      </c>
      <c r="S1081" t="s">
        <v>196</v>
      </c>
      <c r="T1081" t="s">
        <v>198</v>
      </c>
      <c r="U1081" t="s">
        <v>196</v>
      </c>
      <c r="V1081" t="s">
        <v>196</v>
      </c>
      <c r="W1081" t="s">
        <v>196</v>
      </c>
      <c r="X1081" t="s">
        <v>198</v>
      </c>
      <c r="Y1081" t="s">
        <v>196</v>
      </c>
      <c r="Z1081" t="s">
        <v>198</v>
      </c>
      <c r="AA1081" t="s">
        <v>198</v>
      </c>
      <c r="AB1081" t="s">
        <v>196</v>
      </c>
      <c r="AC1081" t="s">
        <v>198</v>
      </c>
      <c r="AD1081" t="s">
        <v>198</v>
      </c>
      <c r="AE1081" t="s">
        <v>198</v>
      </c>
      <c r="AF1081" t="s">
        <v>196</v>
      </c>
      <c r="AG1081" t="s">
        <v>197</v>
      </c>
      <c r="AH1081" t="s">
        <v>197</v>
      </c>
      <c r="AI1081" t="s">
        <v>197</v>
      </c>
      <c r="AJ1081" t="s">
        <v>197</v>
      </c>
      <c r="AK1081" t="s">
        <v>197</v>
      </c>
      <c r="AL1081" t="s">
        <v>197</v>
      </c>
      <c r="AM1081" t="s">
        <v>197</v>
      </c>
      <c r="AN1081" t="s">
        <v>197</v>
      </c>
      <c r="AO1081" t="s">
        <v>197</v>
      </c>
      <c r="AP1081" t="s">
        <v>197</v>
      </c>
      <c r="AQ1081" s="241">
        <v>0</v>
      </c>
      <c r="AR1081" s="241">
        <v>0</v>
      </c>
    </row>
    <row r="1082" spans="1:44" x14ac:dyDescent="0.2">
      <c r="A1082">
        <v>121160</v>
      </c>
      <c r="B1082" t="s">
        <v>1141</v>
      </c>
      <c r="C1082" t="s">
        <v>659</v>
      </c>
      <c r="D1082" t="s">
        <v>659</v>
      </c>
      <c r="E1082" t="s">
        <v>659</v>
      </c>
      <c r="F1082" t="s">
        <v>659</v>
      </c>
      <c r="G1082" t="s">
        <v>659</v>
      </c>
      <c r="H1082" t="s">
        <v>659</v>
      </c>
      <c r="I1082" t="s">
        <v>659</v>
      </c>
      <c r="J1082" t="s">
        <v>659</v>
      </c>
      <c r="K1082" t="s">
        <v>659</v>
      </c>
      <c r="L1082" t="s">
        <v>659</v>
      </c>
      <c r="M1082" t="s">
        <v>659</v>
      </c>
      <c r="N1082" t="s">
        <v>659</v>
      </c>
      <c r="O1082" t="s">
        <v>659</v>
      </c>
      <c r="P1082" t="s">
        <v>659</v>
      </c>
      <c r="Q1082" t="s">
        <v>659</v>
      </c>
      <c r="R1082" t="s">
        <v>659</v>
      </c>
      <c r="S1082" t="s">
        <v>659</v>
      </c>
      <c r="T1082" t="s">
        <v>659</v>
      </c>
      <c r="U1082" t="s">
        <v>659</v>
      </c>
      <c r="V1082" t="s">
        <v>659</v>
      </c>
      <c r="W1082" t="s">
        <v>659</v>
      </c>
      <c r="X1082" t="s">
        <v>659</v>
      </c>
      <c r="Y1082" t="s">
        <v>659</v>
      </c>
      <c r="Z1082" t="s">
        <v>659</v>
      </c>
      <c r="AA1082" t="s">
        <v>659</v>
      </c>
      <c r="AB1082" t="s">
        <v>659</v>
      </c>
      <c r="AC1082" t="s">
        <v>659</v>
      </c>
      <c r="AD1082" t="s">
        <v>659</v>
      </c>
      <c r="AE1082" t="s">
        <v>659</v>
      </c>
      <c r="AF1082" t="s">
        <v>659</v>
      </c>
      <c r="AG1082" t="s">
        <v>659</v>
      </c>
      <c r="AH1082" t="s">
        <v>659</v>
      </c>
      <c r="AI1082" t="s">
        <v>659</v>
      </c>
      <c r="AJ1082" t="s">
        <v>659</v>
      </c>
      <c r="AK1082" t="s">
        <v>659</v>
      </c>
      <c r="AL1082" t="s">
        <v>659</v>
      </c>
      <c r="AM1082" t="s">
        <v>659</v>
      </c>
      <c r="AN1082" t="s">
        <v>659</v>
      </c>
      <c r="AO1082" t="s">
        <v>659</v>
      </c>
      <c r="AP1082" t="s">
        <v>659</v>
      </c>
      <c r="AQ1082" s="241" t="s">
        <v>932</v>
      </c>
      <c r="AR1082" s="241">
        <v>0</v>
      </c>
    </row>
    <row r="1083" spans="1:44" ht="18" x14ac:dyDescent="0.2">
      <c r="A1083" s="264">
        <v>121165</v>
      </c>
      <c r="B1083" t="s">
        <v>59</v>
      </c>
      <c r="C1083" t="s">
        <v>659</v>
      </c>
      <c r="D1083" t="s">
        <v>659</v>
      </c>
      <c r="E1083" t="s">
        <v>659</v>
      </c>
      <c r="F1083" t="s">
        <v>659</v>
      </c>
      <c r="G1083" t="s">
        <v>659</v>
      </c>
      <c r="H1083" t="s">
        <v>659</v>
      </c>
      <c r="I1083" t="s">
        <v>659</v>
      </c>
      <c r="J1083" t="s">
        <v>659</v>
      </c>
      <c r="K1083" t="s">
        <v>659</v>
      </c>
      <c r="L1083" t="s">
        <v>659</v>
      </c>
      <c r="M1083" t="s">
        <v>659</v>
      </c>
      <c r="N1083" t="s">
        <v>659</v>
      </c>
      <c r="O1083" t="s">
        <v>659</v>
      </c>
      <c r="P1083" t="s">
        <v>659</v>
      </c>
      <c r="Q1083" t="s">
        <v>659</v>
      </c>
      <c r="R1083" t="s">
        <v>659</v>
      </c>
      <c r="S1083" t="s">
        <v>659</v>
      </c>
      <c r="T1083" t="s">
        <v>659</v>
      </c>
      <c r="U1083" t="s">
        <v>659</v>
      </c>
      <c r="V1083" t="s">
        <v>659</v>
      </c>
      <c r="W1083" t="s">
        <v>659</v>
      </c>
      <c r="X1083" t="s">
        <v>659</v>
      </c>
      <c r="Y1083" t="s">
        <v>659</v>
      </c>
      <c r="Z1083" t="s">
        <v>659</v>
      </c>
      <c r="AA1083" t="s">
        <v>659</v>
      </c>
      <c r="AB1083" t="s">
        <v>659</v>
      </c>
      <c r="AC1083" t="s">
        <v>659</v>
      </c>
      <c r="AD1083" t="s">
        <v>659</v>
      </c>
      <c r="AE1083" t="s">
        <v>659</v>
      </c>
      <c r="AF1083" t="s">
        <v>659</v>
      </c>
      <c r="AG1083" t="s">
        <v>659</v>
      </c>
      <c r="AH1083" t="s">
        <v>659</v>
      </c>
      <c r="AI1083" t="s">
        <v>659</v>
      </c>
      <c r="AJ1083" t="s">
        <v>659</v>
      </c>
      <c r="AK1083" t="s">
        <v>659</v>
      </c>
      <c r="AL1083" t="s">
        <v>659</v>
      </c>
      <c r="AM1083" t="s">
        <v>659</v>
      </c>
      <c r="AN1083" t="s">
        <v>659</v>
      </c>
      <c r="AO1083" t="s">
        <v>659</v>
      </c>
      <c r="AP1083" t="s">
        <v>659</v>
      </c>
      <c r="AQ1083" s="241">
        <v>0</v>
      </c>
      <c r="AR1083" s="241">
        <v>0</v>
      </c>
    </row>
    <row r="1084" spans="1:44" ht="21.75" x14ac:dyDescent="0.5">
      <c r="A1084" s="259">
        <v>121177</v>
      </c>
      <c r="B1084" t="s">
        <v>59</v>
      </c>
      <c r="C1084" s="241" t="s">
        <v>198</v>
      </c>
      <c r="D1084" s="241" t="s">
        <v>198</v>
      </c>
      <c r="E1084" s="241" t="s">
        <v>198</v>
      </c>
      <c r="F1084" s="241" t="s">
        <v>198</v>
      </c>
      <c r="G1084" s="241" t="s">
        <v>198</v>
      </c>
      <c r="H1084" s="241" t="s">
        <v>198</v>
      </c>
      <c r="I1084" s="241" t="s">
        <v>198</v>
      </c>
      <c r="J1084" s="241" t="s">
        <v>198</v>
      </c>
      <c r="K1084" s="241" t="s">
        <v>198</v>
      </c>
      <c r="L1084" s="241" t="s">
        <v>198</v>
      </c>
      <c r="M1084" s="241" t="s">
        <v>198</v>
      </c>
      <c r="N1084" s="241" t="s">
        <v>198</v>
      </c>
      <c r="O1084" s="241" t="s">
        <v>196</v>
      </c>
      <c r="P1084" s="241" t="s">
        <v>198</v>
      </c>
      <c r="Q1084" s="241" t="s">
        <v>198</v>
      </c>
      <c r="R1084" s="241" t="s">
        <v>198</v>
      </c>
      <c r="S1084" s="241" t="s">
        <v>198</v>
      </c>
      <c r="T1084" s="241" t="s">
        <v>198</v>
      </c>
      <c r="U1084" s="241" t="s">
        <v>198</v>
      </c>
      <c r="V1084" s="241" t="s">
        <v>198</v>
      </c>
      <c r="W1084" s="241" t="s">
        <v>198</v>
      </c>
      <c r="X1084" s="241" t="s">
        <v>198</v>
      </c>
      <c r="Y1084" s="241" t="s">
        <v>198</v>
      </c>
      <c r="Z1084" s="241" t="s">
        <v>198</v>
      </c>
      <c r="AA1084" s="241" t="s">
        <v>198</v>
      </c>
      <c r="AB1084" s="241" t="s">
        <v>196</v>
      </c>
      <c r="AC1084" s="241" t="s">
        <v>196</v>
      </c>
      <c r="AD1084" s="241" t="s">
        <v>198</v>
      </c>
      <c r="AE1084" s="241" t="s">
        <v>198</v>
      </c>
      <c r="AF1084" s="241" t="s">
        <v>198</v>
      </c>
      <c r="AG1084" s="241" t="s">
        <v>196</v>
      </c>
      <c r="AH1084" s="241" t="s">
        <v>196</v>
      </c>
      <c r="AI1084" s="241" t="s">
        <v>196</v>
      </c>
      <c r="AJ1084" s="241" t="s">
        <v>196</v>
      </c>
      <c r="AK1084" s="241" t="s">
        <v>196</v>
      </c>
      <c r="AL1084" s="241" t="s">
        <v>197</v>
      </c>
      <c r="AM1084" s="241" t="s">
        <v>197</v>
      </c>
      <c r="AN1084" s="241" t="s">
        <v>198</v>
      </c>
      <c r="AO1084" s="241" t="s">
        <v>198</v>
      </c>
      <c r="AP1084" s="241" t="s">
        <v>197</v>
      </c>
      <c r="AQ1084" s="241">
        <v>0</v>
      </c>
      <c r="AR1084" s="241">
        <v>0</v>
      </c>
    </row>
    <row r="1085" spans="1:44" x14ac:dyDescent="0.2">
      <c r="A1085">
        <v>121189</v>
      </c>
      <c r="B1085" t="s">
        <v>59</v>
      </c>
      <c r="C1085" t="s">
        <v>196</v>
      </c>
      <c r="D1085" t="s">
        <v>196</v>
      </c>
      <c r="E1085" t="s">
        <v>196</v>
      </c>
      <c r="F1085" t="s">
        <v>196</v>
      </c>
      <c r="G1085" t="s">
        <v>196</v>
      </c>
      <c r="H1085" t="s">
        <v>198</v>
      </c>
      <c r="I1085" t="s">
        <v>196</v>
      </c>
      <c r="J1085" t="s">
        <v>198</v>
      </c>
      <c r="K1085" t="s">
        <v>198</v>
      </c>
      <c r="L1085" t="s">
        <v>196</v>
      </c>
      <c r="M1085" t="s">
        <v>198</v>
      </c>
      <c r="N1085" t="s">
        <v>196</v>
      </c>
      <c r="O1085" t="s">
        <v>196</v>
      </c>
      <c r="P1085" t="s">
        <v>198</v>
      </c>
      <c r="Q1085" t="s">
        <v>196</v>
      </c>
      <c r="R1085" t="s">
        <v>198</v>
      </c>
      <c r="S1085" t="s">
        <v>198</v>
      </c>
      <c r="T1085" t="s">
        <v>196</v>
      </c>
      <c r="U1085" t="s">
        <v>198</v>
      </c>
      <c r="V1085" t="s">
        <v>198</v>
      </c>
      <c r="W1085" t="s">
        <v>198</v>
      </c>
      <c r="X1085" t="s">
        <v>198</v>
      </c>
      <c r="Y1085" t="s">
        <v>198</v>
      </c>
      <c r="Z1085" t="s">
        <v>198</v>
      </c>
      <c r="AA1085" t="s">
        <v>198</v>
      </c>
      <c r="AB1085" t="s">
        <v>198</v>
      </c>
      <c r="AC1085" t="s">
        <v>196</v>
      </c>
      <c r="AD1085" t="s">
        <v>1148</v>
      </c>
      <c r="AE1085" t="s">
        <v>198</v>
      </c>
      <c r="AF1085" t="s">
        <v>198</v>
      </c>
      <c r="AG1085" t="s">
        <v>198</v>
      </c>
      <c r="AH1085" t="s">
        <v>196</v>
      </c>
      <c r="AI1085" t="s">
        <v>196</v>
      </c>
      <c r="AJ1085" t="s">
        <v>198</v>
      </c>
      <c r="AK1085" t="s">
        <v>198</v>
      </c>
      <c r="AL1085" t="s">
        <v>198</v>
      </c>
      <c r="AM1085" t="s">
        <v>198</v>
      </c>
      <c r="AN1085" t="s">
        <v>198</v>
      </c>
      <c r="AO1085" t="s">
        <v>198</v>
      </c>
      <c r="AP1085" t="s">
        <v>198</v>
      </c>
      <c r="AQ1085" s="241">
        <v>0</v>
      </c>
      <c r="AR1085" s="241">
        <v>0</v>
      </c>
    </row>
    <row r="1086" spans="1:44" ht="15" x14ac:dyDescent="0.25">
      <c r="A1086" s="257">
        <v>121190</v>
      </c>
      <c r="B1086" t="s">
        <v>59</v>
      </c>
      <c r="C1086" s="245" t="s">
        <v>659</v>
      </c>
      <c r="D1086" s="245" t="s">
        <v>659</v>
      </c>
      <c r="E1086" s="245" t="s">
        <v>659</v>
      </c>
      <c r="F1086" s="245" t="s">
        <v>659</v>
      </c>
      <c r="G1086" s="245" t="s">
        <v>659</v>
      </c>
      <c r="H1086" s="245" t="s">
        <v>659</v>
      </c>
      <c r="I1086" s="245" t="s">
        <v>659</v>
      </c>
      <c r="J1086" s="245" t="s">
        <v>659</v>
      </c>
      <c r="K1086" s="245" t="s">
        <v>659</v>
      </c>
      <c r="L1086" s="245" t="s">
        <v>659</v>
      </c>
      <c r="M1086" s="245" t="s">
        <v>659</v>
      </c>
      <c r="N1086" s="245" t="s">
        <v>659</v>
      </c>
      <c r="O1086" s="245" t="s">
        <v>659</v>
      </c>
      <c r="P1086" s="245" t="s">
        <v>659</v>
      </c>
      <c r="Q1086" s="245" t="s">
        <v>659</v>
      </c>
      <c r="R1086" s="245" t="s">
        <v>659</v>
      </c>
      <c r="S1086" s="245" t="s">
        <v>659</v>
      </c>
      <c r="T1086" s="245" t="s">
        <v>659</v>
      </c>
      <c r="U1086" s="245" t="s">
        <v>659</v>
      </c>
      <c r="V1086" s="245" t="s">
        <v>659</v>
      </c>
      <c r="W1086" s="245" t="s">
        <v>659</v>
      </c>
      <c r="X1086" s="245" t="s">
        <v>659</v>
      </c>
      <c r="Y1086" s="245" t="s">
        <v>659</v>
      </c>
      <c r="Z1086" s="245" t="s">
        <v>659</v>
      </c>
      <c r="AA1086" s="245" t="s">
        <v>659</v>
      </c>
      <c r="AB1086" s="245" t="s">
        <v>659</v>
      </c>
      <c r="AC1086" s="245" t="s">
        <v>659</v>
      </c>
      <c r="AD1086" s="245" t="s">
        <v>659</v>
      </c>
      <c r="AE1086" s="245" t="s">
        <v>659</v>
      </c>
      <c r="AF1086" s="245" t="s">
        <v>659</v>
      </c>
      <c r="AG1086" s="245" t="s">
        <v>659</v>
      </c>
      <c r="AH1086" s="245" t="s">
        <v>659</v>
      </c>
      <c r="AI1086" s="245" t="s">
        <v>659</v>
      </c>
      <c r="AJ1086" s="245" t="s">
        <v>659</v>
      </c>
      <c r="AK1086" s="245" t="s">
        <v>659</v>
      </c>
      <c r="AL1086" s="245" t="s">
        <v>659</v>
      </c>
      <c r="AM1086" s="245" t="s">
        <v>659</v>
      </c>
      <c r="AN1086" s="245" t="s">
        <v>659</v>
      </c>
      <c r="AO1086" s="245" t="s">
        <v>659</v>
      </c>
      <c r="AP1086" s="245" t="s">
        <v>659</v>
      </c>
      <c r="AQ1086" s="241" t="s">
        <v>1145</v>
      </c>
      <c r="AR1086" s="241">
        <v>0</v>
      </c>
    </row>
    <row r="1087" spans="1:44" ht="15" x14ac:dyDescent="0.25">
      <c r="A1087" s="257">
        <v>121194</v>
      </c>
      <c r="B1087" t="s">
        <v>59</v>
      </c>
      <c r="C1087" s="245" t="s">
        <v>659</v>
      </c>
      <c r="D1087" s="245" t="s">
        <v>659</v>
      </c>
      <c r="E1087" s="245" t="s">
        <v>659</v>
      </c>
      <c r="F1087" s="245" t="s">
        <v>659</v>
      </c>
      <c r="G1087" s="245" t="s">
        <v>659</v>
      </c>
      <c r="H1087" s="245" t="s">
        <v>659</v>
      </c>
      <c r="I1087" s="245" t="s">
        <v>659</v>
      </c>
      <c r="J1087" s="245" t="s">
        <v>659</v>
      </c>
      <c r="K1087" s="245" t="s">
        <v>659</v>
      </c>
      <c r="L1087" s="245" t="s">
        <v>659</v>
      </c>
      <c r="M1087" s="245" t="s">
        <v>659</v>
      </c>
      <c r="N1087" s="245" t="s">
        <v>659</v>
      </c>
      <c r="O1087" s="245" t="s">
        <v>659</v>
      </c>
      <c r="P1087" s="245" t="s">
        <v>659</v>
      </c>
      <c r="Q1087" s="245" t="s">
        <v>659</v>
      </c>
      <c r="R1087" s="245" t="s">
        <v>659</v>
      </c>
      <c r="S1087" s="245" t="s">
        <v>659</v>
      </c>
      <c r="T1087" s="245" t="s">
        <v>659</v>
      </c>
      <c r="U1087" s="245" t="s">
        <v>659</v>
      </c>
      <c r="V1087" s="245" t="s">
        <v>659</v>
      </c>
      <c r="W1087" s="245" t="s">
        <v>659</v>
      </c>
      <c r="X1087" s="245" t="s">
        <v>659</v>
      </c>
      <c r="Y1087" s="245" t="s">
        <v>659</v>
      </c>
      <c r="Z1087" s="245" t="s">
        <v>659</v>
      </c>
      <c r="AA1087" s="245" t="s">
        <v>659</v>
      </c>
      <c r="AB1087" s="245" t="s">
        <v>659</v>
      </c>
      <c r="AC1087" s="245" t="s">
        <v>659</v>
      </c>
      <c r="AD1087" s="245" t="s">
        <v>659</v>
      </c>
      <c r="AE1087" s="245" t="s">
        <v>659</v>
      </c>
      <c r="AF1087" s="245" t="s">
        <v>659</v>
      </c>
      <c r="AG1087" s="245" t="s">
        <v>659</v>
      </c>
      <c r="AH1087" s="245" t="s">
        <v>659</v>
      </c>
      <c r="AI1087" s="245" t="s">
        <v>659</v>
      </c>
      <c r="AJ1087" s="245" t="s">
        <v>659</v>
      </c>
      <c r="AK1087" s="245" t="s">
        <v>659</v>
      </c>
      <c r="AL1087" s="245" t="s">
        <v>659</v>
      </c>
      <c r="AM1087" s="245" t="s">
        <v>659</v>
      </c>
      <c r="AN1087" s="245" t="s">
        <v>659</v>
      </c>
      <c r="AO1087" s="245" t="s">
        <v>659</v>
      </c>
      <c r="AP1087" s="245" t="s">
        <v>659</v>
      </c>
      <c r="AQ1087" s="241" t="s">
        <v>1145</v>
      </c>
      <c r="AR1087" s="241">
        <v>0</v>
      </c>
    </row>
    <row r="1088" spans="1:44" ht="15" x14ac:dyDescent="0.25">
      <c r="A1088" s="257">
        <v>121199</v>
      </c>
      <c r="B1088" t="s">
        <v>59</v>
      </c>
      <c r="C1088" s="245" t="s">
        <v>659</v>
      </c>
      <c r="D1088" s="245" t="s">
        <v>659</v>
      </c>
      <c r="E1088" s="245" t="s">
        <v>659</v>
      </c>
      <c r="F1088" s="245" t="s">
        <v>659</v>
      </c>
      <c r="G1088" s="245" t="s">
        <v>659</v>
      </c>
      <c r="H1088" s="245" t="s">
        <v>659</v>
      </c>
      <c r="I1088" s="245" t="s">
        <v>659</v>
      </c>
      <c r="J1088" s="245" t="s">
        <v>659</v>
      </c>
      <c r="K1088" s="245" t="s">
        <v>659</v>
      </c>
      <c r="L1088" s="245" t="s">
        <v>659</v>
      </c>
      <c r="M1088" s="245" t="s">
        <v>659</v>
      </c>
      <c r="N1088" s="245" t="s">
        <v>659</v>
      </c>
      <c r="O1088" s="245" t="s">
        <v>659</v>
      </c>
      <c r="P1088" s="245" t="s">
        <v>659</v>
      </c>
      <c r="Q1088" s="245" t="s">
        <v>659</v>
      </c>
      <c r="R1088" s="245" t="s">
        <v>659</v>
      </c>
      <c r="S1088" s="245" t="s">
        <v>659</v>
      </c>
      <c r="T1088" s="245" t="s">
        <v>659</v>
      </c>
      <c r="U1088" s="245" t="s">
        <v>659</v>
      </c>
      <c r="V1088" s="245" t="s">
        <v>659</v>
      </c>
      <c r="W1088" s="245" t="s">
        <v>659</v>
      </c>
      <c r="X1088" s="245" t="s">
        <v>659</v>
      </c>
      <c r="Y1088" s="245" t="s">
        <v>659</v>
      </c>
      <c r="Z1088" s="245" t="s">
        <v>659</v>
      </c>
      <c r="AA1088" s="245" t="s">
        <v>659</v>
      </c>
      <c r="AB1088" s="245" t="s">
        <v>659</v>
      </c>
      <c r="AC1088" s="245" t="s">
        <v>659</v>
      </c>
      <c r="AD1088" s="245" t="s">
        <v>659</v>
      </c>
      <c r="AE1088" s="245" t="s">
        <v>659</v>
      </c>
      <c r="AF1088" s="245" t="s">
        <v>659</v>
      </c>
      <c r="AG1088" s="245" t="s">
        <v>659</v>
      </c>
      <c r="AH1088" s="245" t="s">
        <v>659</v>
      </c>
      <c r="AI1088" s="245" t="s">
        <v>659</v>
      </c>
      <c r="AJ1088" s="245" t="s">
        <v>659</v>
      </c>
      <c r="AK1088" s="245" t="s">
        <v>659</v>
      </c>
      <c r="AL1088" s="245" t="s">
        <v>659</v>
      </c>
      <c r="AM1088" s="245" t="s">
        <v>659</v>
      </c>
      <c r="AN1088" s="245" t="s">
        <v>659</v>
      </c>
      <c r="AO1088" s="245" t="s">
        <v>659</v>
      </c>
      <c r="AP1088" s="245" t="s">
        <v>659</v>
      </c>
      <c r="AQ1088" s="241" t="s">
        <v>1145</v>
      </c>
      <c r="AR1088" s="241">
        <v>0</v>
      </c>
    </row>
    <row r="1089" spans="1:44" x14ac:dyDescent="0.2">
      <c r="A1089">
        <v>121203</v>
      </c>
      <c r="B1089" t="s">
        <v>59</v>
      </c>
      <c r="C1089" t="s">
        <v>659</v>
      </c>
      <c r="D1089" t="s">
        <v>659</v>
      </c>
      <c r="E1089" t="s">
        <v>659</v>
      </c>
      <c r="F1089" t="s">
        <v>659</v>
      </c>
      <c r="G1089" t="s">
        <v>659</v>
      </c>
      <c r="H1089" t="s">
        <v>659</v>
      </c>
      <c r="I1089" t="s">
        <v>659</v>
      </c>
      <c r="J1089" t="s">
        <v>659</v>
      </c>
      <c r="K1089" t="s">
        <v>659</v>
      </c>
      <c r="L1089" t="s">
        <v>659</v>
      </c>
      <c r="M1089" t="s">
        <v>659</v>
      </c>
      <c r="N1089" t="s">
        <v>659</v>
      </c>
      <c r="O1089" t="s">
        <v>659</v>
      </c>
      <c r="P1089" t="s">
        <v>659</v>
      </c>
      <c r="Q1089" t="s">
        <v>659</v>
      </c>
      <c r="R1089" t="s">
        <v>659</v>
      </c>
      <c r="S1089" t="s">
        <v>659</v>
      </c>
      <c r="T1089" t="s">
        <v>659</v>
      </c>
      <c r="U1089" t="s">
        <v>659</v>
      </c>
      <c r="V1089" t="s">
        <v>659</v>
      </c>
      <c r="W1089" t="s">
        <v>659</v>
      </c>
      <c r="X1089" t="s">
        <v>659</v>
      </c>
      <c r="Y1089" t="s">
        <v>659</v>
      </c>
      <c r="Z1089" t="s">
        <v>659</v>
      </c>
      <c r="AA1089" t="s">
        <v>659</v>
      </c>
      <c r="AB1089" t="s">
        <v>659</v>
      </c>
      <c r="AC1089" t="s">
        <v>659</v>
      </c>
      <c r="AD1089" t="s">
        <v>659</v>
      </c>
      <c r="AE1089" t="s">
        <v>659</v>
      </c>
      <c r="AF1089" t="s">
        <v>659</v>
      </c>
      <c r="AG1089" t="s">
        <v>659</v>
      </c>
      <c r="AH1089" t="s">
        <v>659</v>
      </c>
      <c r="AI1089" t="s">
        <v>659</v>
      </c>
      <c r="AJ1089" t="s">
        <v>659</v>
      </c>
      <c r="AK1089" t="s">
        <v>659</v>
      </c>
      <c r="AL1089" t="s">
        <v>659</v>
      </c>
      <c r="AM1089" t="s">
        <v>659</v>
      </c>
      <c r="AN1089" t="s">
        <v>659</v>
      </c>
      <c r="AO1089" t="s">
        <v>659</v>
      </c>
      <c r="AP1089" t="s">
        <v>659</v>
      </c>
      <c r="AQ1089" s="241" t="s">
        <v>944</v>
      </c>
      <c r="AR1089" s="241">
        <v>0</v>
      </c>
    </row>
    <row r="1090" spans="1:44" x14ac:dyDescent="0.2">
      <c r="A1090">
        <v>121207</v>
      </c>
      <c r="B1090" t="s">
        <v>59</v>
      </c>
      <c r="C1090" t="s">
        <v>198</v>
      </c>
      <c r="D1090" t="s">
        <v>198</v>
      </c>
      <c r="E1090" t="s">
        <v>198</v>
      </c>
      <c r="F1090" t="s">
        <v>198</v>
      </c>
      <c r="G1090" t="s">
        <v>198</v>
      </c>
      <c r="H1090" t="s">
        <v>198</v>
      </c>
      <c r="I1090" t="s">
        <v>198</v>
      </c>
      <c r="J1090" t="s">
        <v>198</v>
      </c>
      <c r="K1090" t="s">
        <v>198</v>
      </c>
      <c r="L1090" t="s">
        <v>198</v>
      </c>
      <c r="M1090" t="s">
        <v>198</v>
      </c>
      <c r="N1090" t="s">
        <v>198</v>
      </c>
      <c r="O1090" t="s">
        <v>198</v>
      </c>
      <c r="P1090" t="s">
        <v>198</v>
      </c>
      <c r="Q1090" t="s">
        <v>198</v>
      </c>
      <c r="R1090" t="s">
        <v>198</v>
      </c>
      <c r="S1090" t="s">
        <v>198</v>
      </c>
      <c r="T1090" t="s">
        <v>196</v>
      </c>
      <c r="U1090" t="s">
        <v>198</v>
      </c>
      <c r="V1090" t="s">
        <v>198</v>
      </c>
      <c r="W1090" t="s">
        <v>198</v>
      </c>
      <c r="X1090" t="s">
        <v>198</v>
      </c>
      <c r="Y1090" t="s">
        <v>198</v>
      </c>
      <c r="Z1090" t="s">
        <v>198</v>
      </c>
      <c r="AA1090" t="s">
        <v>198</v>
      </c>
      <c r="AB1090" t="s">
        <v>198</v>
      </c>
      <c r="AC1090" t="s">
        <v>196</v>
      </c>
      <c r="AD1090" t="s">
        <v>198</v>
      </c>
      <c r="AE1090" t="s">
        <v>198</v>
      </c>
      <c r="AF1090" t="s">
        <v>196</v>
      </c>
      <c r="AG1090" t="s">
        <v>198</v>
      </c>
      <c r="AH1090" t="s">
        <v>196</v>
      </c>
      <c r="AI1090" t="s">
        <v>198</v>
      </c>
      <c r="AJ1090" t="s">
        <v>198</v>
      </c>
      <c r="AK1090" t="s">
        <v>196</v>
      </c>
      <c r="AL1090" t="s">
        <v>196</v>
      </c>
      <c r="AM1090" t="s">
        <v>198</v>
      </c>
      <c r="AN1090" t="s">
        <v>198</v>
      </c>
      <c r="AO1090" t="s">
        <v>198</v>
      </c>
      <c r="AP1090" t="s">
        <v>198</v>
      </c>
      <c r="AQ1090" s="241">
        <v>0</v>
      </c>
      <c r="AR1090" s="241">
        <v>0</v>
      </c>
    </row>
    <row r="1091" spans="1:44" x14ac:dyDescent="0.2">
      <c r="A1091">
        <v>121211</v>
      </c>
      <c r="B1091" t="s">
        <v>59</v>
      </c>
      <c r="C1091" t="s">
        <v>198</v>
      </c>
      <c r="D1091" t="s">
        <v>198</v>
      </c>
      <c r="E1091" t="s">
        <v>198</v>
      </c>
      <c r="F1091" t="s">
        <v>196</v>
      </c>
      <c r="G1091" t="s">
        <v>198</v>
      </c>
      <c r="H1091" t="s">
        <v>198</v>
      </c>
      <c r="I1091" t="s">
        <v>198</v>
      </c>
      <c r="J1091" t="s">
        <v>198</v>
      </c>
      <c r="K1091" t="s">
        <v>198</v>
      </c>
      <c r="L1091" t="s">
        <v>198</v>
      </c>
      <c r="M1091" t="s">
        <v>198</v>
      </c>
      <c r="N1091" t="s">
        <v>198</v>
      </c>
      <c r="O1091" t="s">
        <v>196</v>
      </c>
      <c r="P1091" t="s">
        <v>198</v>
      </c>
      <c r="Q1091" t="s">
        <v>197</v>
      </c>
      <c r="R1091" t="s">
        <v>198</v>
      </c>
      <c r="S1091" t="s">
        <v>198</v>
      </c>
      <c r="T1091" t="s">
        <v>198</v>
      </c>
      <c r="U1091" t="s">
        <v>198</v>
      </c>
      <c r="V1091" t="s">
        <v>196</v>
      </c>
      <c r="W1091" t="s">
        <v>198</v>
      </c>
      <c r="X1091" t="s">
        <v>198</v>
      </c>
      <c r="Y1091" t="s">
        <v>198</v>
      </c>
      <c r="Z1091" t="s">
        <v>197</v>
      </c>
      <c r="AA1091" t="s">
        <v>198</v>
      </c>
      <c r="AB1091" t="s">
        <v>198</v>
      </c>
      <c r="AC1091" t="s">
        <v>198</v>
      </c>
      <c r="AD1091" t="s">
        <v>198</v>
      </c>
      <c r="AE1091" t="s">
        <v>196</v>
      </c>
      <c r="AF1091" t="s">
        <v>198</v>
      </c>
      <c r="AG1091" t="s">
        <v>196</v>
      </c>
      <c r="AH1091" t="s">
        <v>196</v>
      </c>
      <c r="AI1091" t="s">
        <v>198</v>
      </c>
      <c r="AJ1091" t="s">
        <v>198</v>
      </c>
      <c r="AK1091" t="s">
        <v>196</v>
      </c>
      <c r="AL1091" t="s">
        <v>198</v>
      </c>
      <c r="AM1091" t="s">
        <v>196</v>
      </c>
      <c r="AN1091" t="s">
        <v>196</v>
      </c>
      <c r="AO1091" t="s">
        <v>196</v>
      </c>
      <c r="AP1091" t="s">
        <v>196</v>
      </c>
      <c r="AQ1091" s="241">
        <v>0</v>
      </c>
      <c r="AR1091" s="241">
        <v>0</v>
      </c>
    </row>
    <row r="1092" spans="1:44" x14ac:dyDescent="0.2">
      <c r="A1092" s="241">
        <v>121213</v>
      </c>
      <c r="B1092" t="s">
        <v>1144</v>
      </c>
      <c r="C1092" s="241" t="s">
        <v>198</v>
      </c>
      <c r="D1092" s="241" t="s">
        <v>198</v>
      </c>
      <c r="E1092" s="241" t="s">
        <v>198</v>
      </c>
      <c r="F1092" s="241" t="s">
        <v>196</v>
      </c>
      <c r="G1092" s="241" t="s">
        <v>196</v>
      </c>
      <c r="H1092" s="241" t="s">
        <v>198</v>
      </c>
      <c r="I1092" s="241" t="s">
        <v>198</v>
      </c>
      <c r="J1092" s="241" t="s">
        <v>198</v>
      </c>
      <c r="K1092" s="241" t="s">
        <v>198</v>
      </c>
      <c r="L1092" s="241" t="s">
        <v>198</v>
      </c>
      <c r="M1092" s="241" t="s">
        <v>198</v>
      </c>
      <c r="N1092" s="241" t="s">
        <v>198</v>
      </c>
      <c r="O1092" s="241" t="s">
        <v>198</v>
      </c>
      <c r="P1092" s="241" t="s">
        <v>198</v>
      </c>
      <c r="Q1092" s="241" t="s">
        <v>196</v>
      </c>
      <c r="R1092" s="241" t="s">
        <v>196</v>
      </c>
      <c r="S1092" s="241" t="s">
        <v>198</v>
      </c>
      <c r="T1092" s="241" t="s">
        <v>198</v>
      </c>
      <c r="U1092" s="241" t="s">
        <v>196</v>
      </c>
      <c r="V1092" s="241" t="s">
        <v>196</v>
      </c>
      <c r="W1092" s="241" t="s">
        <v>196</v>
      </c>
      <c r="X1092" s="241" t="s">
        <v>197</v>
      </c>
      <c r="Y1092" s="241" t="s">
        <v>196</v>
      </c>
      <c r="Z1092" s="241" t="s">
        <v>198</v>
      </c>
      <c r="AA1092" s="241" t="s">
        <v>196</v>
      </c>
      <c r="AB1092" s="241" t="s">
        <v>198</v>
      </c>
      <c r="AC1092" s="241" t="s">
        <v>198</v>
      </c>
      <c r="AD1092" s="241" t="s">
        <v>198</v>
      </c>
      <c r="AE1092" s="241" t="s">
        <v>196</v>
      </c>
      <c r="AF1092" s="241" t="s">
        <v>196</v>
      </c>
      <c r="AG1092" s="241" t="s">
        <v>198</v>
      </c>
      <c r="AH1092" s="241" t="s">
        <v>198</v>
      </c>
      <c r="AI1092" s="241" t="s">
        <v>198</v>
      </c>
      <c r="AJ1092" s="241" t="s">
        <v>198</v>
      </c>
      <c r="AK1092" s="241" t="s">
        <v>196</v>
      </c>
      <c r="AL1092" s="241" t="s">
        <v>198</v>
      </c>
      <c r="AM1092" s="241" t="s">
        <v>196</v>
      </c>
      <c r="AN1092" s="241" t="s">
        <v>198</v>
      </c>
      <c r="AO1092" s="241" t="s">
        <v>198</v>
      </c>
      <c r="AP1092" s="241" t="s">
        <v>198</v>
      </c>
      <c r="AQ1092" s="241">
        <v>0</v>
      </c>
      <c r="AR1092" s="241">
        <v>0</v>
      </c>
    </row>
    <row r="1093" spans="1:44" ht="15" x14ac:dyDescent="0.25">
      <c r="A1093" s="258">
        <v>121226</v>
      </c>
      <c r="B1093" t="s">
        <v>59</v>
      </c>
      <c r="C1093" s="245" t="s">
        <v>198</v>
      </c>
      <c r="D1093" s="245" t="s">
        <v>198</v>
      </c>
      <c r="E1093" s="245" t="s">
        <v>198</v>
      </c>
      <c r="F1093" s="245" t="s">
        <v>198</v>
      </c>
      <c r="G1093" s="245" t="s">
        <v>198</v>
      </c>
      <c r="H1093" s="245" t="s">
        <v>198</v>
      </c>
      <c r="I1093" s="245" t="s">
        <v>198</v>
      </c>
      <c r="J1093" s="245" t="s">
        <v>198</v>
      </c>
      <c r="K1093" s="245" t="s">
        <v>198</v>
      </c>
      <c r="L1093" s="245" t="s">
        <v>198</v>
      </c>
      <c r="M1093" s="245" t="s">
        <v>198</v>
      </c>
      <c r="N1093" s="245" t="s">
        <v>198</v>
      </c>
      <c r="O1093" s="245" t="s">
        <v>198</v>
      </c>
      <c r="P1093" s="245" t="s">
        <v>198</v>
      </c>
      <c r="Q1093" s="245" t="s">
        <v>196</v>
      </c>
      <c r="R1093" s="245" t="s">
        <v>198</v>
      </c>
      <c r="S1093" s="245" t="s">
        <v>198</v>
      </c>
      <c r="T1093" s="245" t="s">
        <v>198</v>
      </c>
      <c r="U1093" s="245" t="s">
        <v>198</v>
      </c>
      <c r="V1093" s="245" t="s">
        <v>198</v>
      </c>
      <c r="W1093" s="245" t="s">
        <v>197</v>
      </c>
      <c r="X1093" s="245" t="s">
        <v>197</v>
      </c>
      <c r="Y1093" s="245" t="s">
        <v>198</v>
      </c>
      <c r="Z1093" s="245" t="s">
        <v>197</v>
      </c>
      <c r="AA1093" s="245" t="s">
        <v>198</v>
      </c>
      <c r="AB1093" s="245" t="s">
        <v>196</v>
      </c>
      <c r="AC1093" s="245" t="s">
        <v>196</v>
      </c>
      <c r="AD1093" s="245" t="s">
        <v>198</v>
      </c>
      <c r="AE1093" s="245" t="s">
        <v>198</v>
      </c>
      <c r="AF1093" s="245" t="s">
        <v>198</v>
      </c>
      <c r="AG1093" s="245" t="s">
        <v>197</v>
      </c>
      <c r="AH1093" s="245" t="s">
        <v>198</v>
      </c>
      <c r="AI1093" s="245" t="s">
        <v>197</v>
      </c>
      <c r="AJ1093" s="245" t="s">
        <v>198</v>
      </c>
      <c r="AK1093" s="245" t="s">
        <v>198</v>
      </c>
      <c r="AL1093" s="245" t="s">
        <v>197</v>
      </c>
      <c r="AM1093" s="245" t="s">
        <v>197</v>
      </c>
      <c r="AN1093" s="245" t="s">
        <v>197</v>
      </c>
      <c r="AO1093" s="245" t="s">
        <v>197</v>
      </c>
      <c r="AP1093" s="245" t="s">
        <v>197</v>
      </c>
      <c r="AQ1093" s="241">
        <v>0</v>
      </c>
      <c r="AR1093" s="241">
        <v>0</v>
      </c>
    </row>
    <row r="1094" spans="1:44" x14ac:dyDescent="0.2">
      <c r="A1094">
        <v>121232</v>
      </c>
      <c r="B1094" t="s">
        <v>1144</v>
      </c>
      <c r="C1094" t="s">
        <v>198</v>
      </c>
      <c r="D1094" t="s">
        <v>198</v>
      </c>
      <c r="E1094" t="s">
        <v>198</v>
      </c>
      <c r="F1094" t="s">
        <v>198</v>
      </c>
      <c r="G1094" t="s">
        <v>198</v>
      </c>
      <c r="H1094" t="s">
        <v>198</v>
      </c>
      <c r="I1094" t="s">
        <v>198</v>
      </c>
      <c r="J1094" t="s">
        <v>198</v>
      </c>
      <c r="K1094" t="s">
        <v>198</v>
      </c>
      <c r="L1094" t="s">
        <v>198</v>
      </c>
      <c r="M1094" t="s">
        <v>198</v>
      </c>
      <c r="N1094" t="s">
        <v>198</v>
      </c>
      <c r="O1094" t="s">
        <v>198</v>
      </c>
      <c r="P1094" t="s">
        <v>198</v>
      </c>
      <c r="Q1094" t="s">
        <v>198</v>
      </c>
      <c r="R1094" t="s">
        <v>198</v>
      </c>
      <c r="S1094" t="s">
        <v>198</v>
      </c>
      <c r="T1094" t="s">
        <v>198</v>
      </c>
      <c r="U1094" t="s">
        <v>198</v>
      </c>
      <c r="V1094" t="s">
        <v>198</v>
      </c>
      <c r="W1094" t="s">
        <v>198</v>
      </c>
      <c r="X1094" t="s">
        <v>198</v>
      </c>
      <c r="Y1094" t="s">
        <v>198</v>
      </c>
      <c r="Z1094" t="s">
        <v>198</v>
      </c>
      <c r="AA1094" t="s">
        <v>198</v>
      </c>
      <c r="AB1094" t="s">
        <v>198</v>
      </c>
      <c r="AC1094" t="s">
        <v>198</v>
      </c>
      <c r="AD1094" t="s">
        <v>198</v>
      </c>
      <c r="AE1094" t="s">
        <v>198</v>
      </c>
      <c r="AF1094" t="s">
        <v>198</v>
      </c>
      <c r="AG1094" t="s">
        <v>198</v>
      </c>
      <c r="AH1094" t="s">
        <v>196</v>
      </c>
      <c r="AI1094" t="s">
        <v>198</v>
      </c>
      <c r="AJ1094" t="s">
        <v>198</v>
      </c>
      <c r="AK1094" t="s">
        <v>198</v>
      </c>
      <c r="AL1094" t="s">
        <v>198</v>
      </c>
      <c r="AM1094" t="s">
        <v>198</v>
      </c>
      <c r="AN1094" t="s">
        <v>198</v>
      </c>
      <c r="AO1094" t="s">
        <v>198</v>
      </c>
      <c r="AP1094" t="s">
        <v>198</v>
      </c>
      <c r="AQ1094" s="241">
        <v>0</v>
      </c>
      <c r="AR1094" s="241">
        <v>0</v>
      </c>
    </row>
    <row r="1095" spans="1:44" x14ac:dyDescent="0.2">
      <c r="A1095">
        <v>121234</v>
      </c>
      <c r="B1095" t="s">
        <v>1141</v>
      </c>
      <c r="C1095" t="s">
        <v>198</v>
      </c>
      <c r="D1095" t="s">
        <v>196</v>
      </c>
      <c r="E1095" t="s">
        <v>196</v>
      </c>
      <c r="F1095" t="s">
        <v>198</v>
      </c>
      <c r="G1095" t="s">
        <v>196</v>
      </c>
      <c r="H1095" t="s">
        <v>198</v>
      </c>
      <c r="I1095" t="s">
        <v>196</v>
      </c>
      <c r="J1095" t="s">
        <v>198</v>
      </c>
      <c r="K1095" t="s">
        <v>196</v>
      </c>
      <c r="L1095" t="s">
        <v>196</v>
      </c>
      <c r="M1095" t="s">
        <v>196</v>
      </c>
      <c r="N1095" t="s">
        <v>196</v>
      </c>
      <c r="O1095" t="s">
        <v>196</v>
      </c>
      <c r="P1095" t="s">
        <v>196</v>
      </c>
      <c r="Q1095" t="s">
        <v>196</v>
      </c>
      <c r="R1095" t="s">
        <v>198</v>
      </c>
      <c r="S1095" t="s">
        <v>196</v>
      </c>
      <c r="T1095" t="s">
        <v>196</v>
      </c>
      <c r="U1095" t="s">
        <v>196</v>
      </c>
      <c r="V1095" t="s">
        <v>198</v>
      </c>
      <c r="W1095" t="s">
        <v>198</v>
      </c>
      <c r="X1095" t="s">
        <v>198</v>
      </c>
      <c r="Y1095" t="s">
        <v>196</v>
      </c>
      <c r="Z1095" t="s">
        <v>198</v>
      </c>
      <c r="AA1095" t="s">
        <v>198</v>
      </c>
      <c r="AB1095" t="s">
        <v>196</v>
      </c>
      <c r="AC1095" t="s">
        <v>198</v>
      </c>
      <c r="AD1095" t="s">
        <v>196</v>
      </c>
      <c r="AE1095" t="s">
        <v>198</v>
      </c>
      <c r="AF1095" t="s">
        <v>198</v>
      </c>
      <c r="AG1095" t="s">
        <v>198</v>
      </c>
      <c r="AH1095" t="s">
        <v>196</v>
      </c>
      <c r="AI1095" t="s">
        <v>196</v>
      </c>
      <c r="AJ1095" t="s">
        <v>198</v>
      </c>
      <c r="AK1095" t="s">
        <v>198</v>
      </c>
      <c r="AL1095" t="s">
        <v>196</v>
      </c>
      <c r="AM1095" t="s">
        <v>196</v>
      </c>
      <c r="AN1095" t="s">
        <v>198</v>
      </c>
      <c r="AO1095" t="s">
        <v>198</v>
      </c>
      <c r="AP1095" t="s">
        <v>198</v>
      </c>
      <c r="AQ1095" s="241">
        <v>0</v>
      </c>
      <c r="AR1095" s="241">
        <v>0</v>
      </c>
    </row>
    <row r="1096" spans="1:44" ht="15" x14ac:dyDescent="0.25">
      <c r="A1096" s="258">
        <v>121240</v>
      </c>
      <c r="B1096" t="s">
        <v>59</v>
      </c>
      <c r="C1096" s="245" t="s">
        <v>197</v>
      </c>
      <c r="D1096" s="245" t="s">
        <v>197</v>
      </c>
      <c r="E1096" s="245" t="s">
        <v>197</v>
      </c>
      <c r="F1096" s="245" t="s">
        <v>197</v>
      </c>
      <c r="G1096" s="245" t="s">
        <v>197</v>
      </c>
      <c r="H1096" s="245" t="s">
        <v>197</v>
      </c>
      <c r="I1096" s="245" t="s">
        <v>197</v>
      </c>
      <c r="J1096" s="245" t="s">
        <v>197</v>
      </c>
      <c r="K1096" s="245" t="s">
        <v>197</v>
      </c>
      <c r="L1096" s="245" t="s">
        <v>197</v>
      </c>
      <c r="M1096" s="245" t="s">
        <v>197</v>
      </c>
      <c r="N1096" s="245" t="s">
        <v>197</v>
      </c>
      <c r="O1096" s="245" t="s">
        <v>197</v>
      </c>
      <c r="P1096" s="245" t="s">
        <v>197</v>
      </c>
      <c r="Q1096" s="245" t="s">
        <v>197</v>
      </c>
      <c r="R1096" s="245" t="s">
        <v>197</v>
      </c>
      <c r="S1096" s="245" t="s">
        <v>197</v>
      </c>
      <c r="T1096" s="245" t="s">
        <v>197</v>
      </c>
      <c r="U1096" s="245" t="s">
        <v>197</v>
      </c>
      <c r="V1096" s="245" t="s">
        <v>197</v>
      </c>
      <c r="W1096" s="245" t="s">
        <v>197</v>
      </c>
      <c r="X1096" s="245" t="s">
        <v>197</v>
      </c>
      <c r="Y1096" s="245" t="s">
        <v>197</v>
      </c>
      <c r="Z1096" s="245" t="s">
        <v>197</v>
      </c>
      <c r="AA1096" s="245" t="s">
        <v>197</v>
      </c>
      <c r="AB1096" s="245" t="s">
        <v>197</v>
      </c>
      <c r="AC1096" s="245" t="s">
        <v>197</v>
      </c>
      <c r="AD1096" s="245" t="s">
        <v>197</v>
      </c>
      <c r="AE1096" s="245" t="s">
        <v>197</v>
      </c>
      <c r="AF1096" s="245" t="s">
        <v>197</v>
      </c>
      <c r="AG1096" s="245" t="s">
        <v>197</v>
      </c>
      <c r="AH1096" s="245" t="s">
        <v>197</v>
      </c>
      <c r="AI1096" s="245" t="s">
        <v>197</v>
      </c>
      <c r="AJ1096" s="245" t="s">
        <v>197</v>
      </c>
      <c r="AK1096" s="245" t="s">
        <v>197</v>
      </c>
      <c r="AL1096" s="245" t="s">
        <v>197</v>
      </c>
      <c r="AM1096" s="245" t="s">
        <v>197</v>
      </c>
      <c r="AN1096" s="245" t="s">
        <v>197</v>
      </c>
      <c r="AO1096" s="245" t="s">
        <v>197</v>
      </c>
      <c r="AP1096" s="245" t="s">
        <v>197</v>
      </c>
      <c r="AQ1096" s="241">
        <v>0</v>
      </c>
      <c r="AR1096" s="241">
        <v>0</v>
      </c>
    </row>
    <row r="1097" spans="1:44" ht="15" x14ac:dyDescent="0.25">
      <c r="A1097" s="258">
        <v>121241</v>
      </c>
      <c r="B1097" t="s">
        <v>59</v>
      </c>
      <c r="C1097" s="245" t="s">
        <v>197</v>
      </c>
      <c r="D1097" s="245" t="s">
        <v>197</v>
      </c>
      <c r="E1097" s="245" t="s">
        <v>197</v>
      </c>
      <c r="F1097" s="245" t="s">
        <v>197</v>
      </c>
      <c r="G1097" s="245" t="s">
        <v>197</v>
      </c>
      <c r="H1097" s="245" t="s">
        <v>197</v>
      </c>
      <c r="I1097" s="245" t="s">
        <v>197</v>
      </c>
      <c r="J1097" s="245" t="s">
        <v>197</v>
      </c>
      <c r="K1097" s="245" t="s">
        <v>197</v>
      </c>
      <c r="L1097" s="245" t="s">
        <v>197</v>
      </c>
      <c r="M1097" s="245" t="s">
        <v>197</v>
      </c>
      <c r="N1097" s="245" t="s">
        <v>197</v>
      </c>
      <c r="O1097" s="245" t="s">
        <v>197</v>
      </c>
      <c r="P1097" s="245" t="s">
        <v>197</v>
      </c>
      <c r="Q1097" s="245" t="s">
        <v>197</v>
      </c>
      <c r="R1097" s="245" t="s">
        <v>197</v>
      </c>
      <c r="S1097" s="245" t="s">
        <v>197</v>
      </c>
      <c r="T1097" s="245" t="s">
        <v>197</v>
      </c>
      <c r="U1097" s="245" t="s">
        <v>197</v>
      </c>
      <c r="V1097" s="245" t="s">
        <v>197</v>
      </c>
      <c r="W1097" s="245" t="s">
        <v>197</v>
      </c>
      <c r="X1097" s="245" t="s">
        <v>197</v>
      </c>
      <c r="Y1097" s="245" t="s">
        <v>197</v>
      </c>
      <c r="Z1097" s="245" t="s">
        <v>197</v>
      </c>
      <c r="AA1097" s="245" t="s">
        <v>197</v>
      </c>
      <c r="AB1097" s="245" t="s">
        <v>197</v>
      </c>
      <c r="AC1097" s="245" t="s">
        <v>197</v>
      </c>
      <c r="AD1097" s="245" t="s">
        <v>197</v>
      </c>
      <c r="AE1097" s="245" t="s">
        <v>197</v>
      </c>
      <c r="AF1097" s="245" t="s">
        <v>197</v>
      </c>
      <c r="AG1097" s="245" t="s">
        <v>197</v>
      </c>
      <c r="AH1097" s="245" t="s">
        <v>197</v>
      </c>
      <c r="AI1097" s="245" t="s">
        <v>197</v>
      </c>
      <c r="AJ1097" s="245" t="s">
        <v>197</v>
      </c>
      <c r="AK1097" s="245" t="s">
        <v>197</v>
      </c>
      <c r="AL1097" s="245" t="s">
        <v>197</v>
      </c>
      <c r="AM1097" s="245" t="s">
        <v>197</v>
      </c>
      <c r="AN1097" s="245" t="s">
        <v>197</v>
      </c>
      <c r="AO1097" s="245" t="s">
        <v>197</v>
      </c>
      <c r="AP1097" s="245" t="s">
        <v>197</v>
      </c>
      <c r="AQ1097" s="241">
        <v>0</v>
      </c>
      <c r="AR1097" s="241">
        <v>0</v>
      </c>
    </row>
    <row r="1098" spans="1:44" x14ac:dyDescent="0.2">
      <c r="A1098" s="265">
        <v>121242</v>
      </c>
      <c r="B1098" t="s">
        <v>1144</v>
      </c>
      <c r="C1098" s="263" t="s">
        <v>197</v>
      </c>
      <c r="D1098" s="263" t="s">
        <v>197</v>
      </c>
      <c r="E1098" s="263" t="s">
        <v>197</v>
      </c>
      <c r="F1098" s="263" t="s">
        <v>197</v>
      </c>
      <c r="G1098" s="263" t="s">
        <v>197</v>
      </c>
      <c r="H1098" s="263" t="s">
        <v>197</v>
      </c>
      <c r="I1098" s="263" t="s">
        <v>197</v>
      </c>
      <c r="J1098" s="263" t="s">
        <v>197</v>
      </c>
      <c r="K1098" s="263" t="s">
        <v>197</v>
      </c>
      <c r="L1098" s="263" t="s">
        <v>197</v>
      </c>
      <c r="M1098" s="263" t="s">
        <v>197</v>
      </c>
      <c r="N1098" s="263" t="s">
        <v>197</v>
      </c>
      <c r="O1098" s="263" t="s">
        <v>197</v>
      </c>
      <c r="P1098" s="263" t="s">
        <v>197</v>
      </c>
      <c r="Q1098" s="263" t="s">
        <v>197</v>
      </c>
      <c r="R1098" s="263" t="s">
        <v>197</v>
      </c>
      <c r="S1098" s="263" t="s">
        <v>197</v>
      </c>
      <c r="T1098" s="263" t="s">
        <v>197</v>
      </c>
      <c r="U1098" s="263" t="s">
        <v>197</v>
      </c>
      <c r="V1098" s="263" t="s">
        <v>197</v>
      </c>
      <c r="W1098" s="263" t="s">
        <v>197</v>
      </c>
      <c r="X1098" s="263" t="s">
        <v>197</v>
      </c>
      <c r="Y1098" s="263" t="s">
        <v>197</v>
      </c>
      <c r="Z1098" s="263" t="s">
        <v>197</v>
      </c>
      <c r="AA1098" s="263" t="s">
        <v>197</v>
      </c>
      <c r="AB1098" s="263" t="s">
        <v>197</v>
      </c>
      <c r="AC1098" s="263" t="s">
        <v>197</v>
      </c>
      <c r="AD1098" s="263" t="s">
        <v>197</v>
      </c>
      <c r="AE1098" s="263" t="s">
        <v>197</v>
      </c>
      <c r="AF1098" s="263" t="s">
        <v>197</v>
      </c>
      <c r="AG1098" s="263" t="s">
        <v>197</v>
      </c>
      <c r="AH1098" s="263" t="s">
        <v>197</v>
      </c>
      <c r="AI1098" s="263" t="s">
        <v>197</v>
      </c>
      <c r="AJ1098" s="263" t="s">
        <v>197</v>
      </c>
      <c r="AK1098" s="263" t="s">
        <v>197</v>
      </c>
      <c r="AL1098" s="263" t="s">
        <v>197</v>
      </c>
      <c r="AM1098" s="263" t="s">
        <v>197</v>
      </c>
      <c r="AN1098" s="263" t="s">
        <v>197</v>
      </c>
      <c r="AO1098" s="263" t="s">
        <v>197</v>
      </c>
      <c r="AP1098" s="263" t="s">
        <v>197</v>
      </c>
      <c r="AQ1098" s="241">
        <v>0</v>
      </c>
      <c r="AR1098" s="241">
        <v>0</v>
      </c>
    </row>
    <row r="1099" spans="1:44" x14ac:dyDescent="0.2">
      <c r="A1099">
        <v>121244</v>
      </c>
      <c r="B1099" t="s">
        <v>1141</v>
      </c>
      <c r="C1099" t="s">
        <v>659</v>
      </c>
      <c r="D1099" t="s">
        <v>659</v>
      </c>
      <c r="E1099" t="s">
        <v>659</v>
      </c>
      <c r="F1099" t="s">
        <v>659</v>
      </c>
      <c r="G1099" t="s">
        <v>659</v>
      </c>
      <c r="H1099" t="s">
        <v>659</v>
      </c>
      <c r="I1099" t="s">
        <v>659</v>
      </c>
      <c r="J1099" t="s">
        <v>659</v>
      </c>
      <c r="K1099" t="s">
        <v>659</v>
      </c>
      <c r="L1099" t="s">
        <v>659</v>
      </c>
      <c r="M1099" t="s">
        <v>659</v>
      </c>
      <c r="N1099" t="s">
        <v>659</v>
      </c>
      <c r="O1099" t="s">
        <v>659</v>
      </c>
      <c r="P1099" t="s">
        <v>659</v>
      </c>
      <c r="Q1099" t="s">
        <v>659</v>
      </c>
      <c r="R1099" t="s">
        <v>659</v>
      </c>
      <c r="S1099" t="s">
        <v>659</v>
      </c>
      <c r="T1099" t="s">
        <v>659</v>
      </c>
      <c r="U1099" t="s">
        <v>659</v>
      </c>
      <c r="V1099" t="s">
        <v>659</v>
      </c>
      <c r="W1099" t="s">
        <v>659</v>
      </c>
      <c r="X1099" t="s">
        <v>659</v>
      </c>
      <c r="Y1099" t="s">
        <v>659</v>
      </c>
      <c r="Z1099" t="s">
        <v>659</v>
      </c>
      <c r="AA1099" t="s">
        <v>659</v>
      </c>
      <c r="AB1099" t="s">
        <v>659</v>
      </c>
      <c r="AC1099" t="s">
        <v>659</v>
      </c>
      <c r="AD1099" t="s">
        <v>659</v>
      </c>
      <c r="AE1099" t="s">
        <v>659</v>
      </c>
      <c r="AF1099" t="s">
        <v>659</v>
      </c>
      <c r="AG1099" t="s">
        <v>659</v>
      </c>
      <c r="AH1099" t="s">
        <v>659</v>
      </c>
      <c r="AI1099" t="s">
        <v>659</v>
      </c>
      <c r="AJ1099" t="s">
        <v>659</v>
      </c>
      <c r="AK1099" t="s">
        <v>659</v>
      </c>
      <c r="AL1099" t="s">
        <v>659</v>
      </c>
      <c r="AM1099" t="s">
        <v>659</v>
      </c>
      <c r="AN1099" t="s">
        <v>659</v>
      </c>
      <c r="AO1099" t="s">
        <v>659</v>
      </c>
      <c r="AP1099" t="s">
        <v>659</v>
      </c>
      <c r="AQ1099" s="241">
        <v>0</v>
      </c>
      <c r="AR1099" s="241">
        <v>0</v>
      </c>
    </row>
    <row r="1100" spans="1:44" x14ac:dyDescent="0.2">
      <c r="A1100">
        <v>121249</v>
      </c>
      <c r="B1100" t="s">
        <v>59</v>
      </c>
      <c r="C1100" t="s">
        <v>198</v>
      </c>
      <c r="D1100" t="s">
        <v>198</v>
      </c>
      <c r="E1100" t="s">
        <v>196</v>
      </c>
      <c r="F1100" t="s">
        <v>196</v>
      </c>
      <c r="G1100" t="s">
        <v>198</v>
      </c>
      <c r="H1100" t="s">
        <v>198</v>
      </c>
      <c r="I1100" t="s">
        <v>198</v>
      </c>
      <c r="J1100" t="s">
        <v>198</v>
      </c>
      <c r="K1100" t="s">
        <v>198</v>
      </c>
      <c r="L1100" t="s">
        <v>198</v>
      </c>
      <c r="M1100" t="s">
        <v>198</v>
      </c>
      <c r="N1100" t="s">
        <v>198</v>
      </c>
      <c r="O1100" t="s">
        <v>198</v>
      </c>
      <c r="P1100" t="s">
        <v>198</v>
      </c>
      <c r="Q1100" t="s">
        <v>198</v>
      </c>
      <c r="R1100" t="s">
        <v>198</v>
      </c>
      <c r="S1100" t="s">
        <v>196</v>
      </c>
      <c r="T1100" t="s">
        <v>198</v>
      </c>
      <c r="U1100" t="s">
        <v>198</v>
      </c>
      <c r="V1100" t="s">
        <v>198</v>
      </c>
      <c r="W1100" t="s">
        <v>196</v>
      </c>
      <c r="X1100" t="s">
        <v>196</v>
      </c>
      <c r="Y1100" t="s">
        <v>198</v>
      </c>
      <c r="Z1100" t="s">
        <v>198</v>
      </c>
      <c r="AA1100" t="s">
        <v>198</v>
      </c>
      <c r="AB1100" t="s">
        <v>198</v>
      </c>
      <c r="AC1100" t="s">
        <v>198</v>
      </c>
      <c r="AD1100" t="s">
        <v>198</v>
      </c>
      <c r="AE1100" t="s">
        <v>196</v>
      </c>
      <c r="AF1100" t="s">
        <v>198</v>
      </c>
      <c r="AG1100" t="s">
        <v>198</v>
      </c>
      <c r="AH1100" t="s">
        <v>197</v>
      </c>
      <c r="AI1100" t="s">
        <v>198</v>
      </c>
      <c r="AJ1100" t="s">
        <v>196</v>
      </c>
      <c r="AK1100" t="s">
        <v>197</v>
      </c>
      <c r="AL1100" t="s">
        <v>196</v>
      </c>
      <c r="AM1100" t="s">
        <v>196</v>
      </c>
      <c r="AN1100" t="s">
        <v>196</v>
      </c>
      <c r="AO1100" t="s">
        <v>197</v>
      </c>
      <c r="AP1100" t="s">
        <v>198</v>
      </c>
      <c r="AQ1100" s="241">
        <v>0</v>
      </c>
      <c r="AR1100" s="241">
        <v>0</v>
      </c>
    </row>
    <row r="1101" spans="1:44" x14ac:dyDescent="0.2">
      <c r="A1101">
        <v>121264</v>
      </c>
      <c r="B1101" t="s">
        <v>59</v>
      </c>
      <c r="C1101" t="s">
        <v>198</v>
      </c>
      <c r="D1101" t="s">
        <v>196</v>
      </c>
      <c r="E1101" t="s">
        <v>196</v>
      </c>
      <c r="F1101" t="s">
        <v>198</v>
      </c>
      <c r="G1101" t="s">
        <v>196</v>
      </c>
      <c r="H1101" t="s">
        <v>196</v>
      </c>
      <c r="I1101" t="s">
        <v>196</v>
      </c>
      <c r="J1101" t="s">
        <v>198</v>
      </c>
      <c r="K1101" t="s">
        <v>198</v>
      </c>
      <c r="L1101" t="s">
        <v>198</v>
      </c>
      <c r="M1101" t="s">
        <v>196</v>
      </c>
      <c r="N1101" t="s">
        <v>198</v>
      </c>
      <c r="O1101" t="s">
        <v>198</v>
      </c>
      <c r="P1101" t="s">
        <v>196</v>
      </c>
      <c r="Q1101" t="s">
        <v>198</v>
      </c>
      <c r="R1101" t="s">
        <v>198</v>
      </c>
      <c r="S1101" t="s">
        <v>196</v>
      </c>
      <c r="T1101" t="s">
        <v>196</v>
      </c>
      <c r="U1101" t="s">
        <v>196</v>
      </c>
      <c r="V1101" t="s">
        <v>196</v>
      </c>
      <c r="W1101" t="s">
        <v>196</v>
      </c>
      <c r="X1101" t="s">
        <v>196</v>
      </c>
      <c r="Y1101" t="s">
        <v>198</v>
      </c>
      <c r="Z1101" t="s">
        <v>198</v>
      </c>
      <c r="AA1101" t="s">
        <v>198</v>
      </c>
      <c r="AB1101" t="s">
        <v>196</v>
      </c>
      <c r="AC1101" t="s">
        <v>198</v>
      </c>
      <c r="AD1101" t="s">
        <v>196</v>
      </c>
      <c r="AE1101" t="s">
        <v>196</v>
      </c>
      <c r="AF1101" t="s">
        <v>198</v>
      </c>
      <c r="AG1101" t="s">
        <v>198</v>
      </c>
      <c r="AH1101" t="s">
        <v>196</v>
      </c>
      <c r="AI1101" t="s">
        <v>198</v>
      </c>
      <c r="AJ1101" t="s">
        <v>198</v>
      </c>
      <c r="AK1101" t="s">
        <v>196</v>
      </c>
      <c r="AL1101" t="s">
        <v>196</v>
      </c>
      <c r="AM1101" t="s">
        <v>198</v>
      </c>
      <c r="AN1101" t="s">
        <v>196</v>
      </c>
      <c r="AO1101" t="s">
        <v>198</v>
      </c>
      <c r="AP1101" t="s">
        <v>198</v>
      </c>
      <c r="AQ1101" s="241">
        <v>0</v>
      </c>
      <c r="AR1101" s="241">
        <v>0</v>
      </c>
    </row>
    <row r="1102" spans="1:44" x14ac:dyDescent="0.2">
      <c r="A1102">
        <v>121271</v>
      </c>
      <c r="B1102" t="s">
        <v>1141</v>
      </c>
      <c r="C1102" t="s">
        <v>196</v>
      </c>
      <c r="D1102" t="s">
        <v>198</v>
      </c>
      <c r="E1102" t="s">
        <v>198</v>
      </c>
      <c r="F1102" t="s">
        <v>196</v>
      </c>
      <c r="G1102" t="s">
        <v>198</v>
      </c>
      <c r="H1102" t="s">
        <v>198</v>
      </c>
      <c r="I1102" t="s">
        <v>198</v>
      </c>
      <c r="J1102" t="s">
        <v>198</v>
      </c>
      <c r="K1102" t="s">
        <v>198</v>
      </c>
      <c r="L1102" t="s">
        <v>198</v>
      </c>
      <c r="M1102" t="s">
        <v>198</v>
      </c>
      <c r="N1102" t="s">
        <v>198</v>
      </c>
      <c r="O1102" t="s">
        <v>198</v>
      </c>
      <c r="P1102" t="s">
        <v>198</v>
      </c>
      <c r="Q1102" t="s">
        <v>198</v>
      </c>
      <c r="R1102" t="s">
        <v>198</v>
      </c>
      <c r="S1102" t="s">
        <v>198</v>
      </c>
      <c r="T1102" t="s">
        <v>198</v>
      </c>
      <c r="U1102" t="s">
        <v>198</v>
      </c>
      <c r="V1102" t="s">
        <v>198</v>
      </c>
      <c r="W1102" t="s">
        <v>196</v>
      </c>
      <c r="X1102" t="s">
        <v>198</v>
      </c>
      <c r="Y1102" t="s">
        <v>198</v>
      </c>
      <c r="Z1102" t="s">
        <v>198</v>
      </c>
      <c r="AA1102" t="s">
        <v>198</v>
      </c>
      <c r="AB1102" t="s">
        <v>196</v>
      </c>
      <c r="AC1102" t="s">
        <v>196</v>
      </c>
      <c r="AD1102" t="s">
        <v>196</v>
      </c>
      <c r="AE1102" t="s">
        <v>196</v>
      </c>
      <c r="AF1102" t="s">
        <v>196</v>
      </c>
      <c r="AG1102" t="s">
        <v>196</v>
      </c>
      <c r="AH1102" t="s">
        <v>196</v>
      </c>
      <c r="AI1102" t="s">
        <v>198</v>
      </c>
      <c r="AJ1102" t="s">
        <v>197</v>
      </c>
      <c r="AK1102" t="s">
        <v>197</v>
      </c>
      <c r="AL1102" t="s">
        <v>198</v>
      </c>
      <c r="AM1102" t="s">
        <v>198</v>
      </c>
      <c r="AN1102" t="s">
        <v>197</v>
      </c>
      <c r="AO1102" t="s">
        <v>197</v>
      </c>
      <c r="AP1102" t="s">
        <v>197</v>
      </c>
      <c r="AQ1102" s="241">
        <v>0</v>
      </c>
      <c r="AR1102" s="241">
        <v>0</v>
      </c>
    </row>
    <row r="1103" spans="1:44" ht="21.75" x14ac:dyDescent="0.5">
      <c r="A1103" s="259">
        <v>121279</v>
      </c>
      <c r="B1103" t="s">
        <v>59</v>
      </c>
      <c r="C1103" s="241" t="s">
        <v>198</v>
      </c>
      <c r="D1103" s="241" t="s">
        <v>198</v>
      </c>
      <c r="E1103" s="241" t="s">
        <v>198</v>
      </c>
      <c r="F1103" s="241" t="s">
        <v>196</v>
      </c>
      <c r="G1103" s="241" t="s">
        <v>198</v>
      </c>
      <c r="H1103" s="241" t="s">
        <v>198</v>
      </c>
      <c r="I1103" s="241" t="s">
        <v>198</v>
      </c>
      <c r="J1103" s="241" t="s">
        <v>198</v>
      </c>
      <c r="K1103" s="241" t="s">
        <v>198</v>
      </c>
      <c r="L1103" s="241" t="s">
        <v>198</v>
      </c>
      <c r="M1103" s="241" t="s">
        <v>198</v>
      </c>
      <c r="N1103" s="241" t="s">
        <v>198</v>
      </c>
      <c r="O1103" s="241" t="s">
        <v>196</v>
      </c>
      <c r="P1103" s="241" t="s">
        <v>198</v>
      </c>
      <c r="Q1103" s="241" t="s">
        <v>198</v>
      </c>
      <c r="R1103" s="241" t="s">
        <v>198</v>
      </c>
      <c r="S1103" s="241" t="s">
        <v>198</v>
      </c>
      <c r="T1103" s="241" t="s">
        <v>196</v>
      </c>
      <c r="U1103" s="241" t="s">
        <v>198</v>
      </c>
      <c r="V1103" s="241" t="s">
        <v>196</v>
      </c>
      <c r="W1103" s="241" t="s">
        <v>198</v>
      </c>
      <c r="X1103" s="241" t="s">
        <v>196</v>
      </c>
      <c r="Y1103" s="241" t="s">
        <v>196</v>
      </c>
      <c r="Z1103" s="241" t="s">
        <v>198</v>
      </c>
      <c r="AA1103" s="241" t="s">
        <v>198</v>
      </c>
      <c r="AB1103" s="241" t="s">
        <v>198</v>
      </c>
      <c r="AC1103" s="241" t="s">
        <v>198</v>
      </c>
      <c r="AD1103" s="241" t="s">
        <v>198</v>
      </c>
      <c r="AE1103" s="241" t="s">
        <v>196</v>
      </c>
      <c r="AF1103" s="241" t="s">
        <v>196</v>
      </c>
      <c r="AG1103" s="241" t="s">
        <v>198</v>
      </c>
      <c r="AH1103" s="241" t="s">
        <v>198</v>
      </c>
      <c r="AI1103" s="241" t="s">
        <v>198</v>
      </c>
      <c r="AJ1103" s="241" t="s">
        <v>198</v>
      </c>
      <c r="AK1103" s="241" t="s">
        <v>196</v>
      </c>
      <c r="AL1103" s="241" t="s">
        <v>198</v>
      </c>
      <c r="AM1103" s="241" t="s">
        <v>198</v>
      </c>
      <c r="AN1103" s="241" t="s">
        <v>198</v>
      </c>
      <c r="AO1103" s="241" t="s">
        <v>198</v>
      </c>
      <c r="AP1103" s="241" t="s">
        <v>198</v>
      </c>
      <c r="AQ1103" s="241">
        <v>0</v>
      </c>
      <c r="AR1103" s="241">
        <v>0</v>
      </c>
    </row>
    <row r="1104" spans="1:44" ht="15" x14ac:dyDescent="0.25">
      <c r="A1104" s="258">
        <v>121287</v>
      </c>
      <c r="B1104" t="s">
        <v>59</v>
      </c>
      <c r="C1104" s="245" t="s">
        <v>659</v>
      </c>
      <c r="D1104" s="245" t="s">
        <v>659</v>
      </c>
      <c r="E1104" s="245" t="s">
        <v>659</v>
      </c>
      <c r="F1104" s="245" t="s">
        <v>659</v>
      </c>
      <c r="G1104" s="245" t="s">
        <v>659</v>
      </c>
      <c r="H1104" s="245" t="s">
        <v>659</v>
      </c>
      <c r="I1104" s="245" t="s">
        <v>659</v>
      </c>
      <c r="J1104" s="245" t="s">
        <v>659</v>
      </c>
      <c r="K1104" s="245" t="s">
        <v>659</v>
      </c>
      <c r="L1104" s="245" t="s">
        <v>659</v>
      </c>
      <c r="M1104" s="245" t="s">
        <v>659</v>
      </c>
      <c r="N1104" s="245" t="s">
        <v>659</v>
      </c>
      <c r="O1104" s="245" t="s">
        <v>659</v>
      </c>
      <c r="P1104" s="245" t="s">
        <v>659</v>
      </c>
      <c r="Q1104" s="245" t="s">
        <v>659</v>
      </c>
      <c r="R1104" s="245" t="s">
        <v>659</v>
      </c>
      <c r="S1104" s="245" t="s">
        <v>659</v>
      </c>
      <c r="T1104" s="245" t="s">
        <v>659</v>
      </c>
      <c r="U1104" s="245" t="s">
        <v>659</v>
      </c>
      <c r="V1104" s="245" t="s">
        <v>659</v>
      </c>
      <c r="W1104" s="245" t="s">
        <v>659</v>
      </c>
      <c r="X1104" s="245" t="s">
        <v>659</v>
      </c>
      <c r="Y1104" s="245" t="s">
        <v>659</v>
      </c>
      <c r="Z1104" s="245" t="s">
        <v>659</v>
      </c>
      <c r="AA1104" s="245" t="s">
        <v>659</v>
      </c>
      <c r="AB1104" s="245" t="s">
        <v>1147</v>
      </c>
      <c r="AC1104" s="245" t="s">
        <v>1147</v>
      </c>
      <c r="AD1104" s="245" t="s">
        <v>1147</v>
      </c>
      <c r="AE1104" s="245" t="s">
        <v>1147</v>
      </c>
      <c r="AF1104" s="245" t="s">
        <v>1147</v>
      </c>
      <c r="AG1104" s="245" t="s">
        <v>1147</v>
      </c>
      <c r="AH1104" s="245" t="s">
        <v>1147</v>
      </c>
      <c r="AI1104" s="245" t="s">
        <v>1147</v>
      </c>
      <c r="AJ1104" s="245" t="s">
        <v>1147</v>
      </c>
      <c r="AK1104" s="245" t="s">
        <v>1147</v>
      </c>
      <c r="AL1104" s="245" t="s">
        <v>1147</v>
      </c>
      <c r="AM1104" s="245" t="s">
        <v>1147</v>
      </c>
      <c r="AN1104" s="245" t="s">
        <v>1147</v>
      </c>
      <c r="AO1104" s="245" t="s">
        <v>1147</v>
      </c>
      <c r="AP1104" s="245" t="s">
        <v>1147</v>
      </c>
      <c r="AQ1104" s="241" t="s">
        <v>944</v>
      </c>
      <c r="AR1104" s="241">
        <v>0</v>
      </c>
    </row>
    <row r="1105" spans="1:44" x14ac:dyDescent="0.2">
      <c r="A1105">
        <v>121292</v>
      </c>
      <c r="B1105" t="s">
        <v>59</v>
      </c>
      <c r="C1105" t="s">
        <v>198</v>
      </c>
      <c r="D1105" t="s">
        <v>198</v>
      </c>
      <c r="E1105" t="s">
        <v>198</v>
      </c>
      <c r="F1105" t="s">
        <v>196</v>
      </c>
      <c r="G1105" t="s">
        <v>198</v>
      </c>
      <c r="H1105" t="s">
        <v>198</v>
      </c>
      <c r="I1105" t="s">
        <v>196</v>
      </c>
      <c r="J1105" t="s">
        <v>198</v>
      </c>
      <c r="K1105" t="s">
        <v>198</v>
      </c>
      <c r="L1105" t="s">
        <v>198</v>
      </c>
      <c r="M1105" t="s">
        <v>198</v>
      </c>
      <c r="N1105" t="s">
        <v>198</v>
      </c>
      <c r="O1105" t="s">
        <v>196</v>
      </c>
      <c r="P1105" t="s">
        <v>198</v>
      </c>
      <c r="Q1105" t="s">
        <v>198</v>
      </c>
      <c r="R1105" t="s">
        <v>198</v>
      </c>
      <c r="S1105" t="s">
        <v>198</v>
      </c>
      <c r="T1105" t="s">
        <v>196</v>
      </c>
      <c r="U1105" t="s">
        <v>196</v>
      </c>
      <c r="V1105" t="s">
        <v>198</v>
      </c>
      <c r="W1105" t="s">
        <v>198</v>
      </c>
      <c r="X1105" t="s">
        <v>196</v>
      </c>
      <c r="Y1105" t="s">
        <v>196</v>
      </c>
      <c r="Z1105" t="s">
        <v>196</v>
      </c>
      <c r="AA1105" t="s">
        <v>198</v>
      </c>
      <c r="AB1105" t="s">
        <v>196</v>
      </c>
      <c r="AC1105" t="s">
        <v>196</v>
      </c>
      <c r="AD1105" t="s">
        <v>196</v>
      </c>
      <c r="AE1105" t="s">
        <v>196</v>
      </c>
      <c r="AF1105" t="s">
        <v>198</v>
      </c>
      <c r="AG1105" t="s">
        <v>198</v>
      </c>
      <c r="AH1105" t="s">
        <v>196</v>
      </c>
      <c r="AI1105" t="s">
        <v>198</v>
      </c>
      <c r="AJ1105" t="s">
        <v>197</v>
      </c>
      <c r="AK1105" t="s">
        <v>196</v>
      </c>
      <c r="AL1105" t="s">
        <v>198</v>
      </c>
      <c r="AM1105" t="s">
        <v>196</v>
      </c>
      <c r="AN1105" t="s">
        <v>196</v>
      </c>
      <c r="AO1105" t="s">
        <v>196</v>
      </c>
      <c r="AP1105" t="s">
        <v>196</v>
      </c>
      <c r="AQ1105" s="241">
        <v>0</v>
      </c>
      <c r="AR1105" s="241">
        <v>0</v>
      </c>
    </row>
    <row r="1106" spans="1:44" ht="18" x14ac:dyDescent="0.2">
      <c r="A1106" s="264">
        <v>121295</v>
      </c>
      <c r="B1106" t="s">
        <v>59</v>
      </c>
      <c r="C1106" t="s">
        <v>659</v>
      </c>
      <c r="D1106" t="s">
        <v>659</v>
      </c>
      <c r="E1106" t="s">
        <v>659</v>
      </c>
      <c r="F1106" t="s">
        <v>659</v>
      </c>
      <c r="G1106" t="s">
        <v>659</v>
      </c>
      <c r="H1106" t="s">
        <v>659</v>
      </c>
      <c r="I1106" t="s">
        <v>659</v>
      </c>
      <c r="J1106" t="s">
        <v>659</v>
      </c>
      <c r="K1106" t="s">
        <v>659</v>
      </c>
      <c r="L1106" t="s">
        <v>659</v>
      </c>
      <c r="M1106" t="s">
        <v>659</v>
      </c>
      <c r="N1106" t="s">
        <v>659</v>
      </c>
      <c r="O1106" t="s">
        <v>659</v>
      </c>
      <c r="P1106" t="s">
        <v>659</v>
      </c>
      <c r="Q1106" t="s">
        <v>659</v>
      </c>
      <c r="R1106" t="s">
        <v>659</v>
      </c>
      <c r="S1106" t="s">
        <v>659</v>
      </c>
      <c r="T1106" t="s">
        <v>659</v>
      </c>
      <c r="U1106" t="s">
        <v>659</v>
      </c>
      <c r="V1106" t="s">
        <v>659</v>
      </c>
      <c r="W1106" t="s">
        <v>659</v>
      </c>
      <c r="X1106" t="s">
        <v>659</v>
      </c>
      <c r="Y1106" t="s">
        <v>659</v>
      </c>
      <c r="Z1106" t="s">
        <v>659</v>
      </c>
      <c r="AA1106" t="s">
        <v>659</v>
      </c>
      <c r="AB1106" t="s">
        <v>659</v>
      </c>
      <c r="AC1106" t="s">
        <v>659</v>
      </c>
      <c r="AD1106" t="s">
        <v>659</v>
      </c>
      <c r="AE1106" t="s">
        <v>659</v>
      </c>
      <c r="AF1106" t="s">
        <v>659</v>
      </c>
      <c r="AG1106" t="s">
        <v>659</v>
      </c>
      <c r="AH1106" t="s">
        <v>659</v>
      </c>
      <c r="AI1106" t="s">
        <v>659</v>
      </c>
      <c r="AJ1106" t="s">
        <v>659</v>
      </c>
      <c r="AK1106" t="s">
        <v>659</v>
      </c>
      <c r="AL1106" t="s">
        <v>659</v>
      </c>
      <c r="AM1106" t="s">
        <v>659</v>
      </c>
      <c r="AN1106" t="s">
        <v>659</v>
      </c>
      <c r="AO1106" t="s">
        <v>659</v>
      </c>
      <c r="AP1106" t="s">
        <v>659</v>
      </c>
      <c r="AQ1106" s="241">
        <v>0</v>
      </c>
      <c r="AR1106" s="241">
        <v>0</v>
      </c>
    </row>
    <row r="1107" spans="1:44" x14ac:dyDescent="0.2">
      <c r="A1107" s="241">
        <v>121302</v>
      </c>
      <c r="B1107" t="s">
        <v>59</v>
      </c>
      <c r="C1107" s="241" t="s">
        <v>198</v>
      </c>
      <c r="D1107" s="241" t="s">
        <v>198</v>
      </c>
      <c r="E1107" s="241" t="s">
        <v>196</v>
      </c>
      <c r="F1107" s="241" t="s">
        <v>196</v>
      </c>
      <c r="G1107" s="241" t="s">
        <v>198</v>
      </c>
      <c r="H1107" s="241" t="s">
        <v>198</v>
      </c>
      <c r="I1107" s="241" t="s">
        <v>196</v>
      </c>
      <c r="J1107" s="241" t="s">
        <v>198</v>
      </c>
      <c r="K1107" s="241" t="s">
        <v>196</v>
      </c>
      <c r="L1107" s="241" t="s">
        <v>196</v>
      </c>
      <c r="M1107" s="241" t="s">
        <v>198</v>
      </c>
      <c r="N1107" s="241" t="s">
        <v>196</v>
      </c>
      <c r="O1107" s="241" t="s">
        <v>196</v>
      </c>
      <c r="P1107" s="241" t="s">
        <v>198</v>
      </c>
      <c r="Q1107" s="241" t="s">
        <v>198</v>
      </c>
      <c r="R1107" s="241" t="s">
        <v>198</v>
      </c>
      <c r="S1107" s="241" t="s">
        <v>196</v>
      </c>
      <c r="T1107" s="241" t="s">
        <v>198</v>
      </c>
      <c r="U1107" s="241" t="s">
        <v>196</v>
      </c>
      <c r="V1107" s="241" t="s">
        <v>198</v>
      </c>
      <c r="W1107" s="241" t="s">
        <v>196</v>
      </c>
      <c r="X1107" s="241" t="s">
        <v>196</v>
      </c>
      <c r="Y1107" s="241" t="s">
        <v>198</v>
      </c>
      <c r="Z1107" s="241" t="s">
        <v>196</v>
      </c>
      <c r="AA1107" s="241" t="s">
        <v>197</v>
      </c>
      <c r="AB1107" s="241" t="s">
        <v>198</v>
      </c>
      <c r="AC1107" s="241" t="s">
        <v>196</v>
      </c>
      <c r="AD1107" s="241" t="s">
        <v>196</v>
      </c>
      <c r="AE1107" s="241" t="s">
        <v>196</v>
      </c>
      <c r="AF1107" s="241" t="s">
        <v>197</v>
      </c>
      <c r="AG1107" s="241" t="s">
        <v>196</v>
      </c>
      <c r="AH1107" s="241" t="s">
        <v>198</v>
      </c>
      <c r="AI1107" s="241" t="s">
        <v>198</v>
      </c>
      <c r="AJ1107" s="241" t="s">
        <v>198</v>
      </c>
      <c r="AK1107" s="241" t="s">
        <v>197</v>
      </c>
      <c r="AL1107" s="241" t="s">
        <v>197</v>
      </c>
      <c r="AM1107" s="241" t="s">
        <v>197</v>
      </c>
      <c r="AN1107" s="241" t="s">
        <v>197</v>
      </c>
      <c r="AO1107" s="241" t="s">
        <v>197</v>
      </c>
      <c r="AP1107" s="241" t="s">
        <v>197</v>
      </c>
      <c r="AQ1107" s="241">
        <v>0</v>
      </c>
      <c r="AR1107" s="241">
        <v>0</v>
      </c>
    </row>
    <row r="1108" spans="1:44" x14ac:dyDescent="0.2">
      <c r="A1108" s="241">
        <v>121304</v>
      </c>
      <c r="B1108" t="s">
        <v>59</v>
      </c>
      <c r="C1108" s="241" t="s">
        <v>196</v>
      </c>
      <c r="D1108" s="241" t="s">
        <v>196</v>
      </c>
      <c r="E1108" s="241" t="s">
        <v>196</v>
      </c>
      <c r="F1108" s="241" t="s">
        <v>196</v>
      </c>
      <c r="G1108" s="241" t="s">
        <v>196</v>
      </c>
      <c r="H1108" s="241" t="s">
        <v>198</v>
      </c>
      <c r="I1108" s="241" t="s">
        <v>198</v>
      </c>
      <c r="J1108" s="241" t="s">
        <v>198</v>
      </c>
      <c r="K1108" s="241" t="s">
        <v>198</v>
      </c>
      <c r="L1108" s="241" t="s">
        <v>196</v>
      </c>
      <c r="M1108" s="241" t="s">
        <v>198</v>
      </c>
      <c r="N1108" s="241" t="s">
        <v>196</v>
      </c>
      <c r="O1108" s="241" t="s">
        <v>196</v>
      </c>
      <c r="P1108" s="241" t="s">
        <v>198</v>
      </c>
      <c r="Q1108" s="241" t="s">
        <v>196</v>
      </c>
      <c r="R1108" s="241" t="s">
        <v>198</v>
      </c>
      <c r="S1108" s="241" t="s">
        <v>198</v>
      </c>
      <c r="T1108" s="241" t="s">
        <v>196</v>
      </c>
      <c r="U1108" s="241" t="s">
        <v>198</v>
      </c>
      <c r="V1108" s="241" t="s">
        <v>198</v>
      </c>
      <c r="W1108" s="241" t="s">
        <v>198</v>
      </c>
      <c r="X1108" s="241" t="s">
        <v>196</v>
      </c>
      <c r="Y1108" s="241" t="s">
        <v>196</v>
      </c>
      <c r="Z1108" s="241" t="s">
        <v>196</v>
      </c>
      <c r="AA1108" s="241" t="s">
        <v>198</v>
      </c>
      <c r="AB1108" s="241" t="s">
        <v>197</v>
      </c>
      <c r="AC1108" s="241" t="s">
        <v>198</v>
      </c>
      <c r="AD1108" s="241" t="s">
        <v>198</v>
      </c>
      <c r="AE1108" s="241" t="s">
        <v>198</v>
      </c>
      <c r="AF1108" s="241" t="s">
        <v>197</v>
      </c>
      <c r="AG1108" s="241" t="s">
        <v>196</v>
      </c>
      <c r="AH1108" s="241" t="s">
        <v>196</v>
      </c>
      <c r="AI1108" s="241" t="s">
        <v>196</v>
      </c>
      <c r="AJ1108" s="241" t="s">
        <v>198</v>
      </c>
      <c r="AK1108" s="241" t="s">
        <v>196</v>
      </c>
      <c r="AL1108" s="241" t="s">
        <v>196</v>
      </c>
      <c r="AM1108" s="241" t="s">
        <v>198</v>
      </c>
      <c r="AN1108" s="241" t="s">
        <v>196</v>
      </c>
      <c r="AO1108" s="241" t="s">
        <v>196</v>
      </c>
      <c r="AP1108" s="241" t="s">
        <v>196</v>
      </c>
      <c r="AQ1108" s="241">
        <v>0</v>
      </c>
      <c r="AR1108" s="241">
        <v>0</v>
      </c>
    </row>
    <row r="1109" spans="1:44" x14ac:dyDescent="0.2">
      <c r="A1109">
        <v>121309</v>
      </c>
      <c r="B1109" t="s">
        <v>1141</v>
      </c>
      <c r="C1109" t="s">
        <v>198</v>
      </c>
      <c r="D1109" t="s">
        <v>198</v>
      </c>
      <c r="E1109" t="s">
        <v>196</v>
      </c>
      <c r="F1109" t="s">
        <v>196</v>
      </c>
      <c r="G1109" t="s">
        <v>198</v>
      </c>
      <c r="H1109" t="s">
        <v>198</v>
      </c>
      <c r="I1109" t="s">
        <v>196</v>
      </c>
      <c r="J1109" t="s">
        <v>198</v>
      </c>
      <c r="K1109" t="s">
        <v>196</v>
      </c>
      <c r="L1109" t="s">
        <v>198</v>
      </c>
      <c r="M1109" t="s">
        <v>198</v>
      </c>
      <c r="N1109" t="s">
        <v>196</v>
      </c>
      <c r="O1109" t="s">
        <v>196</v>
      </c>
      <c r="P1109" t="s">
        <v>196</v>
      </c>
      <c r="Q1109" t="s">
        <v>198</v>
      </c>
      <c r="R1109" t="s">
        <v>198</v>
      </c>
      <c r="S1109" t="s">
        <v>198</v>
      </c>
      <c r="T1109" t="s">
        <v>198</v>
      </c>
      <c r="U1109" t="s">
        <v>196</v>
      </c>
      <c r="V1109" t="s">
        <v>198</v>
      </c>
      <c r="W1109" t="s">
        <v>197</v>
      </c>
      <c r="X1109" t="s">
        <v>196</v>
      </c>
      <c r="Y1109" t="s">
        <v>196</v>
      </c>
      <c r="Z1109" t="s">
        <v>198</v>
      </c>
      <c r="AA1109" t="s">
        <v>196</v>
      </c>
      <c r="AB1109" t="s">
        <v>198</v>
      </c>
      <c r="AC1109" t="s">
        <v>198</v>
      </c>
      <c r="AD1109" t="s">
        <v>196</v>
      </c>
      <c r="AE1109" t="s">
        <v>196</v>
      </c>
      <c r="AF1109" t="s">
        <v>196</v>
      </c>
      <c r="AG1109" t="s">
        <v>198</v>
      </c>
      <c r="AH1109" t="s">
        <v>198</v>
      </c>
      <c r="AI1109" t="s">
        <v>198</v>
      </c>
      <c r="AJ1109" t="s">
        <v>198</v>
      </c>
      <c r="AK1109" t="s">
        <v>197</v>
      </c>
      <c r="AL1109" t="s">
        <v>197</v>
      </c>
      <c r="AM1109" t="s">
        <v>197</v>
      </c>
      <c r="AN1109" t="s">
        <v>197</v>
      </c>
      <c r="AO1109" t="s">
        <v>197</v>
      </c>
      <c r="AP1109" t="s">
        <v>197</v>
      </c>
      <c r="AQ1109" s="241">
        <v>0</v>
      </c>
      <c r="AR1109" s="241">
        <v>0</v>
      </c>
    </row>
    <row r="1110" spans="1:44" x14ac:dyDescent="0.2">
      <c r="A1110" s="241">
        <v>121319</v>
      </c>
      <c r="B1110" t="s">
        <v>1144</v>
      </c>
      <c r="C1110" s="241" t="s">
        <v>198</v>
      </c>
      <c r="D1110" s="241" t="s">
        <v>198</v>
      </c>
      <c r="E1110" s="241" t="s">
        <v>198</v>
      </c>
      <c r="F1110" s="241" t="s">
        <v>198</v>
      </c>
      <c r="G1110" s="241" t="s">
        <v>198</v>
      </c>
      <c r="H1110" s="241" t="s">
        <v>196</v>
      </c>
      <c r="I1110" s="241" t="s">
        <v>196</v>
      </c>
      <c r="J1110" s="241" t="s">
        <v>196</v>
      </c>
      <c r="K1110" s="241" t="s">
        <v>198</v>
      </c>
      <c r="L1110" s="241" t="s">
        <v>196</v>
      </c>
      <c r="M1110" s="241" t="s">
        <v>198</v>
      </c>
      <c r="N1110" s="241" t="s">
        <v>198</v>
      </c>
      <c r="O1110" s="241" t="s">
        <v>198</v>
      </c>
      <c r="P1110" s="241" t="s">
        <v>198</v>
      </c>
      <c r="Q1110" s="241" t="s">
        <v>198</v>
      </c>
      <c r="T1110" s="241" t="s">
        <v>197</v>
      </c>
      <c r="U1110" s="241" t="s">
        <v>196</v>
      </c>
      <c r="V1110" s="241" t="s">
        <v>198</v>
      </c>
      <c r="W1110" s="241" t="s">
        <v>197</v>
      </c>
      <c r="X1110" s="241" t="s">
        <v>198</v>
      </c>
      <c r="Y1110" s="241" t="s">
        <v>196</v>
      </c>
      <c r="Z1110" s="241" t="s">
        <v>198</v>
      </c>
      <c r="AA1110" s="241" t="s">
        <v>196</v>
      </c>
      <c r="AB1110" s="241" t="s">
        <v>198</v>
      </c>
      <c r="AC1110" s="241" t="s">
        <v>198</v>
      </c>
      <c r="AD1110" s="241" t="s">
        <v>198</v>
      </c>
      <c r="AE1110" s="241" t="s">
        <v>198</v>
      </c>
      <c r="AF1110" s="241" t="s">
        <v>198</v>
      </c>
      <c r="AG1110" s="241" t="s">
        <v>198</v>
      </c>
      <c r="AH1110" s="241" t="s">
        <v>198</v>
      </c>
      <c r="AI1110" s="241" t="s">
        <v>198</v>
      </c>
      <c r="AJ1110" s="241" t="s">
        <v>198</v>
      </c>
      <c r="AK1110" s="241" t="s">
        <v>198</v>
      </c>
      <c r="AL1110" s="241" t="s">
        <v>197</v>
      </c>
      <c r="AM1110" s="241" t="s">
        <v>197</v>
      </c>
      <c r="AN1110" s="241" t="s">
        <v>197</v>
      </c>
      <c r="AO1110" s="241" t="s">
        <v>197</v>
      </c>
      <c r="AP1110" s="241" t="s">
        <v>197</v>
      </c>
      <c r="AQ1110" s="241">
        <v>0</v>
      </c>
      <c r="AR1110" s="241">
        <v>0</v>
      </c>
    </row>
    <row r="1111" spans="1:44" x14ac:dyDescent="0.2">
      <c r="A1111">
        <v>121321</v>
      </c>
      <c r="B1111" t="s">
        <v>1144</v>
      </c>
      <c r="C1111" t="s">
        <v>198</v>
      </c>
      <c r="D1111" t="s">
        <v>196</v>
      </c>
      <c r="E1111" t="s">
        <v>196</v>
      </c>
      <c r="F1111" t="s">
        <v>196</v>
      </c>
      <c r="G1111" t="s">
        <v>198</v>
      </c>
      <c r="H1111" t="s">
        <v>196</v>
      </c>
      <c r="I1111" t="s">
        <v>198</v>
      </c>
      <c r="J1111" t="s">
        <v>198</v>
      </c>
      <c r="K1111" t="s">
        <v>198</v>
      </c>
      <c r="L1111" t="s">
        <v>198</v>
      </c>
      <c r="M1111" t="s">
        <v>196</v>
      </c>
      <c r="N1111" t="s">
        <v>196</v>
      </c>
      <c r="O1111" t="s">
        <v>196</v>
      </c>
      <c r="P1111" t="s">
        <v>198</v>
      </c>
      <c r="Q1111" t="s">
        <v>196</v>
      </c>
      <c r="R1111" t="s">
        <v>198</v>
      </c>
      <c r="S1111" t="s">
        <v>196</v>
      </c>
      <c r="T1111" t="s">
        <v>196</v>
      </c>
      <c r="U1111" t="s">
        <v>198</v>
      </c>
      <c r="V1111" t="s">
        <v>198</v>
      </c>
      <c r="W1111" t="s">
        <v>198</v>
      </c>
      <c r="X1111" t="s">
        <v>198</v>
      </c>
      <c r="Y1111" t="s">
        <v>196</v>
      </c>
      <c r="Z1111" t="s">
        <v>198</v>
      </c>
      <c r="AA1111" t="s">
        <v>196</v>
      </c>
      <c r="AB1111" t="s">
        <v>198</v>
      </c>
      <c r="AC1111" t="s">
        <v>196</v>
      </c>
      <c r="AD1111" t="s">
        <v>196</v>
      </c>
      <c r="AE1111" t="s">
        <v>196</v>
      </c>
      <c r="AF1111" t="s">
        <v>198</v>
      </c>
      <c r="AG1111" t="s">
        <v>196</v>
      </c>
      <c r="AH1111" t="s">
        <v>196</v>
      </c>
      <c r="AI1111" t="s">
        <v>196</v>
      </c>
      <c r="AJ1111" t="s">
        <v>198</v>
      </c>
      <c r="AK1111" t="s">
        <v>196</v>
      </c>
      <c r="AL1111" t="s">
        <v>196</v>
      </c>
      <c r="AM1111" t="s">
        <v>198</v>
      </c>
      <c r="AN1111" t="s">
        <v>196</v>
      </c>
      <c r="AO1111" t="s">
        <v>197</v>
      </c>
      <c r="AP1111" t="s">
        <v>198</v>
      </c>
      <c r="AQ1111" s="241">
        <v>0</v>
      </c>
      <c r="AR1111" s="241">
        <v>0</v>
      </c>
    </row>
    <row r="1112" spans="1:44" x14ac:dyDescent="0.2">
      <c r="A1112">
        <v>121323</v>
      </c>
      <c r="B1112" t="s">
        <v>59</v>
      </c>
      <c r="C1112" t="s">
        <v>198</v>
      </c>
      <c r="D1112" t="s">
        <v>198</v>
      </c>
      <c r="E1112" t="s">
        <v>198</v>
      </c>
      <c r="F1112" t="s">
        <v>198</v>
      </c>
      <c r="G1112" t="s">
        <v>198</v>
      </c>
      <c r="H1112" t="s">
        <v>198</v>
      </c>
      <c r="I1112" t="s">
        <v>198</v>
      </c>
      <c r="J1112" t="s">
        <v>198</v>
      </c>
      <c r="K1112" t="s">
        <v>198</v>
      </c>
      <c r="L1112" t="s">
        <v>198</v>
      </c>
      <c r="M1112" t="s">
        <v>198</v>
      </c>
      <c r="N1112" t="s">
        <v>198</v>
      </c>
      <c r="O1112" t="s">
        <v>198</v>
      </c>
      <c r="P1112" t="s">
        <v>198</v>
      </c>
      <c r="Q1112" t="s">
        <v>198</v>
      </c>
      <c r="R1112" t="s">
        <v>198</v>
      </c>
      <c r="S1112" t="s">
        <v>198</v>
      </c>
      <c r="T1112" t="s">
        <v>198</v>
      </c>
      <c r="U1112" t="s">
        <v>198</v>
      </c>
      <c r="V1112" t="s">
        <v>198</v>
      </c>
      <c r="W1112" t="s">
        <v>198</v>
      </c>
      <c r="X1112" t="s">
        <v>196</v>
      </c>
      <c r="Y1112" t="s">
        <v>198</v>
      </c>
      <c r="Z1112" t="s">
        <v>198</v>
      </c>
      <c r="AA1112" t="s">
        <v>198</v>
      </c>
      <c r="AB1112" t="s">
        <v>198</v>
      </c>
      <c r="AC1112" t="s">
        <v>198</v>
      </c>
      <c r="AD1112" t="s">
        <v>198</v>
      </c>
      <c r="AE1112" t="s">
        <v>196</v>
      </c>
      <c r="AF1112" t="s">
        <v>198</v>
      </c>
      <c r="AG1112" t="s">
        <v>198</v>
      </c>
      <c r="AH1112" t="s">
        <v>198</v>
      </c>
      <c r="AI1112" t="s">
        <v>198</v>
      </c>
      <c r="AJ1112" t="s">
        <v>198</v>
      </c>
      <c r="AK1112" t="s">
        <v>196</v>
      </c>
      <c r="AL1112" t="s">
        <v>198</v>
      </c>
      <c r="AM1112" t="s">
        <v>198</v>
      </c>
      <c r="AN1112" t="s">
        <v>198</v>
      </c>
      <c r="AO1112" t="s">
        <v>198</v>
      </c>
      <c r="AP1112" t="s">
        <v>196</v>
      </c>
      <c r="AQ1112" s="241">
        <v>0</v>
      </c>
      <c r="AR1112" s="241">
        <v>0</v>
      </c>
    </row>
    <row r="1113" spans="1:44" x14ac:dyDescent="0.2">
      <c r="A1113">
        <v>121331</v>
      </c>
      <c r="B1113" t="s">
        <v>1141</v>
      </c>
      <c r="C1113" t="s">
        <v>196</v>
      </c>
      <c r="D1113" t="s">
        <v>196</v>
      </c>
      <c r="E1113" t="s">
        <v>196</v>
      </c>
      <c r="F1113" t="s">
        <v>196</v>
      </c>
      <c r="G1113" t="s">
        <v>196</v>
      </c>
      <c r="H1113" t="s">
        <v>198</v>
      </c>
      <c r="I1113" t="s">
        <v>198</v>
      </c>
      <c r="J1113" t="s">
        <v>196</v>
      </c>
      <c r="K1113" t="s">
        <v>198</v>
      </c>
      <c r="L1113" t="s">
        <v>196</v>
      </c>
      <c r="M1113" t="s">
        <v>196</v>
      </c>
      <c r="N1113" t="s">
        <v>198</v>
      </c>
      <c r="O1113" t="s">
        <v>196</v>
      </c>
      <c r="P1113" t="s">
        <v>198</v>
      </c>
      <c r="Q1113" t="s">
        <v>196</v>
      </c>
      <c r="R1113" t="s">
        <v>198</v>
      </c>
      <c r="S1113" t="s">
        <v>196</v>
      </c>
      <c r="T1113" t="s">
        <v>198</v>
      </c>
      <c r="U1113" t="s">
        <v>198</v>
      </c>
      <c r="V1113" t="s">
        <v>198</v>
      </c>
      <c r="W1113" t="s">
        <v>196</v>
      </c>
      <c r="X1113" t="s">
        <v>196</v>
      </c>
      <c r="Y1113" t="s">
        <v>198</v>
      </c>
      <c r="Z1113" t="s">
        <v>196</v>
      </c>
      <c r="AA1113" t="s">
        <v>198</v>
      </c>
      <c r="AB1113" t="s">
        <v>197</v>
      </c>
      <c r="AC1113" t="s">
        <v>198</v>
      </c>
      <c r="AD1113" t="s">
        <v>196</v>
      </c>
      <c r="AE1113" t="s">
        <v>198</v>
      </c>
      <c r="AF1113" t="s">
        <v>196</v>
      </c>
      <c r="AG1113" t="s">
        <v>198</v>
      </c>
      <c r="AH1113" t="s">
        <v>196</v>
      </c>
      <c r="AI1113" t="s">
        <v>196</v>
      </c>
      <c r="AJ1113" t="s">
        <v>196</v>
      </c>
      <c r="AK1113" t="s">
        <v>198</v>
      </c>
      <c r="AL1113" t="s">
        <v>197</v>
      </c>
      <c r="AM1113" t="s">
        <v>198</v>
      </c>
      <c r="AN1113" t="s">
        <v>196</v>
      </c>
      <c r="AO1113" t="s">
        <v>198</v>
      </c>
      <c r="AP1113" t="s">
        <v>198</v>
      </c>
      <c r="AQ1113" s="241">
        <v>0</v>
      </c>
      <c r="AR1113" s="241">
        <v>0</v>
      </c>
    </row>
    <row r="1114" spans="1:44" x14ac:dyDescent="0.2">
      <c r="A1114">
        <v>121333</v>
      </c>
      <c r="B1114" t="s">
        <v>1141</v>
      </c>
      <c r="C1114" t="s">
        <v>198</v>
      </c>
      <c r="D1114" t="s">
        <v>198</v>
      </c>
      <c r="E1114" t="s">
        <v>196</v>
      </c>
      <c r="F1114" t="s">
        <v>198</v>
      </c>
      <c r="G1114" t="s">
        <v>198</v>
      </c>
      <c r="H1114" t="s">
        <v>198</v>
      </c>
      <c r="I1114" t="s">
        <v>196</v>
      </c>
      <c r="J1114" t="s">
        <v>198</v>
      </c>
      <c r="K1114" t="s">
        <v>196</v>
      </c>
      <c r="L1114" t="s">
        <v>198</v>
      </c>
      <c r="M1114" t="s">
        <v>198</v>
      </c>
      <c r="N1114" t="s">
        <v>196</v>
      </c>
      <c r="O1114" t="s">
        <v>198</v>
      </c>
      <c r="P1114" t="s">
        <v>198</v>
      </c>
      <c r="Q1114" t="s">
        <v>198</v>
      </c>
      <c r="R1114" t="s">
        <v>196</v>
      </c>
      <c r="S1114" t="s">
        <v>198</v>
      </c>
      <c r="T1114" t="s">
        <v>198</v>
      </c>
      <c r="U1114" t="s">
        <v>198</v>
      </c>
      <c r="V1114" t="s">
        <v>198</v>
      </c>
      <c r="W1114" t="s">
        <v>196</v>
      </c>
      <c r="X1114" t="s">
        <v>196</v>
      </c>
      <c r="Y1114" t="s">
        <v>196</v>
      </c>
      <c r="Z1114" t="s">
        <v>196</v>
      </c>
      <c r="AA1114" t="s">
        <v>196</v>
      </c>
      <c r="AB1114" t="s">
        <v>198</v>
      </c>
      <c r="AC1114" t="s">
        <v>198</v>
      </c>
      <c r="AD1114" t="s">
        <v>196</v>
      </c>
      <c r="AE1114" t="s">
        <v>198</v>
      </c>
      <c r="AF1114" t="s">
        <v>198</v>
      </c>
      <c r="AG1114" t="s">
        <v>197</v>
      </c>
      <c r="AH1114" t="s">
        <v>197</v>
      </c>
      <c r="AI1114" t="s">
        <v>197</v>
      </c>
      <c r="AJ1114" t="s">
        <v>197</v>
      </c>
      <c r="AK1114" t="s">
        <v>197</v>
      </c>
      <c r="AL1114" t="s">
        <v>197</v>
      </c>
      <c r="AM1114" t="s">
        <v>197</v>
      </c>
      <c r="AN1114" t="s">
        <v>197</v>
      </c>
      <c r="AO1114" t="s">
        <v>197</v>
      </c>
      <c r="AP1114" t="s">
        <v>197</v>
      </c>
      <c r="AQ1114" s="241">
        <v>0</v>
      </c>
      <c r="AR1114" s="241">
        <v>0</v>
      </c>
    </row>
    <row r="1115" spans="1:44" x14ac:dyDescent="0.2">
      <c r="A1115">
        <v>121339</v>
      </c>
      <c r="B1115" t="s">
        <v>1144</v>
      </c>
      <c r="C1115" t="s">
        <v>196</v>
      </c>
      <c r="D1115" t="s">
        <v>196</v>
      </c>
      <c r="E1115" t="s">
        <v>196</v>
      </c>
      <c r="F1115" t="s">
        <v>196</v>
      </c>
      <c r="G1115" t="s">
        <v>196</v>
      </c>
      <c r="H1115" t="s">
        <v>196</v>
      </c>
      <c r="I1115" t="s">
        <v>198</v>
      </c>
      <c r="J1115" t="s">
        <v>196</v>
      </c>
      <c r="K1115" t="s">
        <v>198</v>
      </c>
      <c r="L1115" t="s">
        <v>196</v>
      </c>
      <c r="M1115" t="s">
        <v>198</v>
      </c>
      <c r="N1115" t="s">
        <v>196</v>
      </c>
      <c r="O1115" t="s">
        <v>196</v>
      </c>
      <c r="P1115" t="s">
        <v>198</v>
      </c>
      <c r="Q1115" t="s">
        <v>198</v>
      </c>
      <c r="R1115" t="s">
        <v>196</v>
      </c>
      <c r="S1115" t="s">
        <v>198</v>
      </c>
      <c r="T1115" t="s">
        <v>198</v>
      </c>
      <c r="U1115" t="s">
        <v>198</v>
      </c>
      <c r="V1115" t="s">
        <v>198</v>
      </c>
      <c r="W1115" t="s">
        <v>196</v>
      </c>
      <c r="X1115" t="s">
        <v>198</v>
      </c>
      <c r="Y1115" t="s">
        <v>196</v>
      </c>
      <c r="Z1115" t="s">
        <v>198</v>
      </c>
      <c r="AA1115" t="s">
        <v>196</v>
      </c>
      <c r="AB1115" t="s">
        <v>196</v>
      </c>
      <c r="AC1115" t="s">
        <v>198</v>
      </c>
      <c r="AD1115" t="s">
        <v>198</v>
      </c>
      <c r="AE1115" t="s">
        <v>198</v>
      </c>
      <c r="AF1115" t="s">
        <v>196</v>
      </c>
      <c r="AG1115" t="s">
        <v>198</v>
      </c>
      <c r="AH1115" t="s">
        <v>196</v>
      </c>
      <c r="AI1115" t="s">
        <v>198</v>
      </c>
      <c r="AJ1115" t="s">
        <v>198</v>
      </c>
      <c r="AK1115" t="s">
        <v>196</v>
      </c>
      <c r="AL1115" t="s">
        <v>196</v>
      </c>
      <c r="AM1115" t="s">
        <v>198</v>
      </c>
      <c r="AN1115" t="s">
        <v>196</v>
      </c>
      <c r="AO1115" t="s">
        <v>197</v>
      </c>
      <c r="AP1115" t="s">
        <v>198</v>
      </c>
      <c r="AQ1115" s="241">
        <v>0</v>
      </c>
      <c r="AR1115" s="241">
        <v>0</v>
      </c>
    </row>
    <row r="1116" spans="1:44" x14ac:dyDescent="0.2">
      <c r="A1116">
        <v>121342</v>
      </c>
      <c r="B1116" t="s">
        <v>59</v>
      </c>
      <c r="C1116" t="s">
        <v>198</v>
      </c>
      <c r="D1116" t="s">
        <v>196</v>
      </c>
      <c r="E1116" t="s">
        <v>196</v>
      </c>
      <c r="F1116" t="s">
        <v>196</v>
      </c>
      <c r="G1116" t="s">
        <v>198</v>
      </c>
      <c r="H1116" t="s">
        <v>196</v>
      </c>
      <c r="I1116" t="s">
        <v>196</v>
      </c>
      <c r="J1116" t="s">
        <v>198</v>
      </c>
      <c r="K1116" t="s">
        <v>196</v>
      </c>
      <c r="L1116" t="s">
        <v>198</v>
      </c>
      <c r="M1116" t="s">
        <v>196</v>
      </c>
      <c r="N1116" t="s">
        <v>198</v>
      </c>
      <c r="O1116" t="s">
        <v>198</v>
      </c>
      <c r="P1116" t="s">
        <v>196</v>
      </c>
      <c r="Q1116" t="s">
        <v>198</v>
      </c>
      <c r="R1116" t="s">
        <v>196</v>
      </c>
      <c r="S1116" t="s">
        <v>198</v>
      </c>
      <c r="T1116" t="s">
        <v>196</v>
      </c>
      <c r="U1116" t="s">
        <v>196</v>
      </c>
      <c r="V1116" t="s">
        <v>198</v>
      </c>
      <c r="W1116" t="s">
        <v>198</v>
      </c>
      <c r="X1116" t="s">
        <v>198</v>
      </c>
      <c r="Y1116" t="s">
        <v>196</v>
      </c>
      <c r="Z1116" t="s">
        <v>196</v>
      </c>
      <c r="AA1116" t="s">
        <v>196</v>
      </c>
      <c r="AB1116" t="s">
        <v>196</v>
      </c>
      <c r="AC1116" t="s">
        <v>196</v>
      </c>
      <c r="AD1116" t="s">
        <v>198</v>
      </c>
      <c r="AE1116" t="s">
        <v>196</v>
      </c>
      <c r="AF1116" t="s">
        <v>196</v>
      </c>
      <c r="AG1116" t="s">
        <v>196</v>
      </c>
      <c r="AH1116" t="s">
        <v>196</v>
      </c>
      <c r="AI1116" t="s">
        <v>196</v>
      </c>
      <c r="AJ1116" t="s">
        <v>196</v>
      </c>
      <c r="AK1116" t="s">
        <v>196</v>
      </c>
      <c r="AL1116" t="s">
        <v>198</v>
      </c>
      <c r="AM1116" t="s">
        <v>197</v>
      </c>
      <c r="AN1116" t="s">
        <v>198</v>
      </c>
      <c r="AO1116" t="s">
        <v>197</v>
      </c>
      <c r="AP1116" t="s">
        <v>197</v>
      </c>
      <c r="AQ1116" s="241">
        <v>0</v>
      </c>
      <c r="AR1116" s="241">
        <v>0</v>
      </c>
    </row>
    <row r="1117" spans="1:44" x14ac:dyDescent="0.2">
      <c r="A1117">
        <v>121346</v>
      </c>
      <c r="B1117" t="s">
        <v>59</v>
      </c>
      <c r="C1117" t="s">
        <v>198</v>
      </c>
      <c r="D1117" t="s">
        <v>198</v>
      </c>
      <c r="E1117" t="s">
        <v>196</v>
      </c>
      <c r="F1117" t="s">
        <v>196</v>
      </c>
      <c r="G1117" t="s">
        <v>198</v>
      </c>
      <c r="H1117" t="s">
        <v>198</v>
      </c>
      <c r="I1117" t="s">
        <v>198</v>
      </c>
      <c r="J1117" t="s">
        <v>198</v>
      </c>
      <c r="K1117" t="s">
        <v>198</v>
      </c>
      <c r="L1117" t="s">
        <v>198</v>
      </c>
      <c r="M1117" t="s">
        <v>196</v>
      </c>
      <c r="N1117" t="s">
        <v>198</v>
      </c>
      <c r="O1117" t="s">
        <v>198</v>
      </c>
      <c r="P1117" t="s">
        <v>196</v>
      </c>
      <c r="Q1117" t="s">
        <v>198</v>
      </c>
      <c r="R1117" t="s">
        <v>198</v>
      </c>
      <c r="S1117" t="s">
        <v>198</v>
      </c>
      <c r="T1117" t="s">
        <v>196</v>
      </c>
      <c r="U1117" t="s">
        <v>198</v>
      </c>
      <c r="V1117" t="s">
        <v>198</v>
      </c>
      <c r="W1117" t="s">
        <v>198</v>
      </c>
      <c r="X1117" t="s">
        <v>196</v>
      </c>
      <c r="Y1117" t="s">
        <v>198</v>
      </c>
      <c r="Z1117" t="s">
        <v>197</v>
      </c>
      <c r="AA1117" t="s">
        <v>198</v>
      </c>
      <c r="AB1117" t="s">
        <v>196</v>
      </c>
      <c r="AC1117" t="s">
        <v>197</v>
      </c>
      <c r="AD1117" t="s">
        <v>198</v>
      </c>
      <c r="AE1117" t="s">
        <v>196</v>
      </c>
      <c r="AF1117" t="s">
        <v>196</v>
      </c>
      <c r="AG1117" t="s">
        <v>198</v>
      </c>
      <c r="AH1117" t="s">
        <v>197</v>
      </c>
      <c r="AI1117" t="s">
        <v>196</v>
      </c>
      <c r="AJ1117" t="s">
        <v>198</v>
      </c>
      <c r="AK1117" t="s">
        <v>197</v>
      </c>
      <c r="AL1117" t="s">
        <v>198</v>
      </c>
      <c r="AM1117" t="s">
        <v>197</v>
      </c>
      <c r="AN1117" t="s">
        <v>196</v>
      </c>
      <c r="AO1117" t="s">
        <v>197</v>
      </c>
      <c r="AP1117" t="s">
        <v>197</v>
      </c>
      <c r="AQ1117" s="241">
        <v>0</v>
      </c>
      <c r="AR1117" s="241">
        <v>0</v>
      </c>
    </row>
    <row r="1118" spans="1:44" x14ac:dyDescent="0.2">
      <c r="A1118">
        <v>121349</v>
      </c>
      <c r="B1118" t="s">
        <v>1141</v>
      </c>
      <c r="C1118" t="s">
        <v>196</v>
      </c>
      <c r="D1118" t="s">
        <v>198</v>
      </c>
      <c r="E1118" t="s">
        <v>196</v>
      </c>
      <c r="F1118" t="s">
        <v>196</v>
      </c>
      <c r="G1118" t="s">
        <v>198</v>
      </c>
      <c r="H1118" t="s">
        <v>198</v>
      </c>
      <c r="I1118" t="s">
        <v>196</v>
      </c>
      <c r="J1118" t="s">
        <v>196</v>
      </c>
      <c r="K1118" t="s">
        <v>196</v>
      </c>
      <c r="L1118" t="s">
        <v>196</v>
      </c>
      <c r="M1118" t="s">
        <v>198</v>
      </c>
      <c r="N1118" t="s">
        <v>196</v>
      </c>
      <c r="O1118" t="s">
        <v>198</v>
      </c>
      <c r="P1118" t="s">
        <v>196</v>
      </c>
      <c r="Q1118" t="s">
        <v>198</v>
      </c>
      <c r="R1118" t="s">
        <v>196</v>
      </c>
      <c r="S1118" t="s">
        <v>198</v>
      </c>
      <c r="T1118" t="s">
        <v>196</v>
      </c>
      <c r="U1118" t="s">
        <v>198</v>
      </c>
      <c r="V1118" t="s">
        <v>198</v>
      </c>
      <c r="W1118" t="s">
        <v>198</v>
      </c>
      <c r="X1118" t="s">
        <v>198</v>
      </c>
      <c r="Y1118" t="s">
        <v>196</v>
      </c>
      <c r="Z1118" t="s">
        <v>198</v>
      </c>
      <c r="AA1118" t="s">
        <v>198</v>
      </c>
      <c r="AB1118" t="s">
        <v>198</v>
      </c>
      <c r="AC1118" t="s">
        <v>198</v>
      </c>
      <c r="AD1118" t="s">
        <v>198</v>
      </c>
      <c r="AE1118" t="s">
        <v>198</v>
      </c>
      <c r="AF1118" t="s">
        <v>196</v>
      </c>
      <c r="AG1118" t="s">
        <v>198</v>
      </c>
      <c r="AH1118" t="s">
        <v>196</v>
      </c>
      <c r="AI1118" t="s">
        <v>198</v>
      </c>
      <c r="AJ1118" t="s">
        <v>198</v>
      </c>
      <c r="AK1118" t="s">
        <v>197</v>
      </c>
      <c r="AL1118" t="s">
        <v>196</v>
      </c>
      <c r="AM1118" t="s">
        <v>198</v>
      </c>
      <c r="AN1118" t="s">
        <v>196</v>
      </c>
      <c r="AO1118" t="s">
        <v>198</v>
      </c>
      <c r="AP1118" t="s">
        <v>197</v>
      </c>
      <c r="AQ1118" s="241">
        <v>0</v>
      </c>
      <c r="AR1118" s="241">
        <v>0</v>
      </c>
    </row>
    <row r="1119" spans="1:44" ht="15" x14ac:dyDescent="0.25">
      <c r="A1119" s="257">
        <v>121350</v>
      </c>
      <c r="B1119" t="s">
        <v>59</v>
      </c>
      <c r="C1119" s="245" t="s">
        <v>659</v>
      </c>
      <c r="D1119" s="245" t="s">
        <v>659</v>
      </c>
      <c r="E1119" s="245" t="s">
        <v>659</v>
      </c>
      <c r="F1119" s="245" t="s">
        <v>659</v>
      </c>
      <c r="G1119" s="245" t="s">
        <v>659</v>
      </c>
      <c r="H1119" s="245" t="s">
        <v>659</v>
      </c>
      <c r="I1119" s="245" t="s">
        <v>659</v>
      </c>
      <c r="J1119" s="245" t="s">
        <v>659</v>
      </c>
      <c r="K1119" s="245" t="s">
        <v>659</v>
      </c>
      <c r="L1119" s="245" t="s">
        <v>659</v>
      </c>
      <c r="M1119" s="245" t="s">
        <v>659</v>
      </c>
      <c r="N1119" s="245" t="s">
        <v>659</v>
      </c>
      <c r="O1119" s="245" t="s">
        <v>659</v>
      </c>
      <c r="P1119" s="245" t="s">
        <v>659</v>
      </c>
      <c r="Q1119" s="245" t="s">
        <v>659</v>
      </c>
      <c r="R1119" s="245" t="s">
        <v>659</v>
      </c>
      <c r="S1119" s="245" t="s">
        <v>659</v>
      </c>
      <c r="T1119" s="245" t="s">
        <v>659</v>
      </c>
      <c r="U1119" s="245" t="s">
        <v>659</v>
      </c>
      <c r="V1119" s="245" t="s">
        <v>659</v>
      </c>
      <c r="W1119" s="245" t="s">
        <v>659</v>
      </c>
      <c r="X1119" s="245" t="s">
        <v>659</v>
      </c>
      <c r="Y1119" s="245" t="s">
        <v>659</v>
      </c>
      <c r="Z1119" s="245" t="s">
        <v>659</v>
      </c>
      <c r="AA1119" s="245" t="s">
        <v>659</v>
      </c>
      <c r="AB1119" s="245" t="s">
        <v>659</v>
      </c>
      <c r="AC1119" s="245" t="s">
        <v>659</v>
      </c>
      <c r="AD1119" s="245" t="s">
        <v>659</v>
      </c>
      <c r="AE1119" s="245" t="s">
        <v>659</v>
      </c>
      <c r="AF1119" s="245" t="s">
        <v>659</v>
      </c>
      <c r="AG1119" s="245" t="s">
        <v>659</v>
      </c>
      <c r="AH1119" s="245" t="s">
        <v>659</v>
      </c>
      <c r="AI1119" s="245" t="s">
        <v>659</v>
      </c>
      <c r="AJ1119" s="245" t="s">
        <v>659</v>
      </c>
      <c r="AK1119" s="245" t="s">
        <v>659</v>
      </c>
      <c r="AL1119" s="245" t="s">
        <v>659</v>
      </c>
      <c r="AM1119" s="245" t="s">
        <v>659</v>
      </c>
      <c r="AN1119" s="245" t="s">
        <v>659</v>
      </c>
      <c r="AO1119" s="245" t="s">
        <v>659</v>
      </c>
      <c r="AP1119" s="245" t="s">
        <v>659</v>
      </c>
      <c r="AQ1119" s="241" t="s">
        <v>1145</v>
      </c>
      <c r="AR1119" s="241">
        <v>0</v>
      </c>
    </row>
    <row r="1120" spans="1:44" x14ac:dyDescent="0.2">
      <c r="A1120">
        <v>121353</v>
      </c>
      <c r="B1120" t="s">
        <v>1141</v>
      </c>
      <c r="C1120" t="s">
        <v>659</v>
      </c>
      <c r="D1120" t="s">
        <v>659</v>
      </c>
      <c r="E1120" t="s">
        <v>659</v>
      </c>
      <c r="F1120" t="s">
        <v>659</v>
      </c>
      <c r="G1120" t="s">
        <v>659</v>
      </c>
      <c r="H1120" t="s">
        <v>659</v>
      </c>
      <c r="I1120" t="s">
        <v>659</v>
      </c>
      <c r="J1120" t="s">
        <v>659</v>
      </c>
      <c r="K1120" t="s">
        <v>659</v>
      </c>
      <c r="L1120" t="s">
        <v>659</v>
      </c>
      <c r="M1120" t="s">
        <v>659</v>
      </c>
      <c r="N1120" t="s">
        <v>659</v>
      </c>
      <c r="O1120" t="s">
        <v>659</v>
      </c>
      <c r="P1120" t="s">
        <v>659</v>
      </c>
      <c r="Q1120" t="s">
        <v>659</v>
      </c>
      <c r="R1120" t="s">
        <v>659</v>
      </c>
      <c r="S1120" t="s">
        <v>659</v>
      </c>
      <c r="T1120" t="s">
        <v>659</v>
      </c>
      <c r="U1120" t="s">
        <v>659</v>
      </c>
      <c r="V1120" t="s">
        <v>659</v>
      </c>
      <c r="W1120" t="s">
        <v>659</v>
      </c>
      <c r="X1120" t="s">
        <v>659</v>
      </c>
      <c r="Y1120" t="s">
        <v>659</v>
      </c>
      <c r="Z1120" t="s">
        <v>659</v>
      </c>
      <c r="AA1120" t="s">
        <v>659</v>
      </c>
      <c r="AB1120" t="s">
        <v>659</v>
      </c>
      <c r="AC1120" t="s">
        <v>659</v>
      </c>
      <c r="AD1120" t="s">
        <v>659</v>
      </c>
      <c r="AE1120" t="s">
        <v>659</v>
      </c>
      <c r="AF1120" t="s">
        <v>659</v>
      </c>
      <c r="AG1120" t="s">
        <v>659</v>
      </c>
      <c r="AH1120" t="s">
        <v>659</v>
      </c>
      <c r="AI1120" t="s">
        <v>659</v>
      </c>
      <c r="AJ1120" t="s">
        <v>659</v>
      </c>
      <c r="AK1120" t="s">
        <v>659</v>
      </c>
      <c r="AL1120" t="s">
        <v>659</v>
      </c>
      <c r="AM1120" t="s">
        <v>659</v>
      </c>
      <c r="AN1120" t="s">
        <v>659</v>
      </c>
      <c r="AO1120" t="s">
        <v>659</v>
      </c>
      <c r="AP1120" t="s">
        <v>659</v>
      </c>
      <c r="AQ1120" s="241" t="s">
        <v>935</v>
      </c>
      <c r="AR1120" s="241">
        <v>0</v>
      </c>
    </row>
    <row r="1121" spans="1:44" x14ac:dyDescent="0.2">
      <c r="A1121">
        <v>121358</v>
      </c>
      <c r="B1121" t="s">
        <v>1144</v>
      </c>
      <c r="C1121" t="s">
        <v>198</v>
      </c>
      <c r="D1121" t="s">
        <v>196</v>
      </c>
      <c r="E1121" t="s">
        <v>196</v>
      </c>
      <c r="F1121" t="s">
        <v>196</v>
      </c>
      <c r="G1121" t="s">
        <v>198</v>
      </c>
      <c r="H1121" t="s">
        <v>198</v>
      </c>
      <c r="I1121" t="s">
        <v>198</v>
      </c>
      <c r="J1121" t="s">
        <v>196</v>
      </c>
      <c r="K1121" t="s">
        <v>198</v>
      </c>
      <c r="L1121" t="s">
        <v>198</v>
      </c>
      <c r="M1121" t="s">
        <v>196</v>
      </c>
      <c r="N1121" t="s">
        <v>196</v>
      </c>
      <c r="O1121" t="s">
        <v>196</v>
      </c>
      <c r="P1121" t="s">
        <v>198</v>
      </c>
      <c r="Q1121" t="s">
        <v>198</v>
      </c>
      <c r="R1121" t="s">
        <v>196</v>
      </c>
      <c r="S1121" t="s">
        <v>196</v>
      </c>
      <c r="T1121" t="s">
        <v>196</v>
      </c>
      <c r="U1121" t="s">
        <v>196</v>
      </c>
      <c r="V1121" t="s">
        <v>196</v>
      </c>
      <c r="W1121" t="s">
        <v>198</v>
      </c>
      <c r="X1121" t="s">
        <v>198</v>
      </c>
      <c r="Y1121" t="s">
        <v>196</v>
      </c>
      <c r="Z1121" t="s">
        <v>198</v>
      </c>
      <c r="AA1121" t="s">
        <v>196</v>
      </c>
      <c r="AB1121" t="s">
        <v>198</v>
      </c>
      <c r="AC1121" t="s">
        <v>196</v>
      </c>
      <c r="AD1121" t="s">
        <v>196</v>
      </c>
      <c r="AE1121" t="s">
        <v>196</v>
      </c>
      <c r="AF1121" t="s">
        <v>196</v>
      </c>
      <c r="AG1121" t="s">
        <v>198</v>
      </c>
      <c r="AH1121" t="s">
        <v>196</v>
      </c>
      <c r="AI1121" t="s">
        <v>196</v>
      </c>
      <c r="AJ1121" t="s">
        <v>198</v>
      </c>
      <c r="AK1121" t="s">
        <v>196</v>
      </c>
      <c r="AL1121" t="s">
        <v>198</v>
      </c>
      <c r="AM1121" t="s">
        <v>198</v>
      </c>
      <c r="AN1121" t="s">
        <v>198</v>
      </c>
      <c r="AO1121" t="s">
        <v>196</v>
      </c>
      <c r="AP1121" t="s">
        <v>196</v>
      </c>
      <c r="AQ1121" s="241">
        <v>0</v>
      </c>
      <c r="AR1121" s="241">
        <v>0</v>
      </c>
    </row>
    <row r="1122" spans="1:44" x14ac:dyDescent="0.2">
      <c r="A1122" s="241">
        <v>121372</v>
      </c>
      <c r="B1122" t="s">
        <v>59</v>
      </c>
      <c r="C1122" s="241" t="s">
        <v>198</v>
      </c>
      <c r="D1122" s="241" t="s">
        <v>196</v>
      </c>
      <c r="E1122" s="241" t="s">
        <v>196</v>
      </c>
      <c r="F1122" s="241" t="s">
        <v>196</v>
      </c>
      <c r="G1122" s="241" t="s">
        <v>196</v>
      </c>
      <c r="H1122" s="241" t="s">
        <v>198</v>
      </c>
      <c r="I1122" s="241" t="s">
        <v>198</v>
      </c>
      <c r="J1122" s="241" t="s">
        <v>196</v>
      </c>
      <c r="K1122" s="241" t="s">
        <v>196</v>
      </c>
      <c r="L1122" s="241" t="s">
        <v>196</v>
      </c>
      <c r="M1122" s="241" t="s">
        <v>198</v>
      </c>
      <c r="N1122" s="241" t="s">
        <v>196</v>
      </c>
      <c r="O1122" s="241" t="s">
        <v>196</v>
      </c>
      <c r="P1122" s="241" t="s">
        <v>196</v>
      </c>
      <c r="Q1122" s="241" t="s">
        <v>196</v>
      </c>
      <c r="R1122" s="241" t="s">
        <v>198</v>
      </c>
      <c r="S1122" s="241" t="s">
        <v>198</v>
      </c>
      <c r="T1122" s="241" t="s">
        <v>196</v>
      </c>
      <c r="U1122" s="241" t="s">
        <v>196</v>
      </c>
      <c r="V1122" s="241" t="s">
        <v>198</v>
      </c>
      <c r="W1122" s="241" t="s">
        <v>198</v>
      </c>
      <c r="X1122" s="241" t="s">
        <v>198</v>
      </c>
      <c r="Y1122" s="241" t="s">
        <v>198</v>
      </c>
      <c r="Z1122" s="241" t="s">
        <v>198</v>
      </c>
      <c r="AA1122" s="241" t="s">
        <v>196</v>
      </c>
      <c r="AB1122" s="241" t="s">
        <v>198</v>
      </c>
      <c r="AC1122" s="241" t="s">
        <v>198</v>
      </c>
      <c r="AD1122" s="241" t="s">
        <v>198</v>
      </c>
      <c r="AE1122" s="241" t="s">
        <v>198</v>
      </c>
      <c r="AF1122" s="241" t="s">
        <v>197</v>
      </c>
      <c r="AG1122" s="241" t="s">
        <v>196</v>
      </c>
      <c r="AH1122" s="241" t="s">
        <v>196</v>
      </c>
      <c r="AI1122" s="241" t="s">
        <v>198</v>
      </c>
      <c r="AJ1122" s="241" t="s">
        <v>198</v>
      </c>
      <c r="AK1122" s="241" t="s">
        <v>197</v>
      </c>
      <c r="AL1122" s="241" t="s">
        <v>196</v>
      </c>
      <c r="AM1122" s="241" t="s">
        <v>198</v>
      </c>
      <c r="AN1122" s="241" t="s">
        <v>196</v>
      </c>
      <c r="AO1122" s="241" t="s">
        <v>198</v>
      </c>
      <c r="AP1122" s="241" t="s">
        <v>197</v>
      </c>
      <c r="AQ1122" s="241">
        <v>0</v>
      </c>
      <c r="AR1122" s="241">
        <v>0</v>
      </c>
    </row>
    <row r="1123" spans="1:44" x14ac:dyDescent="0.2">
      <c r="A1123">
        <v>121377</v>
      </c>
      <c r="B1123" t="s">
        <v>59</v>
      </c>
      <c r="C1123" t="s">
        <v>198</v>
      </c>
      <c r="D1123" t="s">
        <v>196</v>
      </c>
      <c r="E1123" t="s">
        <v>196</v>
      </c>
      <c r="F1123" t="s">
        <v>196</v>
      </c>
      <c r="G1123" t="s">
        <v>198</v>
      </c>
      <c r="H1123" t="s">
        <v>197</v>
      </c>
      <c r="I1123" t="s">
        <v>197</v>
      </c>
      <c r="J1123" t="s">
        <v>198</v>
      </c>
      <c r="K1123" t="s">
        <v>197</v>
      </c>
      <c r="L1123" t="s">
        <v>197</v>
      </c>
      <c r="M1123" t="s">
        <v>196</v>
      </c>
      <c r="N1123" t="s">
        <v>196</v>
      </c>
      <c r="O1123" t="s">
        <v>196</v>
      </c>
      <c r="P1123" t="s">
        <v>198</v>
      </c>
      <c r="Q1123" t="s">
        <v>198</v>
      </c>
      <c r="R1123" t="s">
        <v>196</v>
      </c>
      <c r="S1123" t="s">
        <v>198</v>
      </c>
      <c r="T1123" t="s">
        <v>196</v>
      </c>
      <c r="U1123" t="s">
        <v>198</v>
      </c>
      <c r="V1123" t="s">
        <v>196</v>
      </c>
      <c r="W1123" t="s">
        <v>198</v>
      </c>
      <c r="X1123" t="s">
        <v>198</v>
      </c>
      <c r="Y1123" t="s">
        <v>197</v>
      </c>
      <c r="Z1123" t="s">
        <v>196</v>
      </c>
      <c r="AA1123" t="s">
        <v>198</v>
      </c>
      <c r="AB1123" t="s">
        <v>198</v>
      </c>
      <c r="AC1123" t="s">
        <v>198</v>
      </c>
      <c r="AD1123" t="s">
        <v>198</v>
      </c>
      <c r="AE1123" t="s">
        <v>197</v>
      </c>
      <c r="AF1123" t="s">
        <v>196</v>
      </c>
      <c r="AG1123" t="s">
        <v>198</v>
      </c>
      <c r="AH1123" t="s">
        <v>196</v>
      </c>
      <c r="AI1123" t="s">
        <v>196</v>
      </c>
      <c r="AJ1123" t="s">
        <v>198</v>
      </c>
      <c r="AK1123" t="s">
        <v>196</v>
      </c>
      <c r="AL1123" t="s">
        <v>196</v>
      </c>
      <c r="AM1123" t="s">
        <v>196</v>
      </c>
      <c r="AN1123" t="s">
        <v>196</v>
      </c>
      <c r="AO1123" t="s">
        <v>196</v>
      </c>
      <c r="AP1123" t="s">
        <v>196</v>
      </c>
      <c r="AQ1123" s="241">
        <v>0</v>
      </c>
      <c r="AR1123" s="241">
        <v>0</v>
      </c>
    </row>
    <row r="1124" spans="1:44" x14ac:dyDescent="0.2">
      <c r="A1124" s="241">
        <v>121379</v>
      </c>
      <c r="B1124" t="s">
        <v>59</v>
      </c>
      <c r="C1124" s="241" t="s">
        <v>198</v>
      </c>
      <c r="D1124" s="241" t="s">
        <v>196</v>
      </c>
      <c r="E1124" s="241" t="s">
        <v>196</v>
      </c>
      <c r="F1124" s="241" t="s">
        <v>196</v>
      </c>
      <c r="G1124" s="241" t="s">
        <v>198</v>
      </c>
      <c r="H1124" s="241" t="s">
        <v>198</v>
      </c>
      <c r="I1124" s="241" t="s">
        <v>198</v>
      </c>
      <c r="J1124" s="241" t="s">
        <v>196</v>
      </c>
      <c r="K1124" s="241" t="s">
        <v>198</v>
      </c>
      <c r="L1124" s="241" t="s">
        <v>198</v>
      </c>
      <c r="M1124" s="241" t="s">
        <v>198</v>
      </c>
      <c r="N1124" s="241" t="s">
        <v>196</v>
      </c>
      <c r="O1124" s="241" t="s">
        <v>198</v>
      </c>
      <c r="P1124" s="241" t="s">
        <v>196</v>
      </c>
      <c r="Q1124" s="241" t="s">
        <v>198</v>
      </c>
      <c r="R1124" s="241" t="s">
        <v>198</v>
      </c>
      <c r="S1124" s="241" t="s">
        <v>198</v>
      </c>
      <c r="T1124" s="241" t="s">
        <v>196</v>
      </c>
      <c r="U1124" s="241" t="s">
        <v>196</v>
      </c>
      <c r="V1124" s="241" t="s">
        <v>198</v>
      </c>
      <c r="W1124" s="241" t="s">
        <v>198</v>
      </c>
      <c r="X1124" s="241" t="s">
        <v>196</v>
      </c>
      <c r="Y1124" s="241" t="s">
        <v>196</v>
      </c>
      <c r="Z1124" s="241" t="s">
        <v>196</v>
      </c>
      <c r="AA1124" s="241" t="s">
        <v>196</v>
      </c>
      <c r="AB1124" s="241" t="s">
        <v>198</v>
      </c>
      <c r="AC1124" s="241" t="s">
        <v>196</v>
      </c>
      <c r="AD1124" s="241" t="s">
        <v>196</v>
      </c>
      <c r="AE1124" s="241" t="s">
        <v>196</v>
      </c>
      <c r="AF1124" s="241" t="s">
        <v>198</v>
      </c>
      <c r="AG1124" s="241" t="s">
        <v>198</v>
      </c>
      <c r="AH1124" s="241" t="s">
        <v>196</v>
      </c>
      <c r="AI1124" s="241" t="s">
        <v>196</v>
      </c>
      <c r="AJ1124" s="241" t="s">
        <v>196</v>
      </c>
      <c r="AK1124" s="241" t="s">
        <v>196</v>
      </c>
      <c r="AL1124" s="241" t="s">
        <v>198</v>
      </c>
      <c r="AM1124" s="241" t="s">
        <v>196</v>
      </c>
      <c r="AN1124" s="241" t="s">
        <v>198</v>
      </c>
      <c r="AO1124" s="241" t="s">
        <v>198</v>
      </c>
      <c r="AP1124" s="241" t="s">
        <v>198</v>
      </c>
      <c r="AQ1124" s="241">
        <v>0</v>
      </c>
      <c r="AR1124" s="241">
        <v>0</v>
      </c>
    </row>
    <row r="1125" spans="1:44" x14ac:dyDescent="0.2">
      <c r="A1125" s="241">
        <v>121391</v>
      </c>
      <c r="B1125" t="s">
        <v>1144</v>
      </c>
      <c r="C1125" s="241" t="s">
        <v>198</v>
      </c>
      <c r="D1125" s="241" t="s">
        <v>196</v>
      </c>
      <c r="E1125" s="241" t="s">
        <v>196</v>
      </c>
      <c r="F1125" s="241" t="s">
        <v>196</v>
      </c>
      <c r="G1125" s="241" t="s">
        <v>196</v>
      </c>
      <c r="H1125" s="241" t="s">
        <v>196</v>
      </c>
      <c r="I1125" s="241" t="s">
        <v>196</v>
      </c>
      <c r="J1125" s="241" t="s">
        <v>196</v>
      </c>
      <c r="K1125" s="241" t="s">
        <v>196</v>
      </c>
      <c r="L1125" s="241" t="s">
        <v>198</v>
      </c>
      <c r="M1125" s="241" t="s">
        <v>198</v>
      </c>
      <c r="N1125" s="241" t="s">
        <v>196</v>
      </c>
      <c r="O1125" s="241" t="s">
        <v>196</v>
      </c>
      <c r="P1125" s="241" t="s">
        <v>198</v>
      </c>
      <c r="Q1125" s="241" t="s">
        <v>196</v>
      </c>
      <c r="R1125" s="241" t="s">
        <v>196</v>
      </c>
      <c r="S1125" s="241" t="s">
        <v>196</v>
      </c>
      <c r="T1125" s="241" t="s">
        <v>198</v>
      </c>
      <c r="U1125" s="241" t="s">
        <v>197</v>
      </c>
      <c r="V1125" s="241" t="s">
        <v>198</v>
      </c>
      <c r="W1125" s="241" t="s">
        <v>198</v>
      </c>
      <c r="X1125" s="241" t="s">
        <v>198</v>
      </c>
      <c r="Y1125" s="241" t="s">
        <v>198</v>
      </c>
      <c r="Z1125" s="241" t="s">
        <v>198</v>
      </c>
      <c r="AA1125" s="241" t="s">
        <v>198</v>
      </c>
      <c r="AB1125" s="241" t="s">
        <v>198</v>
      </c>
      <c r="AC1125" s="241" t="s">
        <v>198</v>
      </c>
      <c r="AD1125" s="241" t="s">
        <v>198</v>
      </c>
      <c r="AE1125" s="241" t="s">
        <v>198</v>
      </c>
      <c r="AF1125" s="241" t="s">
        <v>198</v>
      </c>
      <c r="AG1125" s="241" t="s">
        <v>198</v>
      </c>
      <c r="AH1125" s="241" t="s">
        <v>196</v>
      </c>
      <c r="AI1125" s="241" t="s">
        <v>198</v>
      </c>
      <c r="AJ1125" s="241" t="s">
        <v>198</v>
      </c>
      <c r="AK1125" s="241" t="s">
        <v>198</v>
      </c>
      <c r="AL1125" s="241" t="s">
        <v>198</v>
      </c>
      <c r="AM1125" s="241" t="s">
        <v>198</v>
      </c>
      <c r="AN1125" s="241" t="s">
        <v>198</v>
      </c>
      <c r="AO1125" s="241" t="s">
        <v>198</v>
      </c>
      <c r="AP1125" s="241" t="s">
        <v>198</v>
      </c>
      <c r="AQ1125" s="241">
        <v>0</v>
      </c>
      <c r="AR1125" s="241">
        <v>0</v>
      </c>
    </row>
    <row r="1126" spans="1:44" ht="18" x14ac:dyDescent="0.2">
      <c r="A1126" s="264">
        <v>121392</v>
      </c>
      <c r="B1126" t="s">
        <v>59</v>
      </c>
      <c r="C1126" t="s">
        <v>659</v>
      </c>
      <c r="D1126" t="s">
        <v>659</v>
      </c>
      <c r="E1126" t="s">
        <v>659</v>
      </c>
      <c r="F1126" t="s">
        <v>659</v>
      </c>
      <c r="G1126" t="s">
        <v>659</v>
      </c>
      <c r="H1126" t="s">
        <v>659</v>
      </c>
      <c r="I1126" t="s">
        <v>659</v>
      </c>
      <c r="J1126" t="s">
        <v>659</v>
      </c>
      <c r="K1126" t="s">
        <v>659</v>
      </c>
      <c r="L1126" t="s">
        <v>659</v>
      </c>
      <c r="M1126" t="s">
        <v>659</v>
      </c>
      <c r="N1126" t="s">
        <v>659</v>
      </c>
      <c r="O1126" t="s">
        <v>659</v>
      </c>
      <c r="P1126" t="s">
        <v>659</v>
      </c>
      <c r="Q1126" t="s">
        <v>659</v>
      </c>
      <c r="R1126" t="s">
        <v>659</v>
      </c>
      <c r="S1126" t="s">
        <v>659</v>
      </c>
      <c r="T1126" t="s">
        <v>659</v>
      </c>
      <c r="U1126" t="s">
        <v>659</v>
      </c>
      <c r="V1126" t="s">
        <v>659</v>
      </c>
      <c r="W1126" t="s">
        <v>659</v>
      </c>
      <c r="X1126" t="s">
        <v>659</v>
      </c>
      <c r="Y1126" t="s">
        <v>659</v>
      </c>
      <c r="Z1126" t="s">
        <v>659</v>
      </c>
      <c r="AA1126" t="s">
        <v>659</v>
      </c>
      <c r="AB1126" t="s">
        <v>659</v>
      </c>
      <c r="AC1126" t="s">
        <v>659</v>
      </c>
      <c r="AD1126" t="s">
        <v>659</v>
      </c>
      <c r="AE1126" t="s">
        <v>659</v>
      </c>
      <c r="AF1126" t="s">
        <v>659</v>
      </c>
      <c r="AG1126" t="s">
        <v>659</v>
      </c>
      <c r="AH1126" t="s">
        <v>659</v>
      </c>
      <c r="AI1126" t="s">
        <v>659</v>
      </c>
      <c r="AJ1126" t="s">
        <v>659</v>
      </c>
      <c r="AK1126" t="s">
        <v>659</v>
      </c>
      <c r="AL1126" t="s">
        <v>659</v>
      </c>
      <c r="AM1126" t="s">
        <v>659</v>
      </c>
      <c r="AN1126" t="s">
        <v>659</v>
      </c>
      <c r="AO1126" t="s">
        <v>659</v>
      </c>
      <c r="AP1126" t="s">
        <v>659</v>
      </c>
      <c r="AQ1126" s="241">
        <v>0</v>
      </c>
      <c r="AR1126" s="241">
        <v>0</v>
      </c>
    </row>
    <row r="1127" spans="1:44" x14ac:dyDescent="0.2">
      <c r="A1127">
        <v>121395</v>
      </c>
      <c r="B1127" t="s">
        <v>65</v>
      </c>
      <c r="C1127" t="s">
        <v>196</v>
      </c>
      <c r="D1127" t="s">
        <v>196</v>
      </c>
      <c r="E1127" t="s">
        <v>196</v>
      </c>
      <c r="F1127" t="s">
        <v>196</v>
      </c>
      <c r="G1127" t="s">
        <v>196</v>
      </c>
      <c r="H1127" t="s">
        <v>196</v>
      </c>
      <c r="I1127" t="s">
        <v>198</v>
      </c>
      <c r="J1127" t="s">
        <v>196</v>
      </c>
      <c r="K1127" t="s">
        <v>196</v>
      </c>
      <c r="L1127" t="s">
        <v>196</v>
      </c>
      <c r="M1127" t="s">
        <v>198</v>
      </c>
      <c r="N1127" t="s">
        <v>196</v>
      </c>
      <c r="O1127" t="s">
        <v>196</v>
      </c>
      <c r="P1127" t="s">
        <v>196</v>
      </c>
      <c r="Q1127" t="s">
        <v>196</v>
      </c>
      <c r="R1127" t="s">
        <v>196</v>
      </c>
      <c r="S1127" t="s">
        <v>198</v>
      </c>
      <c r="T1127" t="s">
        <v>196</v>
      </c>
      <c r="U1127" t="s">
        <v>198</v>
      </c>
      <c r="V1127" t="s">
        <v>198</v>
      </c>
      <c r="W1127" t="s">
        <v>196</v>
      </c>
      <c r="X1127" t="s">
        <v>198</v>
      </c>
      <c r="Y1127" t="s">
        <v>196</v>
      </c>
      <c r="Z1127" t="s">
        <v>198</v>
      </c>
      <c r="AA1127" t="s">
        <v>198</v>
      </c>
      <c r="AB1127" t="s">
        <v>196</v>
      </c>
      <c r="AC1127" t="s">
        <v>196</v>
      </c>
      <c r="AD1127" t="s">
        <v>198</v>
      </c>
      <c r="AE1127" t="s">
        <v>196</v>
      </c>
      <c r="AF1127" t="s">
        <v>196</v>
      </c>
      <c r="AG1127" t="s">
        <v>197</v>
      </c>
      <c r="AH1127" t="s">
        <v>197</v>
      </c>
      <c r="AI1127" t="s">
        <v>197</v>
      </c>
      <c r="AJ1127" t="s">
        <v>197</v>
      </c>
      <c r="AK1127" t="s">
        <v>197</v>
      </c>
      <c r="AL1127"/>
      <c r="AM1127"/>
      <c r="AN1127"/>
      <c r="AO1127"/>
      <c r="AP1127"/>
      <c r="AQ1127" s="241">
        <v>0</v>
      </c>
      <c r="AR1127" s="241">
        <v>0</v>
      </c>
    </row>
    <row r="1128" spans="1:44" ht="15" x14ac:dyDescent="0.25">
      <c r="A1128" s="258">
        <v>121411</v>
      </c>
      <c r="B1128" t="s">
        <v>59</v>
      </c>
      <c r="C1128" s="245" t="s">
        <v>659</v>
      </c>
      <c r="D1128" s="245" t="s">
        <v>659</v>
      </c>
      <c r="E1128" s="245" t="s">
        <v>659</v>
      </c>
      <c r="F1128" s="245" t="s">
        <v>659</v>
      </c>
      <c r="G1128" s="245" t="s">
        <v>659</v>
      </c>
      <c r="H1128" s="245" t="s">
        <v>659</v>
      </c>
      <c r="I1128" s="245" t="s">
        <v>659</v>
      </c>
      <c r="J1128" s="245" t="s">
        <v>659</v>
      </c>
      <c r="K1128" s="245" t="s">
        <v>659</v>
      </c>
      <c r="L1128" s="245" t="s">
        <v>659</v>
      </c>
      <c r="M1128" s="245" t="s">
        <v>659</v>
      </c>
      <c r="N1128" s="245" t="s">
        <v>659</v>
      </c>
      <c r="O1128" s="245" t="s">
        <v>659</v>
      </c>
      <c r="P1128" s="245" t="s">
        <v>659</v>
      </c>
      <c r="Q1128" s="245" t="s">
        <v>659</v>
      </c>
      <c r="R1128" s="245" t="s">
        <v>659</v>
      </c>
      <c r="S1128" s="245" t="s">
        <v>659</v>
      </c>
      <c r="T1128" s="245" t="s">
        <v>659</v>
      </c>
      <c r="U1128" s="245" t="s">
        <v>659</v>
      </c>
      <c r="V1128" s="245" t="s">
        <v>659</v>
      </c>
      <c r="W1128" s="245" t="s">
        <v>659</v>
      </c>
      <c r="X1128" s="245" t="s">
        <v>659</v>
      </c>
      <c r="Y1128" s="245" t="s">
        <v>659</v>
      </c>
      <c r="Z1128" s="245" t="s">
        <v>659</v>
      </c>
      <c r="AA1128" s="245" t="s">
        <v>659</v>
      </c>
      <c r="AB1128" s="245" t="s">
        <v>659</v>
      </c>
      <c r="AC1128" s="245" t="s">
        <v>659</v>
      </c>
      <c r="AD1128" s="245" t="s">
        <v>659</v>
      </c>
      <c r="AE1128" s="245" t="s">
        <v>659</v>
      </c>
      <c r="AF1128" s="245" t="s">
        <v>659</v>
      </c>
      <c r="AG1128" s="245" t="s">
        <v>659</v>
      </c>
      <c r="AH1128" s="245" t="s">
        <v>659</v>
      </c>
      <c r="AI1128" s="245" t="s">
        <v>659</v>
      </c>
      <c r="AJ1128" s="245" t="s">
        <v>659</v>
      </c>
      <c r="AK1128" s="245" t="s">
        <v>659</v>
      </c>
      <c r="AL1128" s="245" t="s">
        <v>659</v>
      </c>
      <c r="AM1128" s="245" t="s">
        <v>659</v>
      </c>
      <c r="AN1128" s="245" t="s">
        <v>659</v>
      </c>
      <c r="AO1128" s="245" t="s">
        <v>659</v>
      </c>
      <c r="AP1128" s="245" t="s">
        <v>659</v>
      </c>
      <c r="AQ1128" s="241" t="s">
        <v>944</v>
      </c>
      <c r="AR1128" s="241">
        <v>0</v>
      </c>
    </row>
    <row r="1129" spans="1:44" ht="15" x14ac:dyDescent="0.25">
      <c r="A1129" s="258">
        <v>121412</v>
      </c>
      <c r="B1129" t="s">
        <v>59</v>
      </c>
      <c r="C1129" s="245" t="s">
        <v>198</v>
      </c>
      <c r="D1129" s="245" t="s">
        <v>196</v>
      </c>
      <c r="E1129" s="245" t="s">
        <v>196</v>
      </c>
      <c r="F1129" s="245" t="s">
        <v>196</v>
      </c>
      <c r="G1129" s="245" t="s">
        <v>196</v>
      </c>
      <c r="H1129" s="245" t="s">
        <v>198</v>
      </c>
      <c r="I1129" s="245" t="s">
        <v>198</v>
      </c>
      <c r="J1129" s="245" t="s">
        <v>196</v>
      </c>
      <c r="K1129" s="245" t="s">
        <v>198</v>
      </c>
      <c r="L1129" s="245" t="s">
        <v>198</v>
      </c>
      <c r="M1129" s="245" t="s">
        <v>198</v>
      </c>
      <c r="N1129" s="245" t="s">
        <v>196</v>
      </c>
      <c r="O1129" s="245" t="s">
        <v>196</v>
      </c>
      <c r="P1129" s="245" t="s">
        <v>196</v>
      </c>
      <c r="Q1129" s="245" t="s">
        <v>198</v>
      </c>
      <c r="R1129" s="245" t="s">
        <v>198</v>
      </c>
      <c r="S1129" s="245" t="s">
        <v>198</v>
      </c>
      <c r="T1129" s="245" t="s">
        <v>196</v>
      </c>
      <c r="U1129" s="245" t="s">
        <v>196</v>
      </c>
      <c r="V1129" s="245" t="s">
        <v>198</v>
      </c>
      <c r="W1129" s="245" t="s">
        <v>198</v>
      </c>
      <c r="X1129" s="245" t="s">
        <v>198</v>
      </c>
      <c r="Y1129" s="245" t="s">
        <v>198</v>
      </c>
      <c r="Z1129" s="245" t="s">
        <v>197</v>
      </c>
      <c r="AA1129" s="245" t="s">
        <v>198</v>
      </c>
      <c r="AB1129" s="245" t="s">
        <v>198</v>
      </c>
      <c r="AC1129" s="245" t="s">
        <v>198</v>
      </c>
      <c r="AD1129" s="245" t="s">
        <v>198</v>
      </c>
      <c r="AE1129" s="245" t="s">
        <v>198</v>
      </c>
      <c r="AF1129" s="245" t="s">
        <v>196</v>
      </c>
      <c r="AG1129" s="245" t="s">
        <v>198</v>
      </c>
      <c r="AH1129" s="245" t="s">
        <v>198</v>
      </c>
      <c r="AI1129" s="245" t="s">
        <v>198</v>
      </c>
      <c r="AJ1129" s="245" t="s">
        <v>196</v>
      </c>
      <c r="AK1129" s="245" t="s">
        <v>196</v>
      </c>
      <c r="AL1129" s="245" t="s">
        <v>198</v>
      </c>
      <c r="AM1129" s="245" t="s">
        <v>198</v>
      </c>
      <c r="AN1129" s="245" t="s">
        <v>196</v>
      </c>
      <c r="AO1129" s="245" t="s">
        <v>196</v>
      </c>
      <c r="AP1129" s="245" t="s">
        <v>196</v>
      </c>
      <c r="AQ1129" s="241">
        <v>0</v>
      </c>
      <c r="AR1129" s="241">
        <v>0</v>
      </c>
    </row>
    <row r="1130" spans="1:44" x14ac:dyDescent="0.2">
      <c r="A1130">
        <v>121416</v>
      </c>
      <c r="B1130" t="s">
        <v>59</v>
      </c>
      <c r="C1130" t="s">
        <v>196</v>
      </c>
      <c r="D1130" t="s">
        <v>198</v>
      </c>
      <c r="E1130" t="s">
        <v>198</v>
      </c>
      <c r="F1130" t="s">
        <v>196</v>
      </c>
      <c r="G1130" t="s">
        <v>198</v>
      </c>
      <c r="H1130" t="s">
        <v>198</v>
      </c>
      <c r="I1130" t="s">
        <v>198</v>
      </c>
      <c r="J1130" t="s">
        <v>198</v>
      </c>
      <c r="K1130" t="s">
        <v>198</v>
      </c>
      <c r="L1130" t="s">
        <v>198</v>
      </c>
      <c r="M1130" t="s">
        <v>196</v>
      </c>
      <c r="N1130" t="s">
        <v>198</v>
      </c>
      <c r="O1130" t="s">
        <v>198</v>
      </c>
      <c r="P1130" t="s">
        <v>196</v>
      </c>
      <c r="Q1130" t="s">
        <v>196</v>
      </c>
      <c r="R1130" t="s">
        <v>198</v>
      </c>
      <c r="S1130" t="s">
        <v>198</v>
      </c>
      <c r="T1130" t="s">
        <v>198</v>
      </c>
      <c r="U1130" t="s">
        <v>196</v>
      </c>
      <c r="V1130" t="s">
        <v>198</v>
      </c>
      <c r="W1130" t="s">
        <v>196</v>
      </c>
      <c r="X1130" t="s">
        <v>196</v>
      </c>
      <c r="Y1130" t="s">
        <v>198</v>
      </c>
      <c r="Z1130" t="s">
        <v>198</v>
      </c>
      <c r="AA1130" t="s">
        <v>198</v>
      </c>
      <c r="AB1130" t="s">
        <v>196</v>
      </c>
      <c r="AC1130" t="s">
        <v>196</v>
      </c>
      <c r="AD1130" t="s">
        <v>196</v>
      </c>
      <c r="AE1130" t="s">
        <v>196</v>
      </c>
      <c r="AF1130" t="s">
        <v>198</v>
      </c>
      <c r="AG1130" t="s">
        <v>196</v>
      </c>
      <c r="AH1130" t="s">
        <v>196</v>
      </c>
      <c r="AI1130" t="s">
        <v>196</v>
      </c>
      <c r="AJ1130" t="s">
        <v>196</v>
      </c>
      <c r="AK1130" t="s">
        <v>198</v>
      </c>
      <c r="AL1130" t="s">
        <v>197</v>
      </c>
      <c r="AM1130" t="s">
        <v>197</v>
      </c>
      <c r="AN1130" t="s">
        <v>197</v>
      </c>
      <c r="AO1130" t="s">
        <v>197</v>
      </c>
      <c r="AP1130" t="s">
        <v>197</v>
      </c>
      <c r="AQ1130" s="241">
        <v>0</v>
      </c>
      <c r="AR1130" s="241">
        <v>0</v>
      </c>
    </row>
    <row r="1131" spans="1:44" x14ac:dyDescent="0.2">
      <c r="A1131" s="241">
        <v>121428</v>
      </c>
      <c r="B1131" t="s">
        <v>59</v>
      </c>
      <c r="C1131" s="241" t="s">
        <v>198</v>
      </c>
      <c r="D1131" s="241" t="s">
        <v>196</v>
      </c>
      <c r="E1131" s="241" t="s">
        <v>196</v>
      </c>
      <c r="F1131" s="241" t="s">
        <v>196</v>
      </c>
      <c r="G1131" s="241" t="s">
        <v>196</v>
      </c>
      <c r="H1131" s="241" t="s">
        <v>198</v>
      </c>
      <c r="I1131" s="241" t="s">
        <v>196</v>
      </c>
      <c r="J1131" s="241" t="s">
        <v>198</v>
      </c>
      <c r="K1131" s="241" t="s">
        <v>198</v>
      </c>
      <c r="L1131" s="241" t="s">
        <v>198</v>
      </c>
      <c r="M1131" s="241" t="s">
        <v>196</v>
      </c>
      <c r="N1131" s="241" t="s">
        <v>198</v>
      </c>
      <c r="O1131" s="241" t="s">
        <v>198</v>
      </c>
      <c r="P1131" s="241" t="s">
        <v>196</v>
      </c>
      <c r="Q1131" s="241" t="s">
        <v>198</v>
      </c>
      <c r="R1131" s="241" t="s">
        <v>198</v>
      </c>
      <c r="S1131" s="241" t="s">
        <v>198</v>
      </c>
      <c r="T1131" s="241" t="s">
        <v>196</v>
      </c>
      <c r="U1131" s="241" t="s">
        <v>198</v>
      </c>
      <c r="V1131" s="241" t="s">
        <v>198</v>
      </c>
      <c r="W1131" s="241" t="s">
        <v>198</v>
      </c>
      <c r="X1131" s="241" t="s">
        <v>196</v>
      </c>
      <c r="Y1131" s="241" t="s">
        <v>196</v>
      </c>
      <c r="Z1131" s="241" t="s">
        <v>196</v>
      </c>
      <c r="AA1131" s="241" t="s">
        <v>198</v>
      </c>
      <c r="AB1131" s="241" t="s">
        <v>197</v>
      </c>
      <c r="AC1131" s="241" t="s">
        <v>198</v>
      </c>
      <c r="AD1131" s="241" t="s">
        <v>198</v>
      </c>
      <c r="AE1131" s="241" t="s">
        <v>198</v>
      </c>
      <c r="AF1131" s="241" t="s">
        <v>196</v>
      </c>
      <c r="AG1131" s="241" t="s">
        <v>196</v>
      </c>
      <c r="AH1131" s="241" t="s">
        <v>196</v>
      </c>
      <c r="AI1131" s="241" t="s">
        <v>198</v>
      </c>
      <c r="AJ1131" s="241" t="s">
        <v>196</v>
      </c>
      <c r="AK1131" s="241" t="s">
        <v>196</v>
      </c>
      <c r="AL1131" s="241" t="s">
        <v>198</v>
      </c>
      <c r="AM1131" s="241" t="s">
        <v>197</v>
      </c>
      <c r="AN1131" s="241" t="s">
        <v>197</v>
      </c>
      <c r="AO1131" s="241" t="s">
        <v>197</v>
      </c>
      <c r="AP1131" s="241" t="s">
        <v>197</v>
      </c>
      <c r="AQ1131" s="241">
        <v>0</v>
      </c>
      <c r="AR1131" s="241">
        <v>0</v>
      </c>
    </row>
    <row r="1132" spans="1:44" x14ac:dyDescent="0.2">
      <c r="A1132">
        <v>121435</v>
      </c>
      <c r="B1132" t="s">
        <v>1141</v>
      </c>
      <c r="C1132" t="s">
        <v>659</v>
      </c>
      <c r="D1132" t="s">
        <v>659</v>
      </c>
      <c r="E1132" t="s">
        <v>659</v>
      </c>
      <c r="F1132" t="s">
        <v>659</v>
      </c>
      <c r="G1132" t="s">
        <v>659</v>
      </c>
      <c r="H1132" t="s">
        <v>659</v>
      </c>
      <c r="I1132" t="s">
        <v>659</v>
      </c>
      <c r="J1132" t="s">
        <v>659</v>
      </c>
      <c r="K1132" t="s">
        <v>659</v>
      </c>
      <c r="L1132" t="s">
        <v>659</v>
      </c>
      <c r="M1132" t="s">
        <v>198</v>
      </c>
      <c r="N1132" t="s">
        <v>659</v>
      </c>
      <c r="O1132" t="s">
        <v>659</v>
      </c>
      <c r="P1132" t="s">
        <v>659</v>
      </c>
      <c r="Q1132" t="s">
        <v>659</v>
      </c>
      <c r="R1132" t="s">
        <v>659</v>
      </c>
      <c r="S1132" t="s">
        <v>659</v>
      </c>
      <c r="T1132" t="s">
        <v>659</v>
      </c>
      <c r="U1132" t="s">
        <v>659</v>
      </c>
      <c r="V1132" t="s">
        <v>659</v>
      </c>
      <c r="W1132" t="s">
        <v>659</v>
      </c>
      <c r="X1132" t="s">
        <v>659</v>
      </c>
      <c r="Y1132" t="s">
        <v>659</v>
      </c>
      <c r="Z1132" t="s">
        <v>659</v>
      </c>
      <c r="AA1132" t="s">
        <v>659</v>
      </c>
      <c r="AB1132" t="s">
        <v>659</v>
      </c>
      <c r="AC1132" t="s">
        <v>659</v>
      </c>
      <c r="AD1132" t="s">
        <v>659</v>
      </c>
      <c r="AE1132" t="s">
        <v>659</v>
      </c>
      <c r="AF1132" t="s">
        <v>659</v>
      </c>
      <c r="AG1132" t="s">
        <v>659</v>
      </c>
      <c r="AH1132" t="s">
        <v>659</v>
      </c>
      <c r="AI1132" t="s">
        <v>659</v>
      </c>
      <c r="AJ1132" t="s">
        <v>659</v>
      </c>
      <c r="AK1132" t="s">
        <v>659</v>
      </c>
      <c r="AL1132" t="s">
        <v>659</v>
      </c>
      <c r="AM1132" t="s">
        <v>659</v>
      </c>
      <c r="AN1132" t="s">
        <v>659</v>
      </c>
      <c r="AO1132" t="s">
        <v>659</v>
      </c>
      <c r="AP1132" t="s">
        <v>659</v>
      </c>
      <c r="AQ1132" s="241">
        <v>0</v>
      </c>
      <c r="AR1132" s="241">
        <v>0</v>
      </c>
    </row>
    <row r="1133" spans="1:44" ht="15" x14ac:dyDescent="0.25">
      <c r="A1133" s="258">
        <v>121441</v>
      </c>
      <c r="B1133" t="s">
        <v>59</v>
      </c>
      <c r="C1133" s="245" t="s">
        <v>197</v>
      </c>
      <c r="D1133" s="245" t="s">
        <v>197</v>
      </c>
      <c r="E1133" s="245" t="s">
        <v>197</v>
      </c>
      <c r="F1133" s="245" t="s">
        <v>197</v>
      </c>
      <c r="G1133" s="245" t="s">
        <v>197</v>
      </c>
      <c r="H1133" s="245" t="s">
        <v>197</v>
      </c>
      <c r="I1133" s="245" t="s">
        <v>197</v>
      </c>
      <c r="J1133" s="245" t="s">
        <v>197</v>
      </c>
      <c r="K1133" s="245" t="s">
        <v>197</v>
      </c>
      <c r="L1133" s="245" t="s">
        <v>197</v>
      </c>
      <c r="M1133" s="245" t="s">
        <v>197</v>
      </c>
      <c r="N1133" s="245" t="s">
        <v>197</v>
      </c>
      <c r="O1133" s="245" t="s">
        <v>197</v>
      </c>
      <c r="P1133" s="245" t="s">
        <v>197</v>
      </c>
      <c r="Q1133" s="245" t="s">
        <v>197</v>
      </c>
      <c r="R1133" s="245" t="s">
        <v>197</v>
      </c>
      <c r="S1133" s="245" t="s">
        <v>197</v>
      </c>
      <c r="T1133" s="245" t="s">
        <v>197</v>
      </c>
      <c r="U1133" s="245" t="s">
        <v>197</v>
      </c>
      <c r="V1133" s="245" t="s">
        <v>197</v>
      </c>
      <c r="W1133" s="245" t="s">
        <v>197</v>
      </c>
      <c r="X1133" s="245" t="s">
        <v>197</v>
      </c>
      <c r="Y1133" s="245" t="s">
        <v>197</v>
      </c>
      <c r="Z1133" s="245" t="s">
        <v>197</v>
      </c>
      <c r="AA1133" s="245" t="s">
        <v>197</v>
      </c>
      <c r="AB1133" s="245" t="s">
        <v>197</v>
      </c>
      <c r="AC1133" s="245" t="s">
        <v>197</v>
      </c>
      <c r="AD1133" s="245" t="s">
        <v>197</v>
      </c>
      <c r="AE1133" s="245" t="s">
        <v>197</v>
      </c>
      <c r="AF1133" s="245" t="s">
        <v>197</v>
      </c>
      <c r="AG1133" s="245" t="s">
        <v>197</v>
      </c>
      <c r="AH1133" s="245" t="s">
        <v>197</v>
      </c>
      <c r="AI1133" s="245" t="s">
        <v>197</v>
      </c>
      <c r="AJ1133" s="245" t="s">
        <v>197</v>
      </c>
      <c r="AK1133" s="245" t="s">
        <v>197</v>
      </c>
      <c r="AL1133" s="245" t="s">
        <v>197</v>
      </c>
      <c r="AM1133" s="245" t="s">
        <v>197</v>
      </c>
      <c r="AN1133" s="245" t="s">
        <v>197</v>
      </c>
      <c r="AO1133" s="245" t="s">
        <v>197</v>
      </c>
      <c r="AP1133" s="245" t="s">
        <v>197</v>
      </c>
      <c r="AQ1133" s="241">
        <v>0</v>
      </c>
      <c r="AR1133" s="241">
        <v>0</v>
      </c>
    </row>
    <row r="1134" spans="1:44" x14ac:dyDescent="0.2">
      <c r="A1134">
        <v>121444</v>
      </c>
      <c r="B1134" t="s">
        <v>59</v>
      </c>
      <c r="C1134" t="s">
        <v>198</v>
      </c>
      <c r="D1134" t="s">
        <v>196</v>
      </c>
      <c r="E1134" t="s">
        <v>196</v>
      </c>
      <c r="F1134" t="s">
        <v>196</v>
      </c>
      <c r="G1134" t="s">
        <v>198</v>
      </c>
      <c r="H1134" t="s">
        <v>198</v>
      </c>
      <c r="I1134" t="s">
        <v>196</v>
      </c>
      <c r="J1134" t="s">
        <v>198</v>
      </c>
      <c r="K1134" t="s">
        <v>198</v>
      </c>
      <c r="L1134" t="s">
        <v>198</v>
      </c>
      <c r="M1134" t="s">
        <v>198</v>
      </c>
      <c r="N1134" t="s">
        <v>198</v>
      </c>
      <c r="O1134" t="s">
        <v>198</v>
      </c>
      <c r="P1134" t="s">
        <v>196</v>
      </c>
      <c r="Q1134" t="s">
        <v>196</v>
      </c>
      <c r="R1134" t="s">
        <v>198</v>
      </c>
      <c r="S1134" t="s">
        <v>198</v>
      </c>
      <c r="T1134" t="s">
        <v>198</v>
      </c>
      <c r="U1134" t="s">
        <v>197</v>
      </c>
      <c r="V1134" t="s">
        <v>196</v>
      </c>
      <c r="W1134" t="s">
        <v>198</v>
      </c>
      <c r="X1134" t="s">
        <v>196</v>
      </c>
      <c r="Y1134" t="s">
        <v>198</v>
      </c>
      <c r="Z1134" t="s">
        <v>198</v>
      </c>
      <c r="AA1134" t="s">
        <v>196</v>
      </c>
      <c r="AB1134" t="s">
        <v>196</v>
      </c>
      <c r="AC1134" t="s">
        <v>196</v>
      </c>
      <c r="AD1134" t="s">
        <v>198</v>
      </c>
      <c r="AE1134" t="s">
        <v>198</v>
      </c>
      <c r="AF1134" t="s">
        <v>196</v>
      </c>
      <c r="AG1134" t="s">
        <v>196</v>
      </c>
      <c r="AH1134" t="s">
        <v>196</v>
      </c>
      <c r="AI1134" t="s">
        <v>196</v>
      </c>
      <c r="AJ1134" t="s">
        <v>196</v>
      </c>
      <c r="AK1134" t="s">
        <v>196</v>
      </c>
      <c r="AL1134" t="s">
        <v>196</v>
      </c>
      <c r="AM1134" t="s">
        <v>196</v>
      </c>
      <c r="AN1134" t="s">
        <v>196</v>
      </c>
      <c r="AO1134" t="s">
        <v>196</v>
      </c>
      <c r="AP1134" t="s">
        <v>196</v>
      </c>
      <c r="AQ1134" s="241">
        <v>0</v>
      </c>
      <c r="AR1134" s="241">
        <v>0</v>
      </c>
    </row>
    <row r="1135" spans="1:44" x14ac:dyDescent="0.2">
      <c r="A1135">
        <v>121448</v>
      </c>
      <c r="B1135" t="s">
        <v>59</v>
      </c>
      <c r="C1135" t="s">
        <v>197</v>
      </c>
      <c r="D1135" t="s">
        <v>196</v>
      </c>
      <c r="E1135" t="s">
        <v>196</v>
      </c>
      <c r="F1135" t="s">
        <v>198</v>
      </c>
      <c r="G1135" t="s">
        <v>198</v>
      </c>
      <c r="H1135" t="s">
        <v>198</v>
      </c>
      <c r="I1135" t="s">
        <v>196</v>
      </c>
      <c r="J1135" t="s">
        <v>197</v>
      </c>
      <c r="K1135" t="s">
        <v>198</v>
      </c>
      <c r="L1135" t="s">
        <v>198</v>
      </c>
      <c r="M1135" t="s">
        <v>196</v>
      </c>
      <c r="N1135" t="s">
        <v>196</v>
      </c>
      <c r="O1135" t="s">
        <v>196</v>
      </c>
      <c r="P1135" t="s">
        <v>196</v>
      </c>
      <c r="Q1135" t="s">
        <v>198</v>
      </c>
      <c r="R1135" t="s">
        <v>198</v>
      </c>
      <c r="S1135" t="s">
        <v>196</v>
      </c>
      <c r="T1135" t="s">
        <v>196</v>
      </c>
      <c r="U1135" t="s">
        <v>196</v>
      </c>
      <c r="V1135" t="s">
        <v>198</v>
      </c>
      <c r="W1135" t="s">
        <v>196</v>
      </c>
      <c r="X1135" t="s">
        <v>196</v>
      </c>
      <c r="Y1135" t="s">
        <v>198</v>
      </c>
      <c r="Z1135" t="s">
        <v>198</v>
      </c>
      <c r="AA1135" t="s">
        <v>196</v>
      </c>
      <c r="AB1135" t="s">
        <v>198</v>
      </c>
      <c r="AC1135" t="s">
        <v>198</v>
      </c>
      <c r="AD1135" t="s">
        <v>198</v>
      </c>
      <c r="AE1135" t="s">
        <v>196</v>
      </c>
      <c r="AF1135" t="s">
        <v>198</v>
      </c>
      <c r="AG1135" t="s">
        <v>196</v>
      </c>
      <c r="AH1135" t="s">
        <v>198</v>
      </c>
      <c r="AI1135" t="s">
        <v>196</v>
      </c>
      <c r="AJ1135" t="s">
        <v>196</v>
      </c>
      <c r="AK1135" t="s">
        <v>196</v>
      </c>
      <c r="AL1135" t="s">
        <v>196</v>
      </c>
      <c r="AM1135" t="s">
        <v>198</v>
      </c>
      <c r="AN1135" t="s">
        <v>196</v>
      </c>
      <c r="AO1135" t="s">
        <v>196</v>
      </c>
      <c r="AP1135" t="s">
        <v>196</v>
      </c>
      <c r="AQ1135" s="241">
        <v>0</v>
      </c>
      <c r="AR1135" s="241">
        <v>0</v>
      </c>
    </row>
    <row r="1136" spans="1:44" x14ac:dyDescent="0.2">
      <c r="A1136" s="241">
        <v>121456</v>
      </c>
      <c r="B1136" t="s">
        <v>1141</v>
      </c>
      <c r="C1136" s="241" t="s">
        <v>198</v>
      </c>
      <c r="D1136" s="241" t="s">
        <v>198</v>
      </c>
      <c r="E1136" s="241" t="s">
        <v>196</v>
      </c>
      <c r="F1136" s="241" t="s">
        <v>198</v>
      </c>
      <c r="G1136" s="241" t="s">
        <v>198</v>
      </c>
      <c r="H1136" s="241" t="s">
        <v>198</v>
      </c>
      <c r="I1136" s="241" t="s">
        <v>198</v>
      </c>
      <c r="J1136" s="241" t="s">
        <v>196</v>
      </c>
      <c r="K1136" s="241" t="s">
        <v>198</v>
      </c>
      <c r="L1136" s="241" t="s">
        <v>198</v>
      </c>
      <c r="M1136" s="241" t="s">
        <v>198</v>
      </c>
      <c r="N1136" s="241" t="s">
        <v>196</v>
      </c>
      <c r="O1136" s="241" t="s">
        <v>196</v>
      </c>
      <c r="P1136" s="241" t="s">
        <v>196</v>
      </c>
      <c r="Q1136" s="241" t="s">
        <v>198</v>
      </c>
      <c r="R1136" s="241" t="s">
        <v>198</v>
      </c>
      <c r="S1136" s="241" t="s">
        <v>198</v>
      </c>
      <c r="T1136" s="241" t="s">
        <v>198</v>
      </c>
      <c r="U1136" s="241" t="s">
        <v>198</v>
      </c>
      <c r="V1136" s="241" t="s">
        <v>198</v>
      </c>
      <c r="W1136" s="241" t="s">
        <v>198</v>
      </c>
      <c r="X1136" s="241" t="s">
        <v>198</v>
      </c>
      <c r="Y1136" s="241" t="s">
        <v>198</v>
      </c>
      <c r="Z1136" s="241" t="s">
        <v>198</v>
      </c>
      <c r="AA1136" s="241" t="s">
        <v>196</v>
      </c>
      <c r="AB1136" s="241" t="s">
        <v>198</v>
      </c>
      <c r="AC1136" s="241" t="s">
        <v>196</v>
      </c>
      <c r="AD1136" s="241" t="s">
        <v>198</v>
      </c>
      <c r="AE1136" s="241" t="s">
        <v>198</v>
      </c>
      <c r="AF1136" s="241" t="s">
        <v>198</v>
      </c>
      <c r="AG1136" s="241" t="s">
        <v>198</v>
      </c>
      <c r="AH1136" s="241" t="s">
        <v>197</v>
      </c>
      <c r="AI1136" s="241" t="s">
        <v>197</v>
      </c>
      <c r="AJ1136" s="241" t="s">
        <v>198</v>
      </c>
      <c r="AK1136" s="241" t="s">
        <v>197</v>
      </c>
      <c r="AL1136" s="241" t="s">
        <v>197</v>
      </c>
      <c r="AM1136" s="241" t="s">
        <v>198</v>
      </c>
      <c r="AN1136" s="241" t="s">
        <v>197</v>
      </c>
      <c r="AO1136" s="241" t="s">
        <v>197</v>
      </c>
      <c r="AP1136" s="241" t="s">
        <v>197</v>
      </c>
      <c r="AQ1136" s="241">
        <v>0</v>
      </c>
      <c r="AR1136" s="241">
        <v>0</v>
      </c>
    </row>
    <row r="1137" spans="1:44" ht="18" x14ac:dyDescent="0.2">
      <c r="A1137" s="264">
        <v>121466</v>
      </c>
      <c r="B1137" t="s">
        <v>59</v>
      </c>
      <c r="C1137" t="s">
        <v>659</v>
      </c>
      <c r="D1137" t="s">
        <v>659</v>
      </c>
      <c r="E1137" t="s">
        <v>659</v>
      </c>
      <c r="F1137" t="s">
        <v>659</v>
      </c>
      <c r="G1137" t="s">
        <v>659</v>
      </c>
      <c r="H1137" t="s">
        <v>659</v>
      </c>
      <c r="I1137" t="s">
        <v>659</v>
      </c>
      <c r="J1137" t="s">
        <v>659</v>
      </c>
      <c r="K1137" t="s">
        <v>659</v>
      </c>
      <c r="L1137" t="s">
        <v>659</v>
      </c>
      <c r="M1137" t="s">
        <v>659</v>
      </c>
      <c r="N1137" t="s">
        <v>659</v>
      </c>
      <c r="O1137" t="s">
        <v>659</v>
      </c>
      <c r="P1137" t="s">
        <v>659</v>
      </c>
      <c r="Q1137" t="s">
        <v>659</v>
      </c>
      <c r="R1137" t="s">
        <v>659</v>
      </c>
      <c r="S1137" t="s">
        <v>659</v>
      </c>
      <c r="T1137" t="s">
        <v>659</v>
      </c>
      <c r="U1137" t="s">
        <v>659</v>
      </c>
      <c r="V1137" t="s">
        <v>659</v>
      </c>
      <c r="W1137" t="s">
        <v>659</v>
      </c>
      <c r="X1137" t="s">
        <v>659</v>
      </c>
      <c r="Y1137" t="s">
        <v>659</v>
      </c>
      <c r="Z1137" t="s">
        <v>659</v>
      </c>
      <c r="AA1137" t="s">
        <v>659</v>
      </c>
      <c r="AB1137" t="s">
        <v>659</v>
      </c>
      <c r="AC1137" t="s">
        <v>659</v>
      </c>
      <c r="AD1137" t="s">
        <v>659</v>
      </c>
      <c r="AE1137" t="s">
        <v>659</v>
      </c>
      <c r="AF1137" t="s">
        <v>659</v>
      </c>
      <c r="AG1137" t="s">
        <v>659</v>
      </c>
      <c r="AH1137" t="s">
        <v>659</v>
      </c>
      <c r="AI1137" t="s">
        <v>659</v>
      </c>
      <c r="AJ1137" t="s">
        <v>659</v>
      </c>
      <c r="AK1137" t="s">
        <v>659</v>
      </c>
      <c r="AL1137" t="s">
        <v>659</v>
      </c>
      <c r="AM1137" t="s">
        <v>659</v>
      </c>
      <c r="AN1137" t="s">
        <v>659</v>
      </c>
      <c r="AO1137" t="s">
        <v>659</v>
      </c>
      <c r="AP1137" t="s">
        <v>659</v>
      </c>
      <c r="AQ1137" s="241">
        <v>0</v>
      </c>
      <c r="AR1137" s="241">
        <v>0</v>
      </c>
    </row>
    <row r="1138" spans="1:44" ht="18" x14ac:dyDescent="0.2">
      <c r="A1138" s="264">
        <v>121468</v>
      </c>
      <c r="B1138" t="s">
        <v>59</v>
      </c>
      <c r="C1138" t="s">
        <v>659</v>
      </c>
      <c r="D1138" t="s">
        <v>659</v>
      </c>
      <c r="E1138" t="s">
        <v>659</v>
      </c>
      <c r="F1138" t="s">
        <v>659</v>
      </c>
      <c r="G1138" t="s">
        <v>659</v>
      </c>
      <c r="H1138" t="s">
        <v>659</v>
      </c>
      <c r="I1138" t="s">
        <v>659</v>
      </c>
      <c r="J1138" t="s">
        <v>659</v>
      </c>
      <c r="K1138" t="s">
        <v>659</v>
      </c>
      <c r="L1138" t="s">
        <v>659</v>
      </c>
      <c r="M1138" t="s">
        <v>659</v>
      </c>
      <c r="N1138" t="s">
        <v>659</v>
      </c>
      <c r="O1138" t="s">
        <v>659</v>
      </c>
      <c r="P1138" t="s">
        <v>659</v>
      </c>
      <c r="Q1138" t="s">
        <v>659</v>
      </c>
      <c r="R1138" t="s">
        <v>659</v>
      </c>
      <c r="S1138" t="s">
        <v>659</v>
      </c>
      <c r="T1138" t="s">
        <v>659</v>
      </c>
      <c r="U1138" t="s">
        <v>659</v>
      </c>
      <c r="V1138" t="s">
        <v>659</v>
      </c>
      <c r="W1138" t="s">
        <v>659</v>
      </c>
      <c r="X1138" t="s">
        <v>659</v>
      </c>
      <c r="Y1138" t="s">
        <v>659</v>
      </c>
      <c r="Z1138" t="s">
        <v>659</v>
      </c>
      <c r="AA1138" t="s">
        <v>659</v>
      </c>
      <c r="AB1138" t="s">
        <v>659</v>
      </c>
      <c r="AC1138" t="s">
        <v>659</v>
      </c>
      <c r="AD1138" t="s">
        <v>659</v>
      </c>
      <c r="AE1138" t="s">
        <v>659</v>
      </c>
      <c r="AF1138" t="s">
        <v>659</v>
      </c>
      <c r="AG1138" t="s">
        <v>659</v>
      </c>
      <c r="AH1138" t="s">
        <v>659</v>
      </c>
      <c r="AI1138" t="s">
        <v>659</v>
      </c>
      <c r="AJ1138" t="s">
        <v>659</v>
      </c>
      <c r="AK1138" t="s">
        <v>659</v>
      </c>
      <c r="AL1138" t="s">
        <v>659</v>
      </c>
      <c r="AM1138" t="s">
        <v>659</v>
      </c>
      <c r="AN1138" t="s">
        <v>659</v>
      </c>
      <c r="AO1138" t="s">
        <v>659</v>
      </c>
      <c r="AP1138" t="s">
        <v>659</v>
      </c>
      <c r="AQ1138" s="241">
        <v>0</v>
      </c>
      <c r="AR1138" s="241">
        <v>0</v>
      </c>
    </row>
    <row r="1139" spans="1:44" ht="18" x14ac:dyDescent="0.2">
      <c r="A1139" s="264">
        <v>121469</v>
      </c>
      <c r="B1139" t="s">
        <v>59</v>
      </c>
      <c r="C1139" t="s">
        <v>659</v>
      </c>
      <c r="D1139" t="s">
        <v>659</v>
      </c>
      <c r="E1139" t="s">
        <v>659</v>
      </c>
      <c r="F1139" t="s">
        <v>659</v>
      </c>
      <c r="G1139" t="s">
        <v>659</v>
      </c>
      <c r="H1139" t="s">
        <v>659</v>
      </c>
      <c r="I1139" t="s">
        <v>659</v>
      </c>
      <c r="J1139" t="s">
        <v>659</v>
      </c>
      <c r="K1139" t="s">
        <v>659</v>
      </c>
      <c r="L1139" t="s">
        <v>659</v>
      </c>
      <c r="M1139" t="s">
        <v>659</v>
      </c>
      <c r="N1139" t="s">
        <v>659</v>
      </c>
      <c r="O1139" t="s">
        <v>659</v>
      </c>
      <c r="P1139" t="s">
        <v>659</v>
      </c>
      <c r="Q1139" t="s">
        <v>659</v>
      </c>
      <c r="R1139" t="s">
        <v>659</v>
      </c>
      <c r="S1139" t="s">
        <v>659</v>
      </c>
      <c r="T1139" t="s">
        <v>659</v>
      </c>
      <c r="U1139" t="s">
        <v>659</v>
      </c>
      <c r="V1139" t="s">
        <v>659</v>
      </c>
      <c r="W1139" t="s">
        <v>659</v>
      </c>
      <c r="X1139" t="s">
        <v>659</v>
      </c>
      <c r="Y1139" t="s">
        <v>659</v>
      </c>
      <c r="Z1139" t="s">
        <v>659</v>
      </c>
      <c r="AA1139" t="s">
        <v>659</v>
      </c>
      <c r="AB1139" t="s">
        <v>659</v>
      </c>
      <c r="AC1139" t="s">
        <v>659</v>
      </c>
      <c r="AD1139" t="s">
        <v>659</v>
      </c>
      <c r="AE1139" t="s">
        <v>659</v>
      </c>
      <c r="AF1139" t="s">
        <v>659</v>
      </c>
      <c r="AG1139" t="s">
        <v>659</v>
      </c>
      <c r="AH1139" t="s">
        <v>659</v>
      </c>
      <c r="AI1139" t="s">
        <v>659</v>
      </c>
      <c r="AJ1139" t="s">
        <v>659</v>
      </c>
      <c r="AK1139" t="s">
        <v>659</v>
      </c>
      <c r="AL1139" t="s">
        <v>659</v>
      </c>
      <c r="AM1139" t="s">
        <v>659</v>
      </c>
      <c r="AN1139" t="s">
        <v>659</v>
      </c>
      <c r="AO1139" t="s">
        <v>659</v>
      </c>
      <c r="AP1139" t="s">
        <v>659</v>
      </c>
      <c r="AQ1139" s="241">
        <v>0</v>
      </c>
      <c r="AR1139" s="241">
        <v>0</v>
      </c>
    </row>
    <row r="1140" spans="1:44" x14ac:dyDescent="0.2">
      <c r="A1140">
        <v>121475</v>
      </c>
      <c r="B1140" t="s">
        <v>59</v>
      </c>
      <c r="C1140" t="s">
        <v>198</v>
      </c>
      <c r="D1140" t="s">
        <v>198</v>
      </c>
      <c r="E1140" t="s">
        <v>196</v>
      </c>
      <c r="F1140" t="s">
        <v>196</v>
      </c>
      <c r="G1140" t="s">
        <v>198</v>
      </c>
      <c r="H1140" t="s">
        <v>196</v>
      </c>
      <c r="I1140" t="s">
        <v>198</v>
      </c>
      <c r="J1140" t="s">
        <v>198</v>
      </c>
      <c r="K1140" t="s">
        <v>198</v>
      </c>
      <c r="L1140" t="s">
        <v>198</v>
      </c>
      <c r="M1140" t="s">
        <v>196</v>
      </c>
      <c r="N1140" t="s">
        <v>196</v>
      </c>
      <c r="O1140" t="s">
        <v>196</v>
      </c>
      <c r="P1140" t="s">
        <v>198</v>
      </c>
      <c r="Q1140" t="s">
        <v>196</v>
      </c>
      <c r="R1140" t="s">
        <v>198</v>
      </c>
      <c r="S1140" t="s">
        <v>196</v>
      </c>
      <c r="T1140" t="s">
        <v>196</v>
      </c>
      <c r="U1140" t="s">
        <v>196</v>
      </c>
      <c r="V1140" t="s">
        <v>198</v>
      </c>
      <c r="W1140" t="s">
        <v>196</v>
      </c>
      <c r="X1140" t="s">
        <v>196</v>
      </c>
      <c r="Y1140" t="s">
        <v>196</v>
      </c>
      <c r="Z1140" t="s">
        <v>196</v>
      </c>
      <c r="AA1140" t="s">
        <v>198</v>
      </c>
      <c r="AB1140" t="s">
        <v>198</v>
      </c>
      <c r="AC1140" t="s">
        <v>196</v>
      </c>
      <c r="AD1140" t="s">
        <v>198</v>
      </c>
      <c r="AE1140" t="s">
        <v>198</v>
      </c>
      <c r="AF1140" t="s">
        <v>196</v>
      </c>
      <c r="AG1140" t="s">
        <v>198</v>
      </c>
      <c r="AH1140" t="s">
        <v>196</v>
      </c>
      <c r="AI1140" t="s">
        <v>196</v>
      </c>
      <c r="AJ1140" t="s">
        <v>198</v>
      </c>
      <c r="AK1140" t="s">
        <v>196</v>
      </c>
      <c r="AL1140" t="s">
        <v>198</v>
      </c>
      <c r="AM1140" t="s">
        <v>196</v>
      </c>
      <c r="AN1140" t="s">
        <v>198</v>
      </c>
      <c r="AO1140" t="s">
        <v>198</v>
      </c>
      <c r="AP1140" t="s">
        <v>196</v>
      </c>
      <c r="AQ1140" s="241">
        <v>0</v>
      </c>
      <c r="AR1140" s="241">
        <v>0</v>
      </c>
    </row>
    <row r="1141" spans="1:44" ht="21.75" x14ac:dyDescent="0.5">
      <c r="A1141" s="246">
        <v>121480</v>
      </c>
      <c r="B1141" t="s">
        <v>59</v>
      </c>
      <c r="C1141" s="241" t="s">
        <v>198</v>
      </c>
      <c r="D1141" s="241" t="s">
        <v>198</v>
      </c>
      <c r="E1141" s="241" t="s">
        <v>196</v>
      </c>
      <c r="F1141" s="241" t="s">
        <v>198</v>
      </c>
      <c r="G1141" s="241" t="s">
        <v>198</v>
      </c>
      <c r="H1141" s="241" t="s">
        <v>198</v>
      </c>
      <c r="I1141" s="241" t="s">
        <v>198</v>
      </c>
      <c r="J1141" s="241" t="s">
        <v>198</v>
      </c>
      <c r="K1141" s="241" t="s">
        <v>198</v>
      </c>
      <c r="L1141" s="241" t="s">
        <v>198</v>
      </c>
      <c r="M1141" s="241" t="s">
        <v>196</v>
      </c>
      <c r="N1141" s="241" t="s">
        <v>198</v>
      </c>
      <c r="O1141" s="241" t="s">
        <v>196</v>
      </c>
      <c r="P1141" s="241" t="s">
        <v>198</v>
      </c>
      <c r="Q1141" s="241" t="s">
        <v>198</v>
      </c>
      <c r="R1141" s="241" t="s">
        <v>196</v>
      </c>
      <c r="S1141" s="241" t="s">
        <v>196</v>
      </c>
      <c r="T1141" s="241" t="s">
        <v>197</v>
      </c>
      <c r="U1141" s="241" t="s">
        <v>196</v>
      </c>
      <c r="V1141" s="241" t="s">
        <v>196</v>
      </c>
      <c r="W1141" s="241" t="s">
        <v>196</v>
      </c>
      <c r="X1141" s="241" t="s">
        <v>197</v>
      </c>
      <c r="Y1141" s="241" t="s">
        <v>198</v>
      </c>
      <c r="Z1141" s="241" t="s">
        <v>198</v>
      </c>
      <c r="AA1141" s="241" t="s">
        <v>198</v>
      </c>
      <c r="AB1141" s="241" t="s">
        <v>196</v>
      </c>
      <c r="AC1141" s="241" t="s">
        <v>198</v>
      </c>
      <c r="AD1141" s="241" t="s">
        <v>198</v>
      </c>
      <c r="AE1141" s="241" t="s">
        <v>198</v>
      </c>
      <c r="AF1141" s="241" t="s">
        <v>196</v>
      </c>
      <c r="AG1141" s="241" t="s">
        <v>197</v>
      </c>
      <c r="AH1141" s="241" t="s">
        <v>198</v>
      </c>
      <c r="AI1141" s="241" t="s">
        <v>198</v>
      </c>
      <c r="AJ1141" s="241" t="s">
        <v>198</v>
      </c>
      <c r="AK1141" s="241" t="s">
        <v>197</v>
      </c>
      <c r="AL1141" s="241" t="s">
        <v>197</v>
      </c>
      <c r="AM1141" s="241" t="s">
        <v>198</v>
      </c>
      <c r="AN1141" s="241" t="s">
        <v>197</v>
      </c>
      <c r="AO1141" s="241" t="s">
        <v>197</v>
      </c>
      <c r="AP1141" s="241" t="s">
        <v>197</v>
      </c>
      <c r="AQ1141" s="241">
        <v>0</v>
      </c>
      <c r="AR1141" s="241">
        <v>0</v>
      </c>
    </row>
    <row r="1142" spans="1:44" x14ac:dyDescent="0.2">
      <c r="A1142">
        <v>121497</v>
      </c>
      <c r="B1142" t="s">
        <v>1144</v>
      </c>
      <c r="C1142" t="s">
        <v>198</v>
      </c>
      <c r="D1142" t="s">
        <v>196</v>
      </c>
      <c r="E1142" t="s">
        <v>196</v>
      </c>
      <c r="F1142" t="s">
        <v>196</v>
      </c>
      <c r="G1142" t="s">
        <v>196</v>
      </c>
      <c r="H1142" t="s">
        <v>196</v>
      </c>
      <c r="I1142" t="s">
        <v>198</v>
      </c>
      <c r="J1142" t="s">
        <v>196</v>
      </c>
      <c r="K1142" t="s">
        <v>198</v>
      </c>
      <c r="L1142" t="s">
        <v>198</v>
      </c>
      <c r="M1142" t="s">
        <v>198</v>
      </c>
      <c r="N1142" t="s">
        <v>196</v>
      </c>
      <c r="O1142" t="s">
        <v>198</v>
      </c>
      <c r="P1142" t="s">
        <v>196</v>
      </c>
      <c r="Q1142" t="s">
        <v>198</v>
      </c>
      <c r="R1142" t="s">
        <v>197</v>
      </c>
      <c r="S1142" t="s">
        <v>198</v>
      </c>
      <c r="T1142" t="s">
        <v>196</v>
      </c>
      <c r="U1142" t="s">
        <v>196</v>
      </c>
      <c r="V1142" t="s">
        <v>198</v>
      </c>
      <c r="W1142" t="s">
        <v>196</v>
      </c>
      <c r="X1142" t="s">
        <v>198</v>
      </c>
      <c r="Y1142" t="s">
        <v>196</v>
      </c>
      <c r="Z1142" t="s">
        <v>196</v>
      </c>
      <c r="AA1142" t="s">
        <v>198</v>
      </c>
      <c r="AB1142" t="s">
        <v>198</v>
      </c>
      <c r="AC1142" t="s">
        <v>198</v>
      </c>
      <c r="AD1142" t="s">
        <v>198</v>
      </c>
      <c r="AE1142" t="s">
        <v>198</v>
      </c>
      <c r="AF1142" t="s">
        <v>196</v>
      </c>
      <c r="AG1142" t="s">
        <v>198</v>
      </c>
      <c r="AH1142" t="s">
        <v>196</v>
      </c>
      <c r="AI1142" t="s">
        <v>198</v>
      </c>
      <c r="AJ1142" t="s">
        <v>196</v>
      </c>
      <c r="AK1142" t="s">
        <v>198</v>
      </c>
      <c r="AL1142" t="s">
        <v>198</v>
      </c>
      <c r="AM1142" t="s">
        <v>197</v>
      </c>
      <c r="AN1142" t="s">
        <v>198</v>
      </c>
      <c r="AO1142" t="s">
        <v>197</v>
      </c>
      <c r="AP1142" t="s">
        <v>197</v>
      </c>
      <c r="AQ1142" s="241">
        <v>0</v>
      </c>
      <c r="AR1142" s="241">
        <v>0</v>
      </c>
    </row>
    <row r="1143" spans="1:44" ht="15" x14ac:dyDescent="0.25">
      <c r="A1143" s="258">
        <v>121503</v>
      </c>
      <c r="B1143" t="s">
        <v>59</v>
      </c>
      <c r="C1143" s="245" t="s">
        <v>197</v>
      </c>
      <c r="D1143" s="245" t="s">
        <v>197</v>
      </c>
      <c r="E1143" s="245" t="s">
        <v>197</v>
      </c>
      <c r="F1143" s="245" t="s">
        <v>197</v>
      </c>
      <c r="G1143" s="245" t="s">
        <v>198</v>
      </c>
      <c r="H1143" s="245" t="s">
        <v>197</v>
      </c>
      <c r="I1143" s="245" t="s">
        <v>197</v>
      </c>
      <c r="J1143" s="245" t="s">
        <v>197</v>
      </c>
      <c r="K1143" s="245" t="s">
        <v>198</v>
      </c>
      <c r="L1143" s="245" t="s">
        <v>196</v>
      </c>
      <c r="M1143" s="245" t="s">
        <v>196</v>
      </c>
      <c r="N1143" s="245" t="s">
        <v>196</v>
      </c>
      <c r="O1143" s="245" t="s">
        <v>198</v>
      </c>
      <c r="P1143" s="245" t="s">
        <v>196</v>
      </c>
      <c r="Q1143" s="245" t="s">
        <v>196</v>
      </c>
      <c r="R1143" s="245" t="s">
        <v>198</v>
      </c>
      <c r="S1143" s="245" t="s">
        <v>198</v>
      </c>
      <c r="T1143" s="245" t="s">
        <v>198</v>
      </c>
      <c r="U1143" s="245" t="s">
        <v>196</v>
      </c>
      <c r="V1143" s="245" t="s">
        <v>196</v>
      </c>
      <c r="W1143" s="245" t="s">
        <v>198</v>
      </c>
      <c r="X1143" s="245" t="s">
        <v>198</v>
      </c>
      <c r="Y1143" s="245" t="s">
        <v>198</v>
      </c>
      <c r="Z1143" s="245" t="s">
        <v>196</v>
      </c>
      <c r="AA1143" s="245" t="s">
        <v>198</v>
      </c>
      <c r="AB1143" s="245" t="s">
        <v>198</v>
      </c>
      <c r="AC1143" s="245" t="s">
        <v>198</v>
      </c>
      <c r="AD1143" s="245" t="s">
        <v>198</v>
      </c>
      <c r="AE1143" s="245" t="s">
        <v>198</v>
      </c>
      <c r="AF1143" s="245" t="s">
        <v>196</v>
      </c>
      <c r="AG1143" s="245" t="s">
        <v>198</v>
      </c>
      <c r="AH1143" s="245" t="s">
        <v>197</v>
      </c>
      <c r="AI1143" s="245" t="s">
        <v>196</v>
      </c>
      <c r="AJ1143" s="245" t="s">
        <v>197</v>
      </c>
      <c r="AK1143" s="245" t="s">
        <v>196</v>
      </c>
      <c r="AL1143" s="245" t="s">
        <v>196</v>
      </c>
      <c r="AM1143" s="245" t="s">
        <v>197</v>
      </c>
      <c r="AN1143" s="245" t="s">
        <v>198</v>
      </c>
      <c r="AO1143" s="245" t="s">
        <v>196</v>
      </c>
      <c r="AP1143" s="245" t="s">
        <v>198</v>
      </c>
      <c r="AQ1143" s="241">
        <v>0</v>
      </c>
      <c r="AR1143" s="241">
        <v>0</v>
      </c>
    </row>
    <row r="1144" spans="1:44" x14ac:dyDescent="0.2">
      <c r="A1144">
        <v>121506</v>
      </c>
      <c r="B1144" t="s">
        <v>1141</v>
      </c>
      <c r="C1144" t="s">
        <v>196</v>
      </c>
      <c r="D1144" t="s">
        <v>196</v>
      </c>
      <c r="E1144" t="s">
        <v>196</v>
      </c>
      <c r="F1144" t="s">
        <v>196</v>
      </c>
      <c r="G1144" t="s">
        <v>196</v>
      </c>
      <c r="H1144" t="s">
        <v>198</v>
      </c>
      <c r="I1144" t="s">
        <v>198</v>
      </c>
      <c r="J1144" t="s">
        <v>196</v>
      </c>
      <c r="K1144" t="s">
        <v>198</v>
      </c>
      <c r="L1144" t="s">
        <v>198</v>
      </c>
      <c r="M1144" t="s">
        <v>196</v>
      </c>
      <c r="N1144" t="s">
        <v>198</v>
      </c>
      <c r="O1144" t="s">
        <v>198</v>
      </c>
      <c r="P1144" t="s">
        <v>198</v>
      </c>
      <c r="Q1144" t="s">
        <v>198</v>
      </c>
      <c r="R1144" t="s">
        <v>198</v>
      </c>
      <c r="S1144" t="s">
        <v>198</v>
      </c>
      <c r="T1144" t="s">
        <v>196</v>
      </c>
      <c r="U1144" t="s">
        <v>198</v>
      </c>
      <c r="V1144" t="s">
        <v>198</v>
      </c>
      <c r="W1144" t="s">
        <v>198</v>
      </c>
      <c r="X1144" t="s">
        <v>198</v>
      </c>
      <c r="Y1144" t="s">
        <v>196</v>
      </c>
      <c r="Z1144" t="s">
        <v>198</v>
      </c>
      <c r="AA1144" t="s">
        <v>198</v>
      </c>
      <c r="AB1144" t="s">
        <v>196</v>
      </c>
      <c r="AC1144" t="s">
        <v>198</v>
      </c>
      <c r="AD1144" t="s">
        <v>197</v>
      </c>
      <c r="AE1144" t="s">
        <v>196</v>
      </c>
      <c r="AF1144" t="s">
        <v>196</v>
      </c>
      <c r="AG1144" t="s">
        <v>198</v>
      </c>
      <c r="AH1144" t="s">
        <v>197</v>
      </c>
      <c r="AI1144" t="s">
        <v>196</v>
      </c>
      <c r="AJ1144" t="s">
        <v>198</v>
      </c>
      <c r="AK1144" t="s">
        <v>198</v>
      </c>
      <c r="AL1144" t="s">
        <v>197</v>
      </c>
      <c r="AM1144" t="s">
        <v>197</v>
      </c>
      <c r="AN1144" t="s">
        <v>197</v>
      </c>
      <c r="AO1144" t="s">
        <v>197</v>
      </c>
      <c r="AP1144" t="s">
        <v>197</v>
      </c>
      <c r="AQ1144" s="241">
        <v>0</v>
      </c>
      <c r="AR1144" s="241">
        <v>0</v>
      </c>
    </row>
    <row r="1145" spans="1:44" x14ac:dyDescent="0.2">
      <c r="A1145">
        <v>121509</v>
      </c>
      <c r="B1145" t="s">
        <v>59</v>
      </c>
      <c r="C1145" t="s">
        <v>659</v>
      </c>
      <c r="D1145" t="s">
        <v>659</v>
      </c>
      <c r="E1145" t="s">
        <v>659</v>
      </c>
      <c r="F1145" t="s">
        <v>659</v>
      </c>
      <c r="G1145" t="s">
        <v>659</v>
      </c>
      <c r="H1145" t="s">
        <v>659</v>
      </c>
      <c r="I1145" t="s">
        <v>659</v>
      </c>
      <c r="J1145" t="s">
        <v>659</v>
      </c>
      <c r="K1145" t="s">
        <v>659</v>
      </c>
      <c r="L1145" t="s">
        <v>659</v>
      </c>
      <c r="M1145" t="s">
        <v>659</v>
      </c>
      <c r="N1145" t="s">
        <v>659</v>
      </c>
      <c r="O1145" t="s">
        <v>659</v>
      </c>
      <c r="P1145" t="s">
        <v>659</v>
      </c>
      <c r="Q1145" t="s">
        <v>659</v>
      </c>
      <c r="R1145" t="s">
        <v>659</v>
      </c>
      <c r="S1145" t="s">
        <v>659</v>
      </c>
      <c r="T1145" t="s">
        <v>659</v>
      </c>
      <c r="U1145" t="s">
        <v>659</v>
      </c>
      <c r="V1145" t="s">
        <v>659</v>
      </c>
      <c r="W1145" t="s">
        <v>659</v>
      </c>
      <c r="X1145" t="s">
        <v>659</v>
      </c>
      <c r="Y1145" t="s">
        <v>659</v>
      </c>
      <c r="Z1145" t="s">
        <v>659</v>
      </c>
      <c r="AA1145" t="s">
        <v>659</v>
      </c>
      <c r="AB1145" t="s">
        <v>659</v>
      </c>
      <c r="AC1145" t="s">
        <v>659</v>
      </c>
      <c r="AD1145" t="s">
        <v>659</v>
      </c>
      <c r="AE1145" t="s">
        <v>659</v>
      </c>
      <c r="AF1145" t="s">
        <v>659</v>
      </c>
      <c r="AG1145" t="s">
        <v>659</v>
      </c>
      <c r="AH1145" t="s">
        <v>659</v>
      </c>
      <c r="AI1145" t="s">
        <v>659</v>
      </c>
      <c r="AJ1145" t="s">
        <v>659</v>
      </c>
      <c r="AK1145" t="s">
        <v>659</v>
      </c>
      <c r="AL1145" t="s">
        <v>659</v>
      </c>
      <c r="AM1145" t="s">
        <v>659</v>
      </c>
      <c r="AN1145" t="s">
        <v>659</v>
      </c>
      <c r="AO1145" t="s">
        <v>659</v>
      </c>
      <c r="AP1145" t="s">
        <v>659</v>
      </c>
      <c r="AQ1145" s="241" t="s">
        <v>944</v>
      </c>
      <c r="AR1145" s="241">
        <v>0</v>
      </c>
    </row>
    <row r="1146" spans="1:44" x14ac:dyDescent="0.2">
      <c r="A1146">
        <v>121525</v>
      </c>
      <c r="B1146" t="s">
        <v>1141</v>
      </c>
      <c r="C1146" t="s">
        <v>198</v>
      </c>
      <c r="D1146" t="s">
        <v>196</v>
      </c>
      <c r="E1146" t="s">
        <v>196</v>
      </c>
      <c r="F1146" t="s">
        <v>196</v>
      </c>
      <c r="G1146" t="s">
        <v>198</v>
      </c>
      <c r="H1146" t="s">
        <v>196</v>
      </c>
      <c r="I1146" t="s">
        <v>198</v>
      </c>
      <c r="J1146" t="s">
        <v>196</v>
      </c>
      <c r="K1146" t="s">
        <v>198</v>
      </c>
      <c r="L1146" t="s">
        <v>198</v>
      </c>
      <c r="M1146" t="s">
        <v>198</v>
      </c>
      <c r="N1146" t="s">
        <v>196</v>
      </c>
      <c r="O1146" t="s">
        <v>198</v>
      </c>
      <c r="P1146" t="s">
        <v>198</v>
      </c>
      <c r="Q1146" t="s">
        <v>198</v>
      </c>
      <c r="R1146" t="s">
        <v>198</v>
      </c>
      <c r="S1146" t="s">
        <v>198</v>
      </c>
      <c r="T1146" t="s">
        <v>198</v>
      </c>
      <c r="U1146" t="s">
        <v>198</v>
      </c>
      <c r="V1146" t="s">
        <v>198</v>
      </c>
      <c r="W1146" t="s">
        <v>198</v>
      </c>
      <c r="X1146" t="s">
        <v>198</v>
      </c>
      <c r="Y1146" t="s">
        <v>198</v>
      </c>
      <c r="Z1146" t="s">
        <v>198</v>
      </c>
      <c r="AA1146" t="s">
        <v>196</v>
      </c>
      <c r="AB1146" t="s">
        <v>198</v>
      </c>
      <c r="AC1146" t="s">
        <v>198</v>
      </c>
      <c r="AD1146" t="s">
        <v>198</v>
      </c>
      <c r="AE1146" t="s">
        <v>198</v>
      </c>
      <c r="AF1146" t="s">
        <v>196</v>
      </c>
      <c r="AG1146" t="s">
        <v>196</v>
      </c>
      <c r="AH1146" t="s">
        <v>197</v>
      </c>
      <c r="AI1146" t="s">
        <v>196</v>
      </c>
      <c r="AJ1146" t="s">
        <v>197</v>
      </c>
      <c r="AK1146" t="s">
        <v>197</v>
      </c>
      <c r="AL1146" t="s">
        <v>197</v>
      </c>
      <c r="AM1146" t="s">
        <v>197</v>
      </c>
      <c r="AN1146" t="s">
        <v>197</v>
      </c>
      <c r="AO1146" t="s">
        <v>197</v>
      </c>
      <c r="AP1146" t="s">
        <v>197</v>
      </c>
      <c r="AQ1146" s="241">
        <v>0</v>
      </c>
      <c r="AR1146" s="241">
        <v>0</v>
      </c>
    </row>
    <row r="1147" spans="1:44" x14ac:dyDescent="0.2">
      <c r="A1147">
        <v>121536</v>
      </c>
      <c r="B1147" t="s">
        <v>59</v>
      </c>
      <c r="C1147" t="s">
        <v>198</v>
      </c>
      <c r="D1147" t="s">
        <v>198</v>
      </c>
      <c r="E1147" t="s">
        <v>198</v>
      </c>
      <c r="F1147" t="s">
        <v>198</v>
      </c>
      <c r="G1147" t="s">
        <v>196</v>
      </c>
      <c r="H1147" t="s">
        <v>198</v>
      </c>
      <c r="I1147" t="s">
        <v>198</v>
      </c>
      <c r="J1147" t="s">
        <v>198</v>
      </c>
      <c r="K1147" t="s">
        <v>198</v>
      </c>
      <c r="L1147" t="s">
        <v>198</v>
      </c>
      <c r="M1147" t="s">
        <v>198</v>
      </c>
      <c r="N1147" t="s">
        <v>198</v>
      </c>
      <c r="O1147" t="s">
        <v>198</v>
      </c>
      <c r="P1147" t="s">
        <v>196</v>
      </c>
      <c r="Q1147" t="s">
        <v>198</v>
      </c>
      <c r="R1147" t="s">
        <v>198</v>
      </c>
      <c r="S1147" t="s">
        <v>196</v>
      </c>
      <c r="T1147" t="s">
        <v>198</v>
      </c>
      <c r="U1147" t="s">
        <v>198</v>
      </c>
      <c r="V1147" t="s">
        <v>198</v>
      </c>
      <c r="W1147" t="s">
        <v>198</v>
      </c>
      <c r="X1147" t="s">
        <v>198</v>
      </c>
      <c r="Y1147" t="s">
        <v>198</v>
      </c>
      <c r="Z1147" t="s">
        <v>196</v>
      </c>
      <c r="AA1147" t="s">
        <v>198</v>
      </c>
      <c r="AB1147" t="s">
        <v>198</v>
      </c>
      <c r="AC1147" t="s">
        <v>198</v>
      </c>
      <c r="AD1147" t="s">
        <v>198</v>
      </c>
      <c r="AE1147" t="s">
        <v>198</v>
      </c>
      <c r="AF1147" t="s">
        <v>196</v>
      </c>
      <c r="AG1147" t="s">
        <v>198</v>
      </c>
      <c r="AH1147" t="s">
        <v>196</v>
      </c>
      <c r="AI1147" t="s">
        <v>198</v>
      </c>
      <c r="AJ1147" t="s">
        <v>196</v>
      </c>
      <c r="AK1147" t="s">
        <v>198</v>
      </c>
      <c r="AL1147" t="s">
        <v>198</v>
      </c>
      <c r="AM1147" t="s">
        <v>197</v>
      </c>
      <c r="AN1147" t="s">
        <v>198</v>
      </c>
      <c r="AO1147" t="s">
        <v>197</v>
      </c>
      <c r="AP1147" t="s">
        <v>197</v>
      </c>
      <c r="AQ1147" s="241">
        <v>0</v>
      </c>
      <c r="AR1147" s="241">
        <v>0</v>
      </c>
    </row>
    <row r="1148" spans="1:44" x14ac:dyDescent="0.2">
      <c r="A1148">
        <v>121564</v>
      </c>
      <c r="B1148" t="s">
        <v>1141</v>
      </c>
      <c r="C1148" t="s">
        <v>659</v>
      </c>
      <c r="D1148" t="s">
        <v>659</v>
      </c>
      <c r="E1148" t="s">
        <v>659</v>
      </c>
      <c r="F1148" t="s">
        <v>659</v>
      </c>
      <c r="G1148" t="s">
        <v>659</v>
      </c>
      <c r="H1148" t="s">
        <v>659</v>
      </c>
      <c r="I1148" t="s">
        <v>659</v>
      </c>
      <c r="J1148" t="s">
        <v>659</v>
      </c>
      <c r="K1148" t="s">
        <v>659</v>
      </c>
      <c r="L1148" t="s">
        <v>659</v>
      </c>
      <c r="M1148" t="s">
        <v>659</v>
      </c>
      <c r="N1148" t="s">
        <v>659</v>
      </c>
      <c r="O1148" t="s">
        <v>659</v>
      </c>
      <c r="P1148" t="s">
        <v>659</v>
      </c>
      <c r="Q1148" t="s">
        <v>659</v>
      </c>
      <c r="R1148" t="s">
        <v>659</v>
      </c>
      <c r="S1148" t="s">
        <v>659</v>
      </c>
      <c r="T1148" t="s">
        <v>659</v>
      </c>
      <c r="U1148" t="s">
        <v>659</v>
      </c>
      <c r="V1148" t="s">
        <v>659</v>
      </c>
      <c r="W1148" t="s">
        <v>659</v>
      </c>
      <c r="X1148" t="s">
        <v>659</v>
      </c>
      <c r="Y1148" t="s">
        <v>659</v>
      </c>
      <c r="Z1148" t="s">
        <v>659</v>
      </c>
      <c r="AA1148" t="s">
        <v>659</v>
      </c>
      <c r="AB1148" t="s">
        <v>659</v>
      </c>
      <c r="AC1148" t="s">
        <v>659</v>
      </c>
      <c r="AD1148" t="s">
        <v>659</v>
      </c>
      <c r="AE1148" t="s">
        <v>659</v>
      </c>
      <c r="AF1148" t="s">
        <v>659</v>
      </c>
      <c r="AG1148" t="s">
        <v>659</v>
      </c>
      <c r="AH1148" t="s">
        <v>659</v>
      </c>
      <c r="AI1148" t="s">
        <v>659</v>
      </c>
      <c r="AJ1148" t="s">
        <v>659</v>
      </c>
      <c r="AK1148" t="s">
        <v>659</v>
      </c>
      <c r="AL1148" t="s">
        <v>659</v>
      </c>
      <c r="AM1148" t="s">
        <v>659</v>
      </c>
      <c r="AN1148" t="s">
        <v>659</v>
      </c>
      <c r="AO1148" t="s">
        <v>659</v>
      </c>
      <c r="AP1148" t="s">
        <v>659</v>
      </c>
      <c r="AQ1148" s="241" t="s">
        <v>933</v>
      </c>
      <c r="AR1148" s="241">
        <v>0</v>
      </c>
    </row>
    <row r="1149" spans="1:44" x14ac:dyDescent="0.2">
      <c r="A1149">
        <v>121565</v>
      </c>
      <c r="B1149" t="s">
        <v>1144</v>
      </c>
      <c r="C1149" t="s">
        <v>198</v>
      </c>
      <c r="D1149" t="s">
        <v>198</v>
      </c>
      <c r="E1149" t="s">
        <v>196</v>
      </c>
      <c r="F1149" t="s">
        <v>198</v>
      </c>
      <c r="G1149" t="s">
        <v>196</v>
      </c>
      <c r="H1149" t="s">
        <v>198</v>
      </c>
      <c r="I1149" t="s">
        <v>198</v>
      </c>
      <c r="J1149" t="s">
        <v>196</v>
      </c>
      <c r="K1149" t="s">
        <v>196</v>
      </c>
      <c r="L1149" t="s">
        <v>196</v>
      </c>
      <c r="M1149" t="s">
        <v>196</v>
      </c>
      <c r="N1149" t="s">
        <v>196</v>
      </c>
      <c r="O1149" t="s">
        <v>196</v>
      </c>
      <c r="P1149" t="s">
        <v>196</v>
      </c>
      <c r="Q1149" t="s">
        <v>196</v>
      </c>
      <c r="R1149" t="s">
        <v>196</v>
      </c>
      <c r="S1149" t="s">
        <v>198</v>
      </c>
      <c r="T1149" t="s">
        <v>196</v>
      </c>
      <c r="U1149" t="s">
        <v>196</v>
      </c>
      <c r="V1149" t="s">
        <v>198</v>
      </c>
      <c r="W1149" t="s">
        <v>198</v>
      </c>
      <c r="X1149" t="s">
        <v>198</v>
      </c>
      <c r="Y1149" t="s">
        <v>196</v>
      </c>
      <c r="Z1149" t="s">
        <v>196</v>
      </c>
      <c r="AA1149" t="s">
        <v>196</v>
      </c>
      <c r="AB1149" t="s">
        <v>198</v>
      </c>
      <c r="AC1149" t="s">
        <v>198</v>
      </c>
      <c r="AD1149" t="s">
        <v>196</v>
      </c>
      <c r="AE1149" t="s">
        <v>196</v>
      </c>
      <c r="AF1149" t="s">
        <v>198</v>
      </c>
      <c r="AG1149" t="s">
        <v>196</v>
      </c>
      <c r="AH1149" t="s">
        <v>197</v>
      </c>
      <c r="AI1149" t="s">
        <v>196</v>
      </c>
      <c r="AJ1149" t="s">
        <v>198</v>
      </c>
      <c r="AK1149" t="s">
        <v>197</v>
      </c>
      <c r="AL1149" t="s">
        <v>198</v>
      </c>
      <c r="AM1149" t="s">
        <v>197</v>
      </c>
      <c r="AN1149" t="s">
        <v>198</v>
      </c>
      <c r="AO1149" t="s">
        <v>197</v>
      </c>
      <c r="AP1149" t="s">
        <v>197</v>
      </c>
      <c r="AQ1149" s="241">
        <v>0</v>
      </c>
      <c r="AR1149" s="241">
        <v>0</v>
      </c>
    </row>
    <row r="1150" spans="1:44" x14ac:dyDescent="0.2">
      <c r="A1150">
        <v>121566</v>
      </c>
      <c r="B1150" t="s">
        <v>1141</v>
      </c>
      <c r="C1150" t="s">
        <v>198</v>
      </c>
      <c r="D1150" t="s">
        <v>196</v>
      </c>
      <c r="E1150" t="s">
        <v>196</v>
      </c>
      <c r="F1150" t="s">
        <v>196</v>
      </c>
      <c r="G1150" t="s">
        <v>196</v>
      </c>
      <c r="H1150" t="s">
        <v>198</v>
      </c>
      <c r="I1150" t="s">
        <v>196</v>
      </c>
      <c r="J1150" t="s">
        <v>197</v>
      </c>
      <c r="K1150" t="s">
        <v>198</v>
      </c>
      <c r="L1150" t="s">
        <v>196</v>
      </c>
      <c r="M1150" t="s">
        <v>198</v>
      </c>
      <c r="N1150" t="s">
        <v>198</v>
      </c>
      <c r="O1150" t="s">
        <v>197</v>
      </c>
      <c r="P1150" t="s">
        <v>196</v>
      </c>
      <c r="Q1150" t="s">
        <v>198</v>
      </c>
      <c r="R1150" t="s">
        <v>198</v>
      </c>
      <c r="S1150" t="s">
        <v>198</v>
      </c>
      <c r="T1150" t="s">
        <v>198</v>
      </c>
      <c r="U1150" t="s">
        <v>198</v>
      </c>
      <c r="V1150" t="s">
        <v>198</v>
      </c>
      <c r="W1150" t="s">
        <v>198</v>
      </c>
      <c r="X1150" t="s">
        <v>198</v>
      </c>
      <c r="Y1150" t="s">
        <v>198</v>
      </c>
      <c r="Z1150" t="s">
        <v>198</v>
      </c>
      <c r="AA1150" t="s">
        <v>198</v>
      </c>
      <c r="AB1150" t="s">
        <v>198</v>
      </c>
      <c r="AC1150" t="s">
        <v>198</v>
      </c>
      <c r="AD1150" t="s">
        <v>196</v>
      </c>
      <c r="AE1150" t="s">
        <v>196</v>
      </c>
      <c r="AF1150" t="s">
        <v>198</v>
      </c>
      <c r="AG1150" t="s">
        <v>198</v>
      </c>
      <c r="AH1150" t="s">
        <v>196</v>
      </c>
      <c r="AI1150" t="s">
        <v>196</v>
      </c>
      <c r="AJ1150" t="s">
        <v>196</v>
      </c>
      <c r="AK1150" t="s">
        <v>198</v>
      </c>
      <c r="AL1150" t="s">
        <v>198</v>
      </c>
      <c r="AM1150" t="s">
        <v>197</v>
      </c>
      <c r="AN1150" t="s">
        <v>198</v>
      </c>
      <c r="AO1150" t="s">
        <v>196</v>
      </c>
      <c r="AP1150" t="s">
        <v>198</v>
      </c>
      <c r="AQ1150" s="241">
        <v>0</v>
      </c>
      <c r="AR1150" s="241">
        <v>0</v>
      </c>
    </row>
    <row r="1151" spans="1:44" x14ac:dyDescent="0.2">
      <c r="A1151">
        <v>121569</v>
      </c>
      <c r="B1151" t="s">
        <v>1144</v>
      </c>
      <c r="C1151" t="s">
        <v>198</v>
      </c>
      <c r="D1151" t="s">
        <v>198</v>
      </c>
      <c r="E1151" t="s">
        <v>196</v>
      </c>
      <c r="F1151" t="s">
        <v>196</v>
      </c>
      <c r="G1151" t="s">
        <v>198</v>
      </c>
      <c r="H1151" t="s">
        <v>198</v>
      </c>
      <c r="I1151" t="s">
        <v>198</v>
      </c>
      <c r="J1151" t="s">
        <v>196</v>
      </c>
      <c r="K1151" t="s">
        <v>198</v>
      </c>
      <c r="L1151" t="s">
        <v>196</v>
      </c>
      <c r="M1151" t="s">
        <v>198</v>
      </c>
      <c r="N1151" t="s">
        <v>196</v>
      </c>
      <c r="O1151" t="s">
        <v>198</v>
      </c>
      <c r="P1151" t="s">
        <v>198</v>
      </c>
      <c r="Q1151" t="s">
        <v>198</v>
      </c>
      <c r="R1151" t="s">
        <v>198</v>
      </c>
      <c r="S1151" t="s">
        <v>198</v>
      </c>
      <c r="T1151" t="s">
        <v>198</v>
      </c>
      <c r="U1151" t="s">
        <v>198</v>
      </c>
      <c r="V1151" t="s">
        <v>198</v>
      </c>
      <c r="W1151" t="s">
        <v>198</v>
      </c>
      <c r="X1151" t="s">
        <v>198</v>
      </c>
      <c r="Y1151" t="s">
        <v>198</v>
      </c>
      <c r="Z1151" t="s">
        <v>198</v>
      </c>
      <c r="AA1151" t="s">
        <v>196</v>
      </c>
      <c r="AB1151" t="s">
        <v>196</v>
      </c>
      <c r="AC1151" t="s">
        <v>198</v>
      </c>
      <c r="AD1151" t="s">
        <v>196</v>
      </c>
      <c r="AE1151" t="s">
        <v>198</v>
      </c>
      <c r="AF1151" t="s">
        <v>196</v>
      </c>
      <c r="AG1151" t="s">
        <v>198</v>
      </c>
      <c r="AH1151" t="s">
        <v>198</v>
      </c>
      <c r="AI1151" t="s">
        <v>196</v>
      </c>
      <c r="AJ1151" t="s">
        <v>196</v>
      </c>
      <c r="AK1151" t="s">
        <v>196</v>
      </c>
      <c r="AL1151" t="s">
        <v>198</v>
      </c>
      <c r="AM1151" t="s">
        <v>198</v>
      </c>
      <c r="AN1151" t="s">
        <v>198</v>
      </c>
      <c r="AO1151" t="s">
        <v>198</v>
      </c>
      <c r="AP1151" t="s">
        <v>198</v>
      </c>
      <c r="AQ1151" s="241">
        <v>0</v>
      </c>
      <c r="AR1151" s="241">
        <v>0</v>
      </c>
    </row>
    <row r="1152" spans="1:44" ht="21.75" x14ac:dyDescent="0.5">
      <c r="A1152" s="259">
        <v>121576</v>
      </c>
      <c r="B1152" t="s">
        <v>59</v>
      </c>
      <c r="C1152" s="241" t="s">
        <v>198</v>
      </c>
      <c r="D1152" s="241" t="s">
        <v>198</v>
      </c>
      <c r="E1152" s="241" t="s">
        <v>198</v>
      </c>
      <c r="F1152" s="241" t="s">
        <v>198</v>
      </c>
      <c r="G1152" s="241" t="s">
        <v>198</v>
      </c>
      <c r="H1152" s="241" t="s">
        <v>198</v>
      </c>
      <c r="I1152" s="241" t="s">
        <v>198</v>
      </c>
      <c r="J1152" s="241" t="s">
        <v>198</v>
      </c>
      <c r="K1152" s="241" t="s">
        <v>198</v>
      </c>
      <c r="L1152" s="241" t="s">
        <v>196</v>
      </c>
      <c r="M1152" s="241" t="s">
        <v>198</v>
      </c>
      <c r="N1152" s="241" t="s">
        <v>198</v>
      </c>
      <c r="O1152" s="241" t="s">
        <v>198</v>
      </c>
      <c r="P1152" s="241" t="s">
        <v>198</v>
      </c>
      <c r="Q1152" s="241" t="s">
        <v>198</v>
      </c>
      <c r="R1152" s="241" t="s">
        <v>196</v>
      </c>
      <c r="S1152" s="241" t="s">
        <v>198</v>
      </c>
      <c r="T1152" s="241" t="s">
        <v>197</v>
      </c>
      <c r="U1152" s="241" t="s">
        <v>197</v>
      </c>
      <c r="V1152" s="241" t="s">
        <v>197</v>
      </c>
      <c r="W1152" s="241" t="s">
        <v>198</v>
      </c>
      <c r="X1152" s="241" t="s">
        <v>198</v>
      </c>
      <c r="Y1152" s="241" t="s">
        <v>196</v>
      </c>
      <c r="Z1152" s="241" t="s">
        <v>198</v>
      </c>
      <c r="AA1152" s="241" t="s">
        <v>198</v>
      </c>
      <c r="AB1152" s="241" t="s">
        <v>196</v>
      </c>
      <c r="AC1152" s="241" t="s">
        <v>196</v>
      </c>
      <c r="AD1152" s="241" t="s">
        <v>198</v>
      </c>
      <c r="AE1152" s="241" t="s">
        <v>198</v>
      </c>
      <c r="AF1152" s="241" t="s">
        <v>198</v>
      </c>
      <c r="AG1152" s="241" t="s">
        <v>198</v>
      </c>
      <c r="AH1152" s="241" t="s">
        <v>196</v>
      </c>
      <c r="AI1152" s="241" t="s">
        <v>196</v>
      </c>
      <c r="AJ1152" s="241" t="s">
        <v>198</v>
      </c>
      <c r="AK1152" s="241" t="s">
        <v>196</v>
      </c>
      <c r="AL1152" s="241" t="s">
        <v>198</v>
      </c>
      <c r="AM1152" s="241" t="s">
        <v>196</v>
      </c>
      <c r="AN1152" s="241" t="s">
        <v>198</v>
      </c>
      <c r="AO1152" s="241" t="s">
        <v>198</v>
      </c>
      <c r="AP1152" s="241" t="s">
        <v>198</v>
      </c>
      <c r="AQ1152" s="241">
        <v>0</v>
      </c>
      <c r="AR1152" s="241">
        <v>0</v>
      </c>
    </row>
    <row r="1153" spans="1:44" x14ac:dyDescent="0.2">
      <c r="A1153">
        <v>121595</v>
      </c>
      <c r="B1153" t="s">
        <v>59</v>
      </c>
      <c r="C1153" t="s">
        <v>198</v>
      </c>
      <c r="D1153" t="s">
        <v>196</v>
      </c>
      <c r="E1153" t="s">
        <v>198</v>
      </c>
      <c r="F1153" t="s">
        <v>196</v>
      </c>
      <c r="G1153" t="s">
        <v>198</v>
      </c>
      <c r="H1153" t="s">
        <v>198</v>
      </c>
      <c r="I1153" t="s">
        <v>196</v>
      </c>
      <c r="J1153" t="s">
        <v>198</v>
      </c>
      <c r="K1153" t="s">
        <v>198</v>
      </c>
      <c r="L1153" t="s">
        <v>198</v>
      </c>
      <c r="M1153" t="s">
        <v>198</v>
      </c>
      <c r="N1153" t="s">
        <v>198</v>
      </c>
      <c r="O1153" t="s">
        <v>198</v>
      </c>
      <c r="P1153" t="s">
        <v>196</v>
      </c>
      <c r="Q1153" t="s">
        <v>198</v>
      </c>
      <c r="R1153" t="s">
        <v>198</v>
      </c>
      <c r="S1153" t="s">
        <v>198</v>
      </c>
      <c r="T1153" t="s">
        <v>198</v>
      </c>
      <c r="U1153" t="s">
        <v>198</v>
      </c>
      <c r="V1153" t="s">
        <v>198</v>
      </c>
      <c r="W1153" t="s">
        <v>196</v>
      </c>
      <c r="X1153" t="s">
        <v>198</v>
      </c>
      <c r="Y1153" t="s">
        <v>198</v>
      </c>
      <c r="Z1153" t="s">
        <v>197</v>
      </c>
      <c r="AA1153" t="s">
        <v>198</v>
      </c>
      <c r="AB1153" t="s">
        <v>198</v>
      </c>
      <c r="AC1153" t="s">
        <v>198</v>
      </c>
      <c r="AD1153" t="s">
        <v>198</v>
      </c>
      <c r="AE1153" t="s">
        <v>197</v>
      </c>
      <c r="AF1153" t="s">
        <v>196</v>
      </c>
      <c r="AG1153" t="s">
        <v>198</v>
      </c>
      <c r="AH1153" t="s">
        <v>198</v>
      </c>
      <c r="AI1153" t="s">
        <v>198</v>
      </c>
      <c r="AJ1153" t="s">
        <v>198</v>
      </c>
      <c r="AK1153" t="s">
        <v>196</v>
      </c>
      <c r="AL1153" t="s">
        <v>198</v>
      </c>
      <c r="AM1153" t="s">
        <v>198</v>
      </c>
      <c r="AN1153" t="s">
        <v>198</v>
      </c>
      <c r="AO1153" t="s">
        <v>196</v>
      </c>
      <c r="AP1153" t="s">
        <v>196</v>
      </c>
      <c r="AQ1153" s="241">
        <v>0</v>
      </c>
      <c r="AR1153" s="241">
        <v>0</v>
      </c>
    </row>
    <row r="1154" spans="1:44" x14ac:dyDescent="0.2">
      <c r="A1154">
        <v>121604</v>
      </c>
      <c r="B1154" t="s">
        <v>1144</v>
      </c>
      <c r="C1154" t="s">
        <v>198</v>
      </c>
      <c r="D1154" t="s">
        <v>196</v>
      </c>
      <c r="E1154" t="s">
        <v>196</v>
      </c>
      <c r="F1154" t="s">
        <v>198</v>
      </c>
      <c r="G1154" t="s">
        <v>196</v>
      </c>
      <c r="H1154" t="s">
        <v>198</v>
      </c>
      <c r="I1154" t="s">
        <v>198</v>
      </c>
      <c r="J1154" t="s">
        <v>198</v>
      </c>
      <c r="K1154" t="s">
        <v>198</v>
      </c>
      <c r="L1154" t="s">
        <v>198</v>
      </c>
      <c r="M1154" t="s">
        <v>196</v>
      </c>
      <c r="N1154" t="s">
        <v>196</v>
      </c>
      <c r="O1154" t="s">
        <v>196</v>
      </c>
      <c r="P1154" t="s">
        <v>196</v>
      </c>
      <c r="Q1154" t="s">
        <v>196</v>
      </c>
      <c r="R1154" t="s">
        <v>196</v>
      </c>
      <c r="S1154" t="s">
        <v>198</v>
      </c>
      <c r="T1154" t="s">
        <v>196</v>
      </c>
      <c r="U1154" t="s">
        <v>198</v>
      </c>
      <c r="V1154" t="s">
        <v>198</v>
      </c>
      <c r="W1154" t="s">
        <v>196</v>
      </c>
      <c r="X1154" t="s">
        <v>196</v>
      </c>
      <c r="Y1154" t="s">
        <v>196</v>
      </c>
      <c r="Z1154" t="s">
        <v>196</v>
      </c>
      <c r="AA1154" t="s">
        <v>196</v>
      </c>
      <c r="AB1154" t="s">
        <v>196</v>
      </c>
      <c r="AC1154" t="s">
        <v>198</v>
      </c>
      <c r="AD1154" t="s">
        <v>198</v>
      </c>
      <c r="AE1154" t="s">
        <v>196</v>
      </c>
      <c r="AF1154" t="s">
        <v>198</v>
      </c>
      <c r="AG1154" t="s">
        <v>198</v>
      </c>
      <c r="AH1154" t="s">
        <v>198</v>
      </c>
      <c r="AI1154" t="s">
        <v>196</v>
      </c>
      <c r="AJ1154" t="s">
        <v>198</v>
      </c>
      <c r="AK1154" t="s">
        <v>198</v>
      </c>
      <c r="AL1154" t="s">
        <v>196</v>
      </c>
      <c r="AM1154" t="s">
        <v>198</v>
      </c>
      <c r="AN1154" t="s">
        <v>196</v>
      </c>
      <c r="AO1154" t="s">
        <v>198</v>
      </c>
      <c r="AP1154" t="s">
        <v>198</v>
      </c>
      <c r="AQ1154" s="241">
        <v>0</v>
      </c>
      <c r="AR1154" s="241">
        <v>0</v>
      </c>
    </row>
    <row r="1155" spans="1:44" x14ac:dyDescent="0.2">
      <c r="A1155">
        <v>121605</v>
      </c>
      <c r="B1155" t="s">
        <v>59</v>
      </c>
      <c r="C1155" t="s">
        <v>198</v>
      </c>
      <c r="D1155" t="s">
        <v>198</v>
      </c>
      <c r="E1155" t="s">
        <v>196</v>
      </c>
      <c r="F1155" t="s">
        <v>198</v>
      </c>
      <c r="G1155" t="s">
        <v>198</v>
      </c>
      <c r="H1155" t="s">
        <v>198</v>
      </c>
      <c r="I1155" t="s">
        <v>198</v>
      </c>
      <c r="J1155" t="s">
        <v>198</v>
      </c>
      <c r="K1155" t="s">
        <v>198</v>
      </c>
      <c r="L1155" t="s">
        <v>198</v>
      </c>
      <c r="M1155" t="s">
        <v>198</v>
      </c>
      <c r="N1155" t="s">
        <v>198</v>
      </c>
      <c r="O1155" t="s">
        <v>198</v>
      </c>
      <c r="P1155" t="s">
        <v>196</v>
      </c>
      <c r="Q1155" t="s">
        <v>198</v>
      </c>
      <c r="R1155" t="s">
        <v>198</v>
      </c>
      <c r="S1155" t="s">
        <v>198</v>
      </c>
      <c r="T1155" t="s">
        <v>197</v>
      </c>
      <c r="U1155" t="s">
        <v>196</v>
      </c>
      <c r="V1155" t="s">
        <v>198</v>
      </c>
      <c r="W1155" t="s">
        <v>198</v>
      </c>
      <c r="X1155" t="s">
        <v>198</v>
      </c>
      <c r="Y1155" t="s">
        <v>198</v>
      </c>
      <c r="Z1155" t="s">
        <v>198</v>
      </c>
      <c r="AA1155" t="s">
        <v>196</v>
      </c>
      <c r="AB1155" t="s">
        <v>198</v>
      </c>
      <c r="AC1155" t="s">
        <v>198</v>
      </c>
      <c r="AD1155" t="s">
        <v>198</v>
      </c>
      <c r="AE1155" t="s">
        <v>198</v>
      </c>
      <c r="AF1155" t="s">
        <v>196</v>
      </c>
      <c r="AG1155" t="s">
        <v>198</v>
      </c>
      <c r="AH1155" t="s">
        <v>197</v>
      </c>
      <c r="AI1155" t="s">
        <v>198</v>
      </c>
      <c r="AJ1155" t="s">
        <v>198</v>
      </c>
      <c r="AK1155" t="s">
        <v>196</v>
      </c>
      <c r="AL1155" t="s">
        <v>197</v>
      </c>
      <c r="AM1155" t="s">
        <v>198</v>
      </c>
      <c r="AN1155" t="s">
        <v>196</v>
      </c>
      <c r="AO1155" t="s">
        <v>198</v>
      </c>
      <c r="AP1155" t="s">
        <v>198</v>
      </c>
      <c r="AQ1155" s="241">
        <v>0</v>
      </c>
      <c r="AR1155" s="241">
        <v>0</v>
      </c>
    </row>
    <row r="1156" spans="1:44" x14ac:dyDescent="0.2">
      <c r="A1156">
        <v>121606</v>
      </c>
      <c r="B1156" t="s">
        <v>1141</v>
      </c>
      <c r="C1156" t="s">
        <v>198</v>
      </c>
      <c r="D1156" t="s">
        <v>198</v>
      </c>
      <c r="E1156" t="s">
        <v>198</v>
      </c>
      <c r="F1156" t="s">
        <v>198</v>
      </c>
      <c r="G1156" t="s">
        <v>198</v>
      </c>
      <c r="H1156" t="s">
        <v>198</v>
      </c>
      <c r="I1156" t="s">
        <v>196</v>
      </c>
      <c r="J1156" t="s">
        <v>196</v>
      </c>
      <c r="K1156" t="s">
        <v>198</v>
      </c>
      <c r="L1156" t="s">
        <v>198</v>
      </c>
      <c r="M1156" t="s">
        <v>198</v>
      </c>
      <c r="N1156" t="s">
        <v>198</v>
      </c>
      <c r="O1156" t="s">
        <v>198</v>
      </c>
      <c r="P1156" t="s">
        <v>198</v>
      </c>
      <c r="Q1156" t="s">
        <v>198</v>
      </c>
      <c r="R1156" t="s">
        <v>198</v>
      </c>
      <c r="S1156" t="s">
        <v>198</v>
      </c>
      <c r="T1156" t="s">
        <v>198</v>
      </c>
      <c r="U1156" t="s">
        <v>196</v>
      </c>
      <c r="V1156" t="s">
        <v>198</v>
      </c>
      <c r="W1156" t="s">
        <v>198</v>
      </c>
      <c r="X1156" t="s">
        <v>198</v>
      </c>
      <c r="Y1156" t="s">
        <v>196</v>
      </c>
      <c r="Z1156" t="s">
        <v>198</v>
      </c>
      <c r="AA1156" t="s">
        <v>196</v>
      </c>
      <c r="AB1156" t="s">
        <v>198</v>
      </c>
      <c r="AC1156" t="s">
        <v>198</v>
      </c>
      <c r="AD1156" t="s">
        <v>198</v>
      </c>
      <c r="AE1156" t="s">
        <v>198</v>
      </c>
      <c r="AF1156" t="s">
        <v>198</v>
      </c>
      <c r="AG1156" t="s">
        <v>198</v>
      </c>
      <c r="AH1156" t="s">
        <v>197</v>
      </c>
      <c r="AI1156" t="s">
        <v>196</v>
      </c>
      <c r="AJ1156" t="s">
        <v>198</v>
      </c>
      <c r="AK1156" t="s">
        <v>198</v>
      </c>
      <c r="AL1156" t="s">
        <v>197</v>
      </c>
      <c r="AM1156" t="s">
        <v>197</v>
      </c>
      <c r="AN1156" t="s">
        <v>197</v>
      </c>
      <c r="AO1156" t="s">
        <v>198</v>
      </c>
      <c r="AP1156" t="s">
        <v>198</v>
      </c>
      <c r="AQ1156" s="241">
        <v>0</v>
      </c>
      <c r="AR1156" s="241">
        <v>0</v>
      </c>
    </row>
    <row r="1157" spans="1:44" x14ac:dyDescent="0.2">
      <c r="A1157">
        <v>121609</v>
      </c>
      <c r="B1157" t="s">
        <v>1144</v>
      </c>
      <c r="C1157" t="s">
        <v>198</v>
      </c>
      <c r="D1157" t="s">
        <v>198</v>
      </c>
      <c r="E1157" t="s">
        <v>196</v>
      </c>
      <c r="F1157" t="s">
        <v>196</v>
      </c>
      <c r="G1157" t="s">
        <v>198</v>
      </c>
      <c r="H1157" t="s">
        <v>198</v>
      </c>
      <c r="I1157" t="s">
        <v>197</v>
      </c>
      <c r="J1157" t="s">
        <v>198</v>
      </c>
      <c r="K1157" t="s">
        <v>198</v>
      </c>
      <c r="L1157" t="s">
        <v>196</v>
      </c>
      <c r="M1157" t="s">
        <v>198</v>
      </c>
      <c r="N1157" t="s">
        <v>196</v>
      </c>
      <c r="O1157" t="s">
        <v>196</v>
      </c>
      <c r="P1157" t="s">
        <v>196</v>
      </c>
      <c r="Q1157" t="s">
        <v>198</v>
      </c>
      <c r="R1157" t="s">
        <v>198</v>
      </c>
      <c r="S1157" t="s">
        <v>198</v>
      </c>
      <c r="T1157" t="s">
        <v>197</v>
      </c>
      <c r="U1157" t="s">
        <v>196</v>
      </c>
      <c r="V1157" t="s">
        <v>198</v>
      </c>
      <c r="W1157" t="s">
        <v>196</v>
      </c>
      <c r="X1157" t="s">
        <v>198</v>
      </c>
      <c r="Y1157" t="s">
        <v>198</v>
      </c>
      <c r="Z1157" t="s">
        <v>198</v>
      </c>
      <c r="AA1157" t="s">
        <v>198</v>
      </c>
      <c r="AB1157" t="s">
        <v>198</v>
      </c>
      <c r="AC1157" t="s">
        <v>198</v>
      </c>
      <c r="AD1157" t="s">
        <v>198</v>
      </c>
      <c r="AE1157" t="s">
        <v>198</v>
      </c>
      <c r="AF1157" t="s">
        <v>196</v>
      </c>
      <c r="AG1157" t="s">
        <v>198</v>
      </c>
      <c r="AH1157" t="s">
        <v>198</v>
      </c>
      <c r="AI1157" t="s">
        <v>196</v>
      </c>
      <c r="AJ1157" t="s">
        <v>198</v>
      </c>
      <c r="AK1157" t="s">
        <v>196</v>
      </c>
      <c r="AL1157" t="s">
        <v>198</v>
      </c>
      <c r="AM1157" t="s">
        <v>196</v>
      </c>
      <c r="AN1157" t="s">
        <v>198</v>
      </c>
      <c r="AO1157" t="s">
        <v>196</v>
      </c>
      <c r="AP1157" t="s">
        <v>198</v>
      </c>
      <c r="AQ1157" s="241">
        <v>0</v>
      </c>
      <c r="AR1157" s="241">
        <v>0</v>
      </c>
    </row>
    <row r="1158" spans="1:44" x14ac:dyDescent="0.2">
      <c r="A1158">
        <v>121611</v>
      </c>
      <c r="B1158" t="s">
        <v>59</v>
      </c>
      <c r="C1158" t="s">
        <v>198</v>
      </c>
      <c r="D1158" t="s">
        <v>198</v>
      </c>
      <c r="E1158" t="s">
        <v>198</v>
      </c>
      <c r="F1158" t="s">
        <v>198</v>
      </c>
      <c r="G1158" t="s">
        <v>198</v>
      </c>
      <c r="H1158" t="s">
        <v>198</v>
      </c>
      <c r="I1158" t="s">
        <v>198</v>
      </c>
      <c r="J1158" t="s">
        <v>198</v>
      </c>
      <c r="K1158" t="s">
        <v>198</v>
      </c>
      <c r="L1158" t="s">
        <v>198</v>
      </c>
      <c r="M1158" t="s">
        <v>198</v>
      </c>
      <c r="N1158" t="s">
        <v>196</v>
      </c>
      <c r="O1158" t="s">
        <v>198</v>
      </c>
      <c r="P1158" t="s">
        <v>196</v>
      </c>
      <c r="Q1158" t="s">
        <v>196</v>
      </c>
      <c r="R1158" t="s">
        <v>198</v>
      </c>
      <c r="S1158" t="s">
        <v>198</v>
      </c>
      <c r="T1158" t="s">
        <v>198</v>
      </c>
      <c r="U1158" t="s">
        <v>198</v>
      </c>
      <c r="V1158" t="s">
        <v>198</v>
      </c>
      <c r="W1158" t="s">
        <v>198</v>
      </c>
      <c r="X1158" t="s">
        <v>196</v>
      </c>
      <c r="Y1158" t="s">
        <v>198</v>
      </c>
      <c r="Z1158" t="s">
        <v>198</v>
      </c>
      <c r="AA1158" t="s">
        <v>196</v>
      </c>
      <c r="AB1158" t="s">
        <v>198</v>
      </c>
      <c r="AC1158" t="s">
        <v>198</v>
      </c>
      <c r="AD1158" t="s">
        <v>198</v>
      </c>
      <c r="AE1158" t="s">
        <v>198</v>
      </c>
      <c r="AF1158" t="s">
        <v>198</v>
      </c>
      <c r="AG1158" t="s">
        <v>198</v>
      </c>
      <c r="AH1158" t="s">
        <v>198</v>
      </c>
      <c r="AI1158" t="s">
        <v>198</v>
      </c>
      <c r="AJ1158" t="s">
        <v>198</v>
      </c>
      <c r="AK1158" t="s">
        <v>196</v>
      </c>
      <c r="AL1158" t="s">
        <v>197</v>
      </c>
      <c r="AM1158" t="s">
        <v>197</v>
      </c>
      <c r="AN1158" t="s">
        <v>198</v>
      </c>
      <c r="AO1158" t="s">
        <v>196</v>
      </c>
      <c r="AP1158" t="s">
        <v>196</v>
      </c>
      <c r="AQ1158" s="241">
        <v>0</v>
      </c>
      <c r="AR1158" s="241">
        <v>0</v>
      </c>
    </row>
    <row r="1159" spans="1:44" x14ac:dyDescent="0.2">
      <c r="A1159" s="241">
        <v>121612</v>
      </c>
      <c r="B1159" t="s">
        <v>59</v>
      </c>
      <c r="C1159" s="241" t="s">
        <v>198</v>
      </c>
      <c r="D1159" s="241" t="s">
        <v>198</v>
      </c>
      <c r="E1159" s="241" t="s">
        <v>198</v>
      </c>
      <c r="F1159" s="241" t="s">
        <v>198</v>
      </c>
      <c r="G1159" s="241" t="s">
        <v>196</v>
      </c>
      <c r="H1159" s="241" t="s">
        <v>198</v>
      </c>
      <c r="I1159" s="241" t="s">
        <v>196</v>
      </c>
      <c r="J1159" s="241" t="s">
        <v>196</v>
      </c>
      <c r="K1159" s="241" t="s">
        <v>198</v>
      </c>
      <c r="L1159" s="241" t="s">
        <v>196</v>
      </c>
      <c r="M1159" s="241" t="s">
        <v>198</v>
      </c>
      <c r="N1159" s="241" t="s">
        <v>198</v>
      </c>
      <c r="O1159" s="241" t="s">
        <v>196</v>
      </c>
      <c r="P1159" s="241" t="s">
        <v>196</v>
      </c>
      <c r="Q1159" s="241" t="s">
        <v>196</v>
      </c>
      <c r="R1159" s="241" t="s">
        <v>198</v>
      </c>
      <c r="S1159" s="241" t="s">
        <v>196</v>
      </c>
      <c r="T1159" s="241" t="s">
        <v>196</v>
      </c>
      <c r="U1159" s="241" t="s">
        <v>198</v>
      </c>
      <c r="V1159" s="241" t="s">
        <v>198</v>
      </c>
      <c r="W1159" s="241" t="s">
        <v>198</v>
      </c>
      <c r="X1159" s="241" t="s">
        <v>196</v>
      </c>
      <c r="Y1159" s="241" t="s">
        <v>196</v>
      </c>
      <c r="Z1159" s="241" t="s">
        <v>196</v>
      </c>
      <c r="AA1159" s="241" t="s">
        <v>196</v>
      </c>
      <c r="AB1159" s="241" t="s">
        <v>198</v>
      </c>
      <c r="AC1159" s="241" t="s">
        <v>196</v>
      </c>
      <c r="AD1159" s="241" t="s">
        <v>196</v>
      </c>
      <c r="AE1159" s="241" t="s">
        <v>196</v>
      </c>
      <c r="AF1159" s="241" t="s">
        <v>196</v>
      </c>
      <c r="AG1159" s="241" t="s">
        <v>198</v>
      </c>
      <c r="AH1159" s="241" t="s">
        <v>196</v>
      </c>
      <c r="AI1159" s="241" t="s">
        <v>196</v>
      </c>
      <c r="AJ1159" s="241" t="s">
        <v>196</v>
      </c>
      <c r="AK1159" s="241" t="s">
        <v>196</v>
      </c>
      <c r="AL1159" s="241" t="s">
        <v>198</v>
      </c>
      <c r="AM1159" s="241" t="s">
        <v>198</v>
      </c>
      <c r="AN1159" s="241" t="s">
        <v>198</v>
      </c>
      <c r="AO1159" s="241" t="s">
        <v>198</v>
      </c>
      <c r="AP1159" s="241" t="s">
        <v>198</v>
      </c>
      <c r="AQ1159" s="241">
        <v>0</v>
      </c>
      <c r="AR1159" s="241">
        <v>0</v>
      </c>
    </row>
    <row r="1160" spans="1:44" x14ac:dyDescent="0.2">
      <c r="A1160">
        <v>121616</v>
      </c>
      <c r="B1160" t="s">
        <v>59</v>
      </c>
      <c r="C1160" t="s">
        <v>198</v>
      </c>
      <c r="D1160" t="s">
        <v>198</v>
      </c>
      <c r="E1160" t="s">
        <v>198</v>
      </c>
      <c r="F1160" t="s">
        <v>198</v>
      </c>
      <c r="G1160" t="s">
        <v>198</v>
      </c>
      <c r="H1160" t="s">
        <v>198</v>
      </c>
      <c r="I1160" t="s">
        <v>198</v>
      </c>
      <c r="J1160" t="s">
        <v>198</v>
      </c>
      <c r="K1160" t="s">
        <v>198</v>
      </c>
      <c r="L1160" t="s">
        <v>198</v>
      </c>
      <c r="M1160" t="s">
        <v>198</v>
      </c>
      <c r="N1160" t="s">
        <v>196</v>
      </c>
      <c r="O1160" t="s">
        <v>198</v>
      </c>
      <c r="P1160" t="s">
        <v>196</v>
      </c>
      <c r="Q1160" t="s">
        <v>198</v>
      </c>
      <c r="R1160" t="s">
        <v>198</v>
      </c>
      <c r="S1160" t="s">
        <v>198</v>
      </c>
      <c r="T1160" t="s">
        <v>198</v>
      </c>
      <c r="U1160" t="s">
        <v>196</v>
      </c>
      <c r="V1160" t="s">
        <v>198</v>
      </c>
      <c r="W1160" t="s">
        <v>198</v>
      </c>
      <c r="X1160" t="s">
        <v>198</v>
      </c>
      <c r="Y1160" t="s">
        <v>198</v>
      </c>
      <c r="Z1160" t="s">
        <v>198</v>
      </c>
      <c r="AA1160" t="s">
        <v>198</v>
      </c>
      <c r="AB1160" t="s">
        <v>198</v>
      </c>
      <c r="AC1160" t="s">
        <v>198</v>
      </c>
      <c r="AD1160" t="s">
        <v>198</v>
      </c>
      <c r="AE1160" t="s">
        <v>198</v>
      </c>
      <c r="AF1160" t="s">
        <v>196</v>
      </c>
      <c r="AG1160" t="s">
        <v>198</v>
      </c>
      <c r="AH1160" t="s">
        <v>196</v>
      </c>
      <c r="AI1160" t="s">
        <v>198</v>
      </c>
      <c r="AJ1160" t="s">
        <v>198</v>
      </c>
      <c r="AK1160" t="s">
        <v>196</v>
      </c>
      <c r="AL1160" t="s">
        <v>198</v>
      </c>
      <c r="AM1160" t="s">
        <v>196</v>
      </c>
      <c r="AN1160" t="s">
        <v>196</v>
      </c>
      <c r="AO1160" t="s">
        <v>196</v>
      </c>
      <c r="AP1160" t="s">
        <v>196</v>
      </c>
      <c r="AQ1160" s="241">
        <v>0</v>
      </c>
      <c r="AR1160" s="241">
        <v>0</v>
      </c>
    </row>
    <row r="1161" spans="1:44" ht="15" x14ac:dyDescent="0.25">
      <c r="A1161" s="258">
        <v>121618</v>
      </c>
      <c r="B1161" t="s">
        <v>59</v>
      </c>
      <c r="C1161" s="245" t="s">
        <v>659</v>
      </c>
      <c r="D1161" s="245" t="s">
        <v>659</v>
      </c>
      <c r="E1161" s="245" t="s">
        <v>659</v>
      </c>
      <c r="F1161" s="245" t="s">
        <v>659</v>
      </c>
      <c r="G1161" s="245" t="s">
        <v>659</v>
      </c>
      <c r="H1161" s="245" t="s">
        <v>659</v>
      </c>
      <c r="I1161" s="245" t="s">
        <v>659</v>
      </c>
      <c r="J1161" s="245" t="s">
        <v>659</v>
      </c>
      <c r="K1161" s="245" t="s">
        <v>659</v>
      </c>
      <c r="L1161" s="245" t="s">
        <v>659</v>
      </c>
      <c r="M1161" s="245" t="s">
        <v>659</v>
      </c>
      <c r="N1161" s="245" t="s">
        <v>659</v>
      </c>
      <c r="O1161" s="245" t="s">
        <v>659</v>
      </c>
      <c r="P1161" s="245" t="s">
        <v>659</v>
      </c>
      <c r="Q1161" s="245" t="s">
        <v>659</v>
      </c>
      <c r="R1161" s="245" t="s">
        <v>659</v>
      </c>
      <c r="S1161" s="245" t="s">
        <v>659</v>
      </c>
      <c r="T1161" s="245" t="s">
        <v>659</v>
      </c>
      <c r="U1161" s="245" t="s">
        <v>659</v>
      </c>
      <c r="V1161" s="245" t="s">
        <v>659</v>
      </c>
      <c r="W1161" s="245" t="s">
        <v>659</v>
      </c>
      <c r="X1161" s="245" t="s">
        <v>659</v>
      </c>
      <c r="Y1161" s="245" t="s">
        <v>659</v>
      </c>
      <c r="Z1161" s="245" t="s">
        <v>659</v>
      </c>
      <c r="AA1161" s="245" t="s">
        <v>659</v>
      </c>
      <c r="AB1161" s="245" t="s">
        <v>659</v>
      </c>
      <c r="AC1161" s="245" t="s">
        <v>659</v>
      </c>
      <c r="AD1161" s="245" t="s">
        <v>659</v>
      </c>
      <c r="AE1161" s="245" t="s">
        <v>659</v>
      </c>
      <c r="AF1161" s="245" t="s">
        <v>659</v>
      </c>
      <c r="AG1161" s="245" t="s">
        <v>659</v>
      </c>
      <c r="AH1161" s="245" t="s">
        <v>659</v>
      </c>
      <c r="AI1161" s="245" t="s">
        <v>659</v>
      </c>
      <c r="AJ1161" s="245" t="s">
        <v>659</v>
      </c>
      <c r="AK1161" s="245" t="s">
        <v>659</v>
      </c>
      <c r="AL1161" s="245" t="s">
        <v>659</v>
      </c>
      <c r="AM1161" s="245" t="s">
        <v>659</v>
      </c>
      <c r="AN1161" s="245" t="s">
        <v>659</v>
      </c>
      <c r="AO1161" s="245" t="s">
        <v>659</v>
      </c>
      <c r="AP1161" s="245" t="s">
        <v>659</v>
      </c>
      <c r="AQ1161" s="241" t="s">
        <v>944</v>
      </c>
      <c r="AR1161" s="241">
        <v>0</v>
      </c>
    </row>
    <row r="1162" spans="1:44" x14ac:dyDescent="0.2">
      <c r="A1162">
        <v>121622</v>
      </c>
      <c r="B1162" t="s">
        <v>1141</v>
      </c>
      <c r="C1162" t="s">
        <v>198</v>
      </c>
      <c r="D1162" t="s">
        <v>198</v>
      </c>
      <c r="E1162" t="s">
        <v>198</v>
      </c>
      <c r="F1162" t="s">
        <v>196</v>
      </c>
      <c r="G1162" t="s">
        <v>196</v>
      </c>
      <c r="H1162" t="s">
        <v>196</v>
      </c>
      <c r="I1162" t="s">
        <v>198</v>
      </c>
      <c r="J1162" t="s">
        <v>196</v>
      </c>
      <c r="K1162" t="s">
        <v>198</v>
      </c>
      <c r="L1162" t="s">
        <v>198</v>
      </c>
      <c r="M1162" t="s">
        <v>196</v>
      </c>
      <c r="N1162" t="s">
        <v>196</v>
      </c>
      <c r="O1162" t="s">
        <v>198</v>
      </c>
      <c r="P1162" t="s">
        <v>198</v>
      </c>
      <c r="Q1162" t="s">
        <v>198</v>
      </c>
      <c r="R1162" t="s">
        <v>198</v>
      </c>
      <c r="S1162" t="s">
        <v>196</v>
      </c>
      <c r="T1162" t="s">
        <v>198</v>
      </c>
      <c r="U1162" t="s">
        <v>196</v>
      </c>
      <c r="V1162" t="s">
        <v>198</v>
      </c>
      <c r="W1162" t="s">
        <v>198</v>
      </c>
      <c r="X1162" t="s">
        <v>198</v>
      </c>
      <c r="Y1162" t="s">
        <v>198</v>
      </c>
      <c r="Z1162" t="s">
        <v>198</v>
      </c>
      <c r="AA1162" t="s">
        <v>198</v>
      </c>
      <c r="AB1162" t="s">
        <v>198</v>
      </c>
      <c r="AC1162" t="s">
        <v>198</v>
      </c>
      <c r="AD1162" t="s">
        <v>198</v>
      </c>
      <c r="AE1162" t="s">
        <v>198</v>
      </c>
      <c r="AF1162" t="s">
        <v>198</v>
      </c>
      <c r="AG1162" t="s">
        <v>198</v>
      </c>
      <c r="AH1162" t="s">
        <v>197</v>
      </c>
      <c r="AI1162" t="s">
        <v>198</v>
      </c>
      <c r="AJ1162" t="s">
        <v>197</v>
      </c>
      <c r="AK1162" t="s">
        <v>198</v>
      </c>
      <c r="AL1162" t="s">
        <v>197</v>
      </c>
      <c r="AM1162" t="s">
        <v>197</v>
      </c>
      <c r="AN1162" t="s">
        <v>197</v>
      </c>
      <c r="AO1162" t="s">
        <v>197</v>
      </c>
      <c r="AP1162" t="s">
        <v>197</v>
      </c>
      <c r="AQ1162" s="241">
        <v>0</v>
      </c>
      <c r="AR1162" s="241">
        <v>0</v>
      </c>
    </row>
    <row r="1163" spans="1:44" ht="15" x14ac:dyDescent="0.25">
      <c r="A1163" s="258">
        <v>121629</v>
      </c>
      <c r="B1163" t="s">
        <v>59</v>
      </c>
      <c r="C1163" s="245" t="s">
        <v>659</v>
      </c>
      <c r="D1163" s="245" t="s">
        <v>659</v>
      </c>
      <c r="E1163" s="245" t="s">
        <v>659</v>
      </c>
      <c r="F1163" s="245" t="s">
        <v>659</v>
      </c>
      <c r="G1163" s="245" t="s">
        <v>659</v>
      </c>
      <c r="H1163" s="245" t="s">
        <v>659</v>
      </c>
      <c r="I1163" s="245" t="s">
        <v>659</v>
      </c>
      <c r="J1163" s="245" t="s">
        <v>659</v>
      </c>
      <c r="K1163" s="245" t="s">
        <v>659</v>
      </c>
      <c r="L1163" s="245" t="s">
        <v>659</v>
      </c>
      <c r="M1163" s="245" t="s">
        <v>659</v>
      </c>
      <c r="N1163" s="245" t="s">
        <v>659</v>
      </c>
      <c r="O1163" s="245" t="s">
        <v>659</v>
      </c>
      <c r="P1163" s="245" t="s">
        <v>659</v>
      </c>
      <c r="Q1163" s="245" t="s">
        <v>659</v>
      </c>
      <c r="R1163" s="245" t="s">
        <v>659</v>
      </c>
      <c r="S1163" s="245" t="s">
        <v>659</v>
      </c>
      <c r="T1163" s="245" t="s">
        <v>659</v>
      </c>
      <c r="U1163" s="245" t="s">
        <v>659</v>
      </c>
      <c r="V1163" s="245" t="s">
        <v>659</v>
      </c>
      <c r="W1163" s="245" t="s">
        <v>659</v>
      </c>
      <c r="X1163" s="245" t="s">
        <v>659</v>
      </c>
      <c r="Y1163" s="245" t="s">
        <v>659</v>
      </c>
      <c r="Z1163" s="245" t="s">
        <v>659</v>
      </c>
      <c r="AA1163" s="245" t="s">
        <v>659</v>
      </c>
      <c r="AB1163" s="245" t="s">
        <v>659</v>
      </c>
      <c r="AC1163" s="245" t="s">
        <v>659</v>
      </c>
      <c r="AD1163" s="245" t="s">
        <v>659</v>
      </c>
      <c r="AE1163" s="245" t="s">
        <v>659</v>
      </c>
      <c r="AF1163" s="245" t="s">
        <v>659</v>
      </c>
      <c r="AG1163" s="245" t="s">
        <v>659</v>
      </c>
      <c r="AH1163" s="245" t="s">
        <v>659</v>
      </c>
      <c r="AI1163" s="245" t="s">
        <v>659</v>
      </c>
      <c r="AJ1163" s="245" t="s">
        <v>659</v>
      </c>
      <c r="AK1163" s="245" t="s">
        <v>659</v>
      </c>
      <c r="AL1163" s="245" t="s">
        <v>659</v>
      </c>
      <c r="AM1163" s="245" t="s">
        <v>659</v>
      </c>
      <c r="AN1163" s="245" t="s">
        <v>659</v>
      </c>
      <c r="AO1163" s="245" t="s">
        <v>659</v>
      </c>
      <c r="AP1163" s="245" t="s">
        <v>659</v>
      </c>
      <c r="AQ1163" s="241" t="s">
        <v>944</v>
      </c>
      <c r="AR1163" s="241">
        <v>0</v>
      </c>
    </row>
    <row r="1164" spans="1:44" x14ac:dyDescent="0.2">
      <c r="A1164">
        <v>121631</v>
      </c>
      <c r="B1164" t="s">
        <v>1144</v>
      </c>
      <c r="C1164" t="s">
        <v>198</v>
      </c>
      <c r="D1164" t="s">
        <v>196</v>
      </c>
      <c r="E1164" t="s">
        <v>196</v>
      </c>
      <c r="F1164" t="s">
        <v>198</v>
      </c>
      <c r="G1164" t="s">
        <v>196</v>
      </c>
      <c r="H1164" t="s">
        <v>198</v>
      </c>
      <c r="I1164" t="s">
        <v>198</v>
      </c>
      <c r="J1164" t="s">
        <v>197</v>
      </c>
      <c r="K1164" t="s">
        <v>198</v>
      </c>
      <c r="L1164" t="s">
        <v>198</v>
      </c>
      <c r="M1164" t="s">
        <v>198</v>
      </c>
      <c r="N1164" t="s">
        <v>196</v>
      </c>
      <c r="O1164" t="s">
        <v>196</v>
      </c>
      <c r="P1164" t="s">
        <v>196</v>
      </c>
      <c r="Q1164" t="s">
        <v>198</v>
      </c>
      <c r="R1164" t="s">
        <v>196</v>
      </c>
      <c r="S1164" t="s">
        <v>198</v>
      </c>
      <c r="T1164" t="s">
        <v>196</v>
      </c>
      <c r="U1164" t="s">
        <v>198</v>
      </c>
      <c r="V1164" t="s">
        <v>198</v>
      </c>
      <c r="W1164" t="s">
        <v>196</v>
      </c>
      <c r="X1164" t="s">
        <v>196</v>
      </c>
      <c r="Y1164" t="s">
        <v>196</v>
      </c>
      <c r="Z1164" t="s">
        <v>198</v>
      </c>
      <c r="AA1164" t="s">
        <v>196</v>
      </c>
      <c r="AB1164" t="s">
        <v>198</v>
      </c>
      <c r="AC1164" t="s">
        <v>198</v>
      </c>
      <c r="AD1164" t="s">
        <v>196</v>
      </c>
      <c r="AE1164" t="s">
        <v>196</v>
      </c>
      <c r="AF1164" t="s">
        <v>196</v>
      </c>
      <c r="AG1164" t="s">
        <v>196</v>
      </c>
      <c r="AH1164" t="s">
        <v>198</v>
      </c>
      <c r="AI1164" t="s">
        <v>196</v>
      </c>
      <c r="AJ1164" t="s">
        <v>198</v>
      </c>
      <c r="AK1164" t="s">
        <v>198</v>
      </c>
      <c r="AL1164" t="s">
        <v>196</v>
      </c>
      <c r="AM1164" t="s">
        <v>198</v>
      </c>
      <c r="AN1164" t="s">
        <v>196</v>
      </c>
      <c r="AO1164" t="s">
        <v>198</v>
      </c>
      <c r="AP1164" t="s">
        <v>198</v>
      </c>
      <c r="AQ1164" s="241">
        <v>0</v>
      </c>
      <c r="AR1164" s="241">
        <v>0</v>
      </c>
    </row>
    <row r="1165" spans="1:44" ht="21.75" x14ac:dyDescent="0.5">
      <c r="A1165" s="259">
        <v>121633</v>
      </c>
      <c r="B1165" t="s">
        <v>1144</v>
      </c>
      <c r="C1165" s="241" t="s">
        <v>198</v>
      </c>
      <c r="D1165" s="241" t="s">
        <v>198</v>
      </c>
      <c r="E1165" s="241" t="s">
        <v>198</v>
      </c>
      <c r="F1165" s="241" t="s">
        <v>198</v>
      </c>
      <c r="G1165" s="241" t="s">
        <v>198</v>
      </c>
      <c r="H1165" s="241" t="s">
        <v>196</v>
      </c>
      <c r="I1165" s="241" t="s">
        <v>198</v>
      </c>
      <c r="J1165" s="241" t="s">
        <v>198</v>
      </c>
      <c r="K1165" s="241" t="s">
        <v>198</v>
      </c>
      <c r="L1165" s="241" t="s">
        <v>198</v>
      </c>
      <c r="M1165" s="241" t="s">
        <v>196</v>
      </c>
      <c r="N1165" s="241" t="s">
        <v>198</v>
      </c>
      <c r="O1165" s="241" t="s">
        <v>197</v>
      </c>
      <c r="P1165" s="241" t="s">
        <v>198</v>
      </c>
      <c r="Q1165" s="241" t="s">
        <v>198</v>
      </c>
      <c r="R1165" s="241" t="s">
        <v>198</v>
      </c>
      <c r="S1165" s="241" t="s">
        <v>198</v>
      </c>
      <c r="T1165" s="241" t="s">
        <v>198</v>
      </c>
      <c r="U1165" s="241" t="s">
        <v>198</v>
      </c>
      <c r="V1165" s="241" t="s">
        <v>198</v>
      </c>
      <c r="W1165" s="241" t="s">
        <v>198</v>
      </c>
      <c r="X1165" s="241" t="s">
        <v>198</v>
      </c>
      <c r="Y1165" s="241" t="s">
        <v>198</v>
      </c>
      <c r="Z1165" s="241" t="s">
        <v>198</v>
      </c>
      <c r="AA1165" s="241" t="s">
        <v>198</v>
      </c>
      <c r="AB1165" s="241" t="s">
        <v>198</v>
      </c>
      <c r="AC1165" s="241" t="s">
        <v>198</v>
      </c>
      <c r="AD1165" s="241" t="s">
        <v>198</v>
      </c>
      <c r="AE1165" s="241" t="s">
        <v>198</v>
      </c>
      <c r="AF1165" s="241" t="s">
        <v>196</v>
      </c>
      <c r="AG1165" s="241" t="s">
        <v>197</v>
      </c>
      <c r="AH1165" s="241" t="s">
        <v>197</v>
      </c>
      <c r="AI1165" s="241" t="s">
        <v>197</v>
      </c>
      <c r="AJ1165" s="241" t="s">
        <v>197</v>
      </c>
      <c r="AK1165" s="241" t="s">
        <v>197</v>
      </c>
      <c r="AL1165" s="241" t="s">
        <v>197</v>
      </c>
      <c r="AM1165" s="241" t="s">
        <v>197</v>
      </c>
      <c r="AN1165" s="241" t="s">
        <v>197</v>
      </c>
      <c r="AO1165" s="241" t="s">
        <v>197</v>
      </c>
      <c r="AP1165" s="241" t="s">
        <v>197</v>
      </c>
      <c r="AQ1165" s="241">
        <v>0</v>
      </c>
      <c r="AR1165" s="241">
        <v>0</v>
      </c>
    </row>
    <row r="1166" spans="1:44" ht="15" x14ac:dyDescent="0.25">
      <c r="A1166" s="258">
        <v>121635</v>
      </c>
      <c r="B1166" t="s">
        <v>59</v>
      </c>
      <c r="C1166" s="245" t="s">
        <v>659</v>
      </c>
      <c r="D1166" s="245" t="s">
        <v>659</v>
      </c>
      <c r="E1166" s="245" t="s">
        <v>659</v>
      </c>
      <c r="F1166" s="245" t="s">
        <v>659</v>
      </c>
      <c r="G1166" s="245" t="s">
        <v>659</v>
      </c>
      <c r="H1166" s="245" t="s">
        <v>659</v>
      </c>
      <c r="I1166" s="245" t="s">
        <v>659</v>
      </c>
      <c r="J1166" s="245" t="s">
        <v>659</v>
      </c>
      <c r="K1166" s="245" t="s">
        <v>659</v>
      </c>
      <c r="L1166" s="245" t="s">
        <v>659</v>
      </c>
      <c r="M1166" s="245" t="s">
        <v>659</v>
      </c>
      <c r="N1166" s="245" t="s">
        <v>659</v>
      </c>
      <c r="O1166" s="245" t="s">
        <v>659</v>
      </c>
      <c r="P1166" s="245" t="s">
        <v>659</v>
      </c>
      <c r="Q1166" s="245" t="s">
        <v>659</v>
      </c>
      <c r="R1166" s="245" t="s">
        <v>659</v>
      </c>
      <c r="S1166" s="245" t="s">
        <v>659</v>
      </c>
      <c r="T1166" s="245" t="s">
        <v>659</v>
      </c>
      <c r="U1166" s="245" t="s">
        <v>659</v>
      </c>
      <c r="V1166" s="245" t="s">
        <v>659</v>
      </c>
      <c r="W1166" s="245" t="s">
        <v>659</v>
      </c>
      <c r="X1166" s="245" t="s">
        <v>659</v>
      </c>
      <c r="Y1166" s="245" t="s">
        <v>659</v>
      </c>
      <c r="Z1166" s="245" t="s">
        <v>659</v>
      </c>
      <c r="AA1166" s="245" t="s">
        <v>659</v>
      </c>
      <c r="AB1166" s="245" t="s">
        <v>659</v>
      </c>
      <c r="AC1166" s="245" t="s">
        <v>659</v>
      </c>
      <c r="AD1166" s="245" t="s">
        <v>659</v>
      </c>
      <c r="AE1166" s="245" t="s">
        <v>659</v>
      </c>
      <c r="AF1166" s="245" t="s">
        <v>659</v>
      </c>
      <c r="AG1166" s="245" t="s">
        <v>659</v>
      </c>
      <c r="AH1166" s="245" t="s">
        <v>659</v>
      </c>
      <c r="AI1166" s="245" t="s">
        <v>659</v>
      </c>
      <c r="AJ1166" s="245" t="s">
        <v>659</v>
      </c>
      <c r="AK1166" s="245" t="s">
        <v>659</v>
      </c>
      <c r="AL1166" s="245" t="s">
        <v>659</v>
      </c>
      <c r="AM1166" s="245" t="s">
        <v>659</v>
      </c>
      <c r="AN1166" s="245" t="s">
        <v>659</v>
      </c>
      <c r="AO1166" s="245" t="s">
        <v>659</v>
      </c>
      <c r="AP1166" s="245" t="s">
        <v>659</v>
      </c>
      <c r="AQ1166" s="241" t="s">
        <v>944</v>
      </c>
      <c r="AR1166" s="241">
        <v>0</v>
      </c>
    </row>
    <row r="1167" spans="1:44" ht="15" x14ac:dyDescent="0.25">
      <c r="A1167" s="258">
        <v>121642</v>
      </c>
      <c r="B1167" t="s">
        <v>59</v>
      </c>
      <c r="C1167" s="245" t="s">
        <v>198</v>
      </c>
      <c r="D1167" s="245" t="s">
        <v>198</v>
      </c>
      <c r="E1167" s="245" t="s">
        <v>198</v>
      </c>
      <c r="F1167" s="245" t="s">
        <v>198</v>
      </c>
      <c r="G1167" s="245" t="s">
        <v>198</v>
      </c>
      <c r="H1167" s="245" t="s">
        <v>198</v>
      </c>
      <c r="I1167" s="245" t="s">
        <v>198</v>
      </c>
      <c r="J1167" s="245" t="s">
        <v>196</v>
      </c>
      <c r="K1167" s="245" t="s">
        <v>198</v>
      </c>
      <c r="L1167" s="245" t="s">
        <v>198</v>
      </c>
      <c r="M1167" s="245" t="s">
        <v>198</v>
      </c>
      <c r="N1167" s="245" t="s">
        <v>196</v>
      </c>
      <c r="O1167" s="245" t="s">
        <v>198</v>
      </c>
      <c r="P1167" s="245" t="s">
        <v>198</v>
      </c>
      <c r="Q1167" s="245" t="s">
        <v>198</v>
      </c>
      <c r="R1167" s="245" t="s">
        <v>198</v>
      </c>
      <c r="S1167" s="245" t="s">
        <v>198</v>
      </c>
      <c r="T1167" s="245" t="s">
        <v>198</v>
      </c>
      <c r="U1167" s="245" t="s">
        <v>198</v>
      </c>
      <c r="V1167" s="245" t="s">
        <v>198</v>
      </c>
      <c r="W1167" s="245" t="s">
        <v>198</v>
      </c>
      <c r="X1167" s="245" t="s">
        <v>198</v>
      </c>
      <c r="Y1167" s="245" t="s">
        <v>198</v>
      </c>
      <c r="Z1167" s="245" t="s">
        <v>196</v>
      </c>
      <c r="AA1167" s="245" t="s">
        <v>198</v>
      </c>
      <c r="AB1167" s="245" t="s">
        <v>198</v>
      </c>
      <c r="AC1167" s="245" t="s">
        <v>198</v>
      </c>
      <c r="AD1167" s="245" t="s">
        <v>198</v>
      </c>
      <c r="AE1167" s="245" t="s">
        <v>198</v>
      </c>
      <c r="AF1167" s="245" t="s">
        <v>196</v>
      </c>
      <c r="AG1167" s="245" t="s">
        <v>196</v>
      </c>
      <c r="AH1167" s="245" t="s">
        <v>196</v>
      </c>
      <c r="AI1167" s="245" t="s">
        <v>198</v>
      </c>
      <c r="AJ1167" s="245" t="s">
        <v>198</v>
      </c>
      <c r="AK1167" s="245" t="s">
        <v>198</v>
      </c>
      <c r="AL1167" s="245" t="s">
        <v>196</v>
      </c>
      <c r="AM1167" s="245" t="s">
        <v>198</v>
      </c>
      <c r="AN1167" s="245" t="s">
        <v>198</v>
      </c>
      <c r="AO1167" s="245" t="s">
        <v>198</v>
      </c>
      <c r="AP1167" s="245" t="s">
        <v>198</v>
      </c>
      <c r="AQ1167" s="241">
        <v>0</v>
      </c>
      <c r="AR1167" s="241">
        <v>0</v>
      </c>
    </row>
    <row r="1168" spans="1:44" x14ac:dyDescent="0.2">
      <c r="A1168">
        <v>121648</v>
      </c>
      <c r="B1168" t="s">
        <v>1144</v>
      </c>
      <c r="C1168" t="s">
        <v>198</v>
      </c>
      <c r="D1168" t="s">
        <v>198</v>
      </c>
      <c r="E1168" t="s">
        <v>198</v>
      </c>
      <c r="F1168" t="s">
        <v>198</v>
      </c>
      <c r="G1168" t="s">
        <v>198</v>
      </c>
      <c r="H1168" t="s">
        <v>198</v>
      </c>
      <c r="I1168" t="s">
        <v>198</v>
      </c>
      <c r="J1168" t="s">
        <v>198</v>
      </c>
      <c r="K1168" t="s">
        <v>197</v>
      </c>
      <c r="L1168" t="s">
        <v>198</v>
      </c>
      <c r="M1168" t="s">
        <v>198</v>
      </c>
      <c r="N1168" t="s">
        <v>198</v>
      </c>
      <c r="O1168" t="s">
        <v>198</v>
      </c>
      <c r="P1168" t="s">
        <v>198</v>
      </c>
      <c r="Q1168" t="s">
        <v>198</v>
      </c>
      <c r="R1168" t="s">
        <v>198</v>
      </c>
      <c r="S1168" t="s">
        <v>198</v>
      </c>
      <c r="T1168" t="s">
        <v>198</v>
      </c>
      <c r="U1168" t="s">
        <v>198</v>
      </c>
      <c r="V1168" t="s">
        <v>198</v>
      </c>
      <c r="W1168" t="s">
        <v>198</v>
      </c>
      <c r="X1168" t="s">
        <v>198</v>
      </c>
      <c r="Y1168" t="s">
        <v>198</v>
      </c>
      <c r="Z1168" t="s">
        <v>198</v>
      </c>
      <c r="AA1168" t="s">
        <v>197</v>
      </c>
      <c r="AB1168" t="s">
        <v>198</v>
      </c>
      <c r="AC1168" t="s">
        <v>198</v>
      </c>
      <c r="AD1168" t="s">
        <v>197</v>
      </c>
      <c r="AE1168" t="s">
        <v>197</v>
      </c>
      <c r="AF1168" t="s">
        <v>198</v>
      </c>
      <c r="AG1168" t="s">
        <v>198</v>
      </c>
      <c r="AH1168" t="s">
        <v>198</v>
      </c>
      <c r="AI1168" t="s">
        <v>196</v>
      </c>
      <c r="AJ1168" t="s">
        <v>198</v>
      </c>
      <c r="AK1168" t="s">
        <v>197</v>
      </c>
      <c r="AL1168" t="s">
        <v>196</v>
      </c>
      <c r="AM1168" t="s">
        <v>197</v>
      </c>
      <c r="AN1168" t="s">
        <v>198</v>
      </c>
      <c r="AO1168" t="s">
        <v>197</v>
      </c>
      <c r="AP1168" t="s">
        <v>197</v>
      </c>
      <c r="AQ1168" s="241">
        <v>0</v>
      </c>
      <c r="AR1168" s="241">
        <v>0</v>
      </c>
    </row>
    <row r="1169" spans="1:44" x14ac:dyDescent="0.2">
      <c r="A1169">
        <v>121651</v>
      </c>
      <c r="B1169" t="s">
        <v>1141</v>
      </c>
      <c r="C1169" t="s">
        <v>198</v>
      </c>
      <c r="D1169" t="s">
        <v>198</v>
      </c>
      <c r="E1169" t="s">
        <v>198</v>
      </c>
      <c r="F1169" t="s">
        <v>196</v>
      </c>
      <c r="G1169" t="s">
        <v>196</v>
      </c>
      <c r="H1169" t="s">
        <v>198</v>
      </c>
      <c r="I1169" t="s">
        <v>196</v>
      </c>
      <c r="J1169" t="s">
        <v>196</v>
      </c>
      <c r="K1169" t="s">
        <v>198</v>
      </c>
      <c r="L1169" t="s">
        <v>198</v>
      </c>
      <c r="M1169" t="s">
        <v>198</v>
      </c>
      <c r="N1169" t="s">
        <v>196</v>
      </c>
      <c r="O1169" t="s">
        <v>196</v>
      </c>
      <c r="P1169" t="s">
        <v>196</v>
      </c>
      <c r="Q1169" t="s">
        <v>196</v>
      </c>
      <c r="R1169" t="s">
        <v>198</v>
      </c>
      <c r="S1169" t="s">
        <v>198</v>
      </c>
      <c r="T1169" t="s">
        <v>196</v>
      </c>
      <c r="U1169" t="s">
        <v>196</v>
      </c>
      <c r="V1169" t="s">
        <v>198</v>
      </c>
      <c r="W1169" t="s">
        <v>198</v>
      </c>
      <c r="X1169" t="s">
        <v>198</v>
      </c>
      <c r="Y1169" t="s">
        <v>198</v>
      </c>
      <c r="Z1169" t="s">
        <v>198</v>
      </c>
      <c r="AA1169" t="s">
        <v>198</v>
      </c>
      <c r="AB1169" t="s">
        <v>198</v>
      </c>
      <c r="AC1169" t="s">
        <v>196</v>
      </c>
      <c r="AD1169" t="s">
        <v>196</v>
      </c>
      <c r="AE1169" t="s">
        <v>198</v>
      </c>
      <c r="AF1169" t="s">
        <v>196</v>
      </c>
      <c r="AG1169" t="s">
        <v>198</v>
      </c>
      <c r="AH1169" t="s">
        <v>197</v>
      </c>
      <c r="AI1169" t="s">
        <v>196</v>
      </c>
      <c r="AJ1169" t="s">
        <v>198</v>
      </c>
      <c r="AK1169" t="s">
        <v>196</v>
      </c>
      <c r="AL1169" t="s">
        <v>198</v>
      </c>
      <c r="AM1169" t="s">
        <v>197</v>
      </c>
      <c r="AN1169" t="s">
        <v>198</v>
      </c>
      <c r="AO1169" t="s">
        <v>198</v>
      </c>
      <c r="AP1169" t="s">
        <v>198</v>
      </c>
      <c r="AQ1169" s="241">
        <v>0</v>
      </c>
      <c r="AR1169" s="241">
        <v>0</v>
      </c>
    </row>
    <row r="1170" spans="1:44" x14ac:dyDescent="0.2">
      <c r="A1170">
        <v>121655</v>
      </c>
      <c r="B1170" t="s">
        <v>59</v>
      </c>
      <c r="C1170" t="s">
        <v>198</v>
      </c>
      <c r="D1170" t="s">
        <v>196</v>
      </c>
      <c r="E1170" t="s">
        <v>196</v>
      </c>
      <c r="F1170" t="s">
        <v>196</v>
      </c>
      <c r="G1170" t="s">
        <v>196</v>
      </c>
      <c r="H1170" t="s">
        <v>198</v>
      </c>
      <c r="I1170" t="s">
        <v>196</v>
      </c>
      <c r="J1170" t="s">
        <v>196</v>
      </c>
      <c r="K1170" t="s">
        <v>196</v>
      </c>
      <c r="L1170" t="s">
        <v>198</v>
      </c>
      <c r="M1170" t="s">
        <v>198</v>
      </c>
      <c r="N1170" t="s">
        <v>197</v>
      </c>
      <c r="O1170" t="s">
        <v>197</v>
      </c>
      <c r="P1170" t="s">
        <v>198</v>
      </c>
      <c r="Q1170" t="s">
        <v>198</v>
      </c>
      <c r="R1170" t="s">
        <v>198</v>
      </c>
      <c r="S1170" t="s">
        <v>196</v>
      </c>
      <c r="T1170" t="s">
        <v>196</v>
      </c>
      <c r="U1170" t="s">
        <v>198</v>
      </c>
      <c r="V1170" t="s">
        <v>198</v>
      </c>
      <c r="W1170" t="s">
        <v>198</v>
      </c>
      <c r="X1170" t="s">
        <v>198</v>
      </c>
      <c r="Y1170" t="s">
        <v>198</v>
      </c>
      <c r="Z1170" t="s">
        <v>198</v>
      </c>
      <c r="AA1170" t="s">
        <v>198</v>
      </c>
      <c r="AB1170" t="s">
        <v>198</v>
      </c>
      <c r="AC1170" t="s">
        <v>198</v>
      </c>
      <c r="AD1170" t="s">
        <v>198</v>
      </c>
      <c r="AE1170" t="s">
        <v>198</v>
      </c>
      <c r="AF1170" t="s">
        <v>196</v>
      </c>
      <c r="AG1170" t="s">
        <v>198</v>
      </c>
      <c r="AH1170" t="s">
        <v>196</v>
      </c>
      <c r="AI1170" t="s">
        <v>198</v>
      </c>
      <c r="AJ1170" t="s">
        <v>196</v>
      </c>
      <c r="AK1170" t="s">
        <v>196</v>
      </c>
      <c r="AL1170" t="s">
        <v>198</v>
      </c>
      <c r="AM1170" t="s">
        <v>198</v>
      </c>
      <c r="AN1170" t="s">
        <v>198</v>
      </c>
      <c r="AO1170" t="s">
        <v>196</v>
      </c>
      <c r="AP1170" t="s">
        <v>198</v>
      </c>
      <c r="AQ1170" s="241">
        <v>0</v>
      </c>
      <c r="AR1170" s="241">
        <v>0</v>
      </c>
    </row>
    <row r="1171" spans="1:44" x14ac:dyDescent="0.2">
      <c r="A1171" s="241">
        <v>121659</v>
      </c>
      <c r="B1171" t="s">
        <v>59</v>
      </c>
      <c r="C1171" s="241" t="s">
        <v>659</v>
      </c>
      <c r="D1171" s="241" t="s">
        <v>659</v>
      </c>
      <c r="E1171" s="241" t="s">
        <v>659</v>
      </c>
      <c r="F1171" s="241" t="s">
        <v>659</v>
      </c>
      <c r="G1171" s="241" t="s">
        <v>659</v>
      </c>
      <c r="H1171" s="241" t="s">
        <v>659</v>
      </c>
      <c r="I1171" s="241" t="s">
        <v>659</v>
      </c>
      <c r="J1171" s="241" t="s">
        <v>659</v>
      </c>
      <c r="K1171" s="241" t="s">
        <v>659</v>
      </c>
      <c r="L1171" s="241" t="s">
        <v>659</v>
      </c>
      <c r="M1171" s="241" t="s">
        <v>659</v>
      </c>
      <c r="N1171" s="241" t="s">
        <v>659</v>
      </c>
      <c r="O1171" s="241" t="s">
        <v>659</v>
      </c>
      <c r="P1171" s="241" t="s">
        <v>659</v>
      </c>
      <c r="Q1171" s="241" t="s">
        <v>659</v>
      </c>
      <c r="R1171" s="241" t="s">
        <v>659</v>
      </c>
      <c r="S1171" s="241" t="s">
        <v>659</v>
      </c>
      <c r="T1171" s="241" t="s">
        <v>659</v>
      </c>
      <c r="U1171" s="241" t="s">
        <v>659</v>
      </c>
      <c r="V1171" s="241" t="s">
        <v>659</v>
      </c>
      <c r="W1171" s="241" t="s">
        <v>659</v>
      </c>
      <c r="X1171" s="241" t="s">
        <v>659</v>
      </c>
      <c r="Y1171" s="241" t="s">
        <v>659</v>
      </c>
      <c r="Z1171" s="241" t="s">
        <v>659</v>
      </c>
      <c r="AA1171" s="241" t="s">
        <v>659</v>
      </c>
      <c r="AB1171" s="241" t="s">
        <v>659</v>
      </c>
      <c r="AC1171" s="241" t="s">
        <v>659</v>
      </c>
      <c r="AD1171" s="241" t="s">
        <v>659</v>
      </c>
      <c r="AE1171" s="241" t="s">
        <v>659</v>
      </c>
      <c r="AF1171" s="241" t="s">
        <v>659</v>
      </c>
      <c r="AG1171" s="241" t="s">
        <v>659</v>
      </c>
      <c r="AH1171" s="241" t="s">
        <v>659</v>
      </c>
      <c r="AI1171" s="241" t="s">
        <v>659</v>
      </c>
      <c r="AJ1171" s="241" t="s">
        <v>659</v>
      </c>
      <c r="AK1171" s="241" t="s">
        <v>659</v>
      </c>
      <c r="AL1171" s="241" t="s">
        <v>659</v>
      </c>
      <c r="AM1171" s="241" t="s">
        <v>659</v>
      </c>
      <c r="AN1171" s="241" t="s">
        <v>659</v>
      </c>
      <c r="AO1171" s="241" t="s">
        <v>659</v>
      </c>
      <c r="AP1171" s="241" t="s">
        <v>659</v>
      </c>
      <c r="AQ1171" s="241" t="s">
        <v>944</v>
      </c>
      <c r="AR1171" s="241">
        <v>0</v>
      </c>
    </row>
    <row r="1172" spans="1:44" x14ac:dyDescent="0.2">
      <c r="A1172">
        <v>121668</v>
      </c>
      <c r="B1172" t="s">
        <v>59</v>
      </c>
      <c r="C1172" t="s">
        <v>198</v>
      </c>
      <c r="D1172" t="s">
        <v>198</v>
      </c>
      <c r="E1172" t="s">
        <v>198</v>
      </c>
      <c r="F1172" t="s">
        <v>198</v>
      </c>
      <c r="G1172" t="s">
        <v>198</v>
      </c>
      <c r="H1172" t="s">
        <v>198</v>
      </c>
      <c r="I1172" t="s">
        <v>198</v>
      </c>
      <c r="J1172" t="s">
        <v>198</v>
      </c>
      <c r="K1172" t="s">
        <v>198</v>
      </c>
      <c r="L1172" t="s">
        <v>198</v>
      </c>
      <c r="M1172" t="s">
        <v>198</v>
      </c>
      <c r="N1172" t="s">
        <v>198</v>
      </c>
      <c r="O1172" t="s">
        <v>198</v>
      </c>
      <c r="P1172" t="s">
        <v>198</v>
      </c>
      <c r="Q1172" t="s">
        <v>198</v>
      </c>
      <c r="R1172" t="s">
        <v>198</v>
      </c>
      <c r="S1172" t="s">
        <v>198</v>
      </c>
      <c r="T1172" t="s">
        <v>196</v>
      </c>
      <c r="U1172" t="s">
        <v>198</v>
      </c>
      <c r="V1172" t="s">
        <v>198</v>
      </c>
      <c r="W1172" t="s">
        <v>198</v>
      </c>
      <c r="X1172" t="s">
        <v>198</v>
      </c>
      <c r="Y1172" t="s">
        <v>198</v>
      </c>
      <c r="Z1172" t="s">
        <v>198</v>
      </c>
      <c r="AA1172" t="s">
        <v>198</v>
      </c>
      <c r="AB1172" t="s">
        <v>198</v>
      </c>
      <c r="AC1172" t="s">
        <v>198</v>
      </c>
      <c r="AD1172" t="s">
        <v>198</v>
      </c>
      <c r="AE1172" t="s">
        <v>196</v>
      </c>
      <c r="AF1172" t="s">
        <v>198</v>
      </c>
      <c r="AG1172" t="s">
        <v>198</v>
      </c>
      <c r="AH1172" t="s">
        <v>198</v>
      </c>
      <c r="AI1172" t="s">
        <v>198</v>
      </c>
      <c r="AJ1172" t="s">
        <v>198</v>
      </c>
      <c r="AK1172" t="s">
        <v>197</v>
      </c>
      <c r="AL1172" t="s">
        <v>198</v>
      </c>
      <c r="AM1172" t="s">
        <v>197</v>
      </c>
      <c r="AN1172" t="s">
        <v>198</v>
      </c>
      <c r="AO1172" t="s">
        <v>198</v>
      </c>
      <c r="AP1172" t="s">
        <v>197</v>
      </c>
      <c r="AQ1172" s="241">
        <v>0</v>
      </c>
      <c r="AR1172" s="241">
        <v>0</v>
      </c>
    </row>
    <row r="1173" spans="1:44" x14ac:dyDescent="0.2">
      <c r="A1173">
        <v>121669</v>
      </c>
      <c r="B1173" t="s">
        <v>1144</v>
      </c>
      <c r="C1173"/>
      <c r="D1173"/>
      <c r="E1173"/>
      <c r="F1173"/>
      <c r="G1173"/>
      <c r="H1173"/>
      <c r="I1173"/>
      <c r="J1173"/>
      <c r="K1173"/>
      <c r="L1173"/>
      <c r="M1173"/>
      <c r="N1173" t="s">
        <v>196</v>
      </c>
      <c r="O1173"/>
      <c r="P1173"/>
      <c r="Q1173"/>
      <c r="R1173"/>
      <c r="S1173"/>
      <c r="T1173" t="s">
        <v>197</v>
      </c>
      <c r="U1173" t="s">
        <v>198</v>
      </c>
      <c r="V1173"/>
      <c r="W1173"/>
      <c r="X1173"/>
      <c r="Y1173"/>
      <c r="Z1173" t="s">
        <v>196</v>
      </c>
      <c r="AA1173"/>
      <c r="AB1173"/>
      <c r="AC1173"/>
      <c r="AD1173" t="s">
        <v>196</v>
      </c>
      <c r="AE1173"/>
      <c r="AF1173"/>
      <c r="AG1173" t="s">
        <v>198</v>
      </c>
      <c r="AH1173" t="s">
        <v>198</v>
      </c>
      <c r="AI1173" t="s">
        <v>198</v>
      </c>
      <c r="AJ1173" t="s">
        <v>198</v>
      </c>
      <c r="AK1173" t="s">
        <v>196</v>
      </c>
      <c r="AL1173" t="s">
        <v>198</v>
      </c>
      <c r="AM1173" t="s">
        <v>196</v>
      </c>
      <c r="AN1173" t="s">
        <v>198</v>
      </c>
      <c r="AO1173" t="s">
        <v>198</v>
      </c>
      <c r="AP1173" t="s">
        <v>196</v>
      </c>
      <c r="AQ1173" s="241">
        <v>0</v>
      </c>
      <c r="AR1173" s="241">
        <v>0</v>
      </c>
    </row>
    <row r="1174" spans="1:44" x14ac:dyDescent="0.2">
      <c r="A1174">
        <v>121670</v>
      </c>
      <c r="B1174" t="s">
        <v>1141</v>
      </c>
      <c r="C1174" t="s">
        <v>198</v>
      </c>
      <c r="D1174" t="s">
        <v>198</v>
      </c>
      <c r="E1174" t="s">
        <v>196</v>
      </c>
      <c r="F1174" t="s">
        <v>198</v>
      </c>
      <c r="G1174" t="s">
        <v>196</v>
      </c>
      <c r="H1174" t="s">
        <v>198</v>
      </c>
      <c r="I1174" t="s">
        <v>196</v>
      </c>
      <c r="J1174" t="s">
        <v>198</v>
      </c>
      <c r="K1174" t="s">
        <v>198</v>
      </c>
      <c r="L1174" t="s">
        <v>198</v>
      </c>
      <c r="M1174" t="s">
        <v>196</v>
      </c>
      <c r="N1174" t="s">
        <v>196</v>
      </c>
      <c r="O1174" t="s">
        <v>196</v>
      </c>
      <c r="P1174" t="s">
        <v>198</v>
      </c>
      <c r="Q1174" t="s">
        <v>198</v>
      </c>
      <c r="R1174" t="s">
        <v>198</v>
      </c>
      <c r="S1174" t="s">
        <v>198</v>
      </c>
      <c r="T1174" t="s">
        <v>196</v>
      </c>
      <c r="U1174" t="s">
        <v>198</v>
      </c>
      <c r="V1174" t="s">
        <v>198</v>
      </c>
      <c r="W1174" t="s">
        <v>197</v>
      </c>
      <c r="X1174" t="s">
        <v>198</v>
      </c>
      <c r="Y1174" t="s">
        <v>198</v>
      </c>
      <c r="Z1174" t="s">
        <v>198</v>
      </c>
      <c r="AA1174" t="s">
        <v>198</v>
      </c>
      <c r="AB1174" t="s">
        <v>196</v>
      </c>
      <c r="AC1174" t="s">
        <v>198</v>
      </c>
      <c r="AD1174" t="s">
        <v>198</v>
      </c>
      <c r="AE1174" t="s">
        <v>198</v>
      </c>
      <c r="AF1174" t="s">
        <v>198</v>
      </c>
      <c r="AG1174" t="s">
        <v>198</v>
      </c>
      <c r="AH1174" t="s">
        <v>198</v>
      </c>
      <c r="AI1174" t="s">
        <v>196</v>
      </c>
      <c r="AJ1174" t="s">
        <v>198</v>
      </c>
      <c r="AK1174" t="s">
        <v>196</v>
      </c>
      <c r="AL1174" t="s">
        <v>197</v>
      </c>
      <c r="AM1174" t="s">
        <v>198</v>
      </c>
      <c r="AN1174" t="s">
        <v>198</v>
      </c>
      <c r="AO1174" t="s">
        <v>198</v>
      </c>
      <c r="AP1174" t="s">
        <v>198</v>
      </c>
      <c r="AQ1174" s="241">
        <v>0</v>
      </c>
      <c r="AR1174" s="241">
        <v>0</v>
      </c>
    </row>
    <row r="1175" spans="1:44" x14ac:dyDescent="0.2">
      <c r="A1175">
        <v>121682</v>
      </c>
      <c r="B1175" t="s">
        <v>1141</v>
      </c>
      <c r="C1175" t="s">
        <v>196</v>
      </c>
      <c r="D1175" t="s">
        <v>198</v>
      </c>
      <c r="E1175" t="s">
        <v>198</v>
      </c>
      <c r="F1175" t="s">
        <v>198</v>
      </c>
      <c r="G1175" t="s">
        <v>198</v>
      </c>
      <c r="H1175" t="s">
        <v>198</v>
      </c>
      <c r="I1175" t="s">
        <v>196</v>
      </c>
      <c r="J1175" t="s">
        <v>196</v>
      </c>
      <c r="K1175" t="s">
        <v>196</v>
      </c>
      <c r="L1175" t="s">
        <v>196</v>
      </c>
      <c r="M1175" t="s">
        <v>196</v>
      </c>
      <c r="N1175" t="s">
        <v>196</v>
      </c>
      <c r="O1175" t="s">
        <v>196</v>
      </c>
      <c r="P1175" t="s">
        <v>198</v>
      </c>
      <c r="Q1175" t="s">
        <v>198</v>
      </c>
      <c r="R1175" t="s">
        <v>198</v>
      </c>
      <c r="S1175" t="s">
        <v>196</v>
      </c>
      <c r="T1175" t="s">
        <v>196</v>
      </c>
      <c r="U1175" t="s">
        <v>198</v>
      </c>
      <c r="V1175" t="s">
        <v>196</v>
      </c>
      <c r="W1175" t="s">
        <v>198</v>
      </c>
      <c r="X1175" t="s">
        <v>198</v>
      </c>
      <c r="Y1175" t="s">
        <v>196</v>
      </c>
      <c r="Z1175" t="s">
        <v>198</v>
      </c>
      <c r="AA1175" t="s">
        <v>196</v>
      </c>
      <c r="AB1175" t="s">
        <v>196</v>
      </c>
      <c r="AC1175" t="s">
        <v>196</v>
      </c>
      <c r="AD1175" t="s">
        <v>196</v>
      </c>
      <c r="AE1175" t="s">
        <v>196</v>
      </c>
      <c r="AF1175" t="s">
        <v>198</v>
      </c>
      <c r="AG1175" t="s">
        <v>198</v>
      </c>
      <c r="AH1175" t="s">
        <v>197</v>
      </c>
      <c r="AI1175" t="s">
        <v>196</v>
      </c>
      <c r="AJ1175" t="s">
        <v>198</v>
      </c>
      <c r="AK1175" t="s">
        <v>197</v>
      </c>
      <c r="AL1175" t="s">
        <v>198</v>
      </c>
      <c r="AM1175" t="s">
        <v>197</v>
      </c>
      <c r="AN1175" t="s">
        <v>198</v>
      </c>
      <c r="AO1175" t="s">
        <v>197</v>
      </c>
      <c r="AP1175" t="s">
        <v>197</v>
      </c>
      <c r="AQ1175" s="241">
        <v>0</v>
      </c>
      <c r="AR1175" s="241">
        <v>0</v>
      </c>
    </row>
    <row r="1176" spans="1:44" x14ac:dyDescent="0.2">
      <c r="A1176">
        <v>121692</v>
      </c>
      <c r="B1176" t="s">
        <v>1144</v>
      </c>
      <c r="C1176" t="s">
        <v>198</v>
      </c>
      <c r="D1176" t="s">
        <v>198</v>
      </c>
      <c r="E1176" t="s">
        <v>198</v>
      </c>
      <c r="F1176" t="s">
        <v>198</v>
      </c>
      <c r="G1176" t="s">
        <v>198</v>
      </c>
      <c r="H1176" t="s">
        <v>198</v>
      </c>
      <c r="I1176" t="s">
        <v>196</v>
      </c>
      <c r="J1176" t="s">
        <v>196</v>
      </c>
      <c r="K1176" t="s">
        <v>198</v>
      </c>
      <c r="L1176" t="s">
        <v>196</v>
      </c>
      <c r="M1176" t="s">
        <v>196</v>
      </c>
      <c r="N1176" t="s">
        <v>197</v>
      </c>
      <c r="O1176" t="s">
        <v>198</v>
      </c>
      <c r="P1176" t="s">
        <v>196</v>
      </c>
      <c r="Q1176" t="s">
        <v>196</v>
      </c>
      <c r="R1176" t="s">
        <v>198</v>
      </c>
      <c r="S1176" t="s">
        <v>196</v>
      </c>
      <c r="T1176" t="s">
        <v>196</v>
      </c>
      <c r="U1176" t="s">
        <v>196</v>
      </c>
      <c r="V1176" t="s">
        <v>198</v>
      </c>
      <c r="W1176" t="s">
        <v>198</v>
      </c>
      <c r="X1176" t="s">
        <v>198</v>
      </c>
      <c r="Y1176" t="s">
        <v>196</v>
      </c>
      <c r="Z1176" t="s">
        <v>198</v>
      </c>
      <c r="AA1176" t="s">
        <v>198</v>
      </c>
      <c r="AB1176" t="s">
        <v>198</v>
      </c>
      <c r="AC1176" t="s">
        <v>198</v>
      </c>
      <c r="AD1176" t="s">
        <v>198</v>
      </c>
      <c r="AE1176" t="s">
        <v>198</v>
      </c>
      <c r="AF1176" t="s">
        <v>196</v>
      </c>
      <c r="AG1176" t="s">
        <v>198</v>
      </c>
      <c r="AH1176" t="s">
        <v>198</v>
      </c>
      <c r="AI1176" t="s">
        <v>198</v>
      </c>
      <c r="AJ1176" t="s">
        <v>198</v>
      </c>
      <c r="AK1176" t="s">
        <v>198</v>
      </c>
      <c r="AL1176" t="s">
        <v>198</v>
      </c>
      <c r="AM1176" t="s">
        <v>198</v>
      </c>
      <c r="AN1176" t="s">
        <v>198</v>
      </c>
      <c r="AO1176" t="s">
        <v>196</v>
      </c>
      <c r="AP1176" t="s">
        <v>198</v>
      </c>
      <c r="AQ1176" s="241">
        <v>0</v>
      </c>
      <c r="AR1176" s="241">
        <v>0</v>
      </c>
    </row>
    <row r="1177" spans="1:44" x14ac:dyDescent="0.2">
      <c r="A1177">
        <v>121710</v>
      </c>
      <c r="B1177" t="s">
        <v>1144</v>
      </c>
      <c r="C1177" t="s">
        <v>198</v>
      </c>
      <c r="D1177" t="s">
        <v>198</v>
      </c>
      <c r="E1177" t="s">
        <v>196</v>
      </c>
      <c r="F1177" t="s">
        <v>196</v>
      </c>
      <c r="G1177" t="s">
        <v>198</v>
      </c>
      <c r="H1177" t="s">
        <v>198</v>
      </c>
      <c r="I1177" t="s">
        <v>196</v>
      </c>
      <c r="J1177" t="s">
        <v>196</v>
      </c>
      <c r="K1177" t="s">
        <v>196</v>
      </c>
      <c r="L1177" t="s">
        <v>196</v>
      </c>
      <c r="M1177" t="s">
        <v>198</v>
      </c>
      <c r="N1177" t="s">
        <v>198</v>
      </c>
      <c r="O1177" t="s">
        <v>196</v>
      </c>
      <c r="P1177" t="s">
        <v>196</v>
      </c>
      <c r="Q1177" t="s">
        <v>198</v>
      </c>
      <c r="R1177" t="s">
        <v>198</v>
      </c>
      <c r="S1177" t="s">
        <v>197</v>
      </c>
      <c r="T1177" t="s">
        <v>198</v>
      </c>
      <c r="U1177" t="s">
        <v>198</v>
      </c>
      <c r="V1177" t="s">
        <v>198</v>
      </c>
      <c r="W1177" t="s">
        <v>198</v>
      </c>
      <c r="X1177" t="s">
        <v>198</v>
      </c>
      <c r="Y1177" t="s">
        <v>198</v>
      </c>
      <c r="Z1177" t="s">
        <v>198</v>
      </c>
      <c r="AA1177" t="s">
        <v>196</v>
      </c>
      <c r="AB1177" t="s">
        <v>198</v>
      </c>
      <c r="AC1177" t="s">
        <v>198</v>
      </c>
      <c r="AD1177" t="s">
        <v>198</v>
      </c>
      <c r="AE1177" t="s">
        <v>198</v>
      </c>
      <c r="AF1177" t="s">
        <v>198</v>
      </c>
      <c r="AG1177" t="s">
        <v>198</v>
      </c>
      <c r="AH1177" t="s">
        <v>198</v>
      </c>
      <c r="AI1177" t="s">
        <v>198</v>
      </c>
      <c r="AJ1177" t="s">
        <v>198</v>
      </c>
      <c r="AK1177" t="s">
        <v>196</v>
      </c>
      <c r="AL1177" t="s">
        <v>198</v>
      </c>
      <c r="AM1177" t="s">
        <v>196</v>
      </c>
      <c r="AN1177" t="s">
        <v>198</v>
      </c>
      <c r="AO1177" t="s">
        <v>198</v>
      </c>
      <c r="AP1177" t="s">
        <v>198</v>
      </c>
      <c r="AQ1177" s="241">
        <v>0</v>
      </c>
      <c r="AR1177" s="241">
        <v>0</v>
      </c>
    </row>
    <row r="1178" spans="1:44" x14ac:dyDescent="0.2">
      <c r="A1178">
        <v>121715</v>
      </c>
      <c r="B1178" t="s">
        <v>1141</v>
      </c>
      <c r="C1178" t="s">
        <v>198</v>
      </c>
      <c r="D1178" t="s">
        <v>196</v>
      </c>
      <c r="E1178" t="s">
        <v>198</v>
      </c>
      <c r="F1178" t="s">
        <v>198</v>
      </c>
      <c r="G1178" t="s">
        <v>196</v>
      </c>
      <c r="H1178" t="s">
        <v>198</v>
      </c>
      <c r="I1178" t="s">
        <v>197</v>
      </c>
      <c r="J1178" t="s">
        <v>198</v>
      </c>
      <c r="K1178" t="s">
        <v>198</v>
      </c>
      <c r="L1178" t="s">
        <v>198</v>
      </c>
      <c r="M1178" t="s">
        <v>198</v>
      </c>
      <c r="N1178" t="s">
        <v>196</v>
      </c>
      <c r="O1178" t="s">
        <v>196</v>
      </c>
      <c r="P1178" t="s">
        <v>196</v>
      </c>
      <c r="Q1178" t="s">
        <v>196</v>
      </c>
      <c r="R1178" t="s">
        <v>198</v>
      </c>
      <c r="S1178" t="s">
        <v>198</v>
      </c>
      <c r="T1178" t="s">
        <v>196</v>
      </c>
      <c r="U1178" t="s">
        <v>197</v>
      </c>
      <c r="V1178" t="s">
        <v>198</v>
      </c>
      <c r="W1178" t="s">
        <v>196</v>
      </c>
      <c r="X1178" t="s">
        <v>198</v>
      </c>
      <c r="Y1178" t="s">
        <v>196</v>
      </c>
      <c r="Z1178" t="s">
        <v>198</v>
      </c>
      <c r="AA1178" t="s">
        <v>198</v>
      </c>
      <c r="AB1178" t="s">
        <v>196</v>
      </c>
      <c r="AC1178" t="s">
        <v>198</v>
      </c>
      <c r="AD1178" t="s">
        <v>196</v>
      </c>
      <c r="AE1178" t="s">
        <v>198</v>
      </c>
      <c r="AF1178" t="s">
        <v>196</v>
      </c>
      <c r="AG1178" t="s">
        <v>198</v>
      </c>
      <c r="AH1178" t="s">
        <v>196</v>
      </c>
      <c r="AI1178" t="s">
        <v>196</v>
      </c>
      <c r="AJ1178" t="s">
        <v>198</v>
      </c>
      <c r="AK1178" t="s">
        <v>196</v>
      </c>
      <c r="AL1178" t="s">
        <v>198</v>
      </c>
      <c r="AM1178" t="s">
        <v>198</v>
      </c>
      <c r="AN1178" t="s">
        <v>196</v>
      </c>
      <c r="AO1178" t="s">
        <v>196</v>
      </c>
      <c r="AP1178" t="s">
        <v>196</v>
      </c>
      <c r="AQ1178" s="241">
        <v>0</v>
      </c>
      <c r="AR1178" s="241">
        <v>0</v>
      </c>
    </row>
    <row r="1179" spans="1:44" x14ac:dyDescent="0.2">
      <c r="A1179">
        <v>121722</v>
      </c>
      <c r="B1179" t="s">
        <v>59</v>
      </c>
      <c r="C1179" t="s">
        <v>198</v>
      </c>
      <c r="D1179" t="s">
        <v>198</v>
      </c>
      <c r="E1179" t="s">
        <v>197</v>
      </c>
      <c r="F1179" t="s">
        <v>196</v>
      </c>
      <c r="G1179" t="s">
        <v>198</v>
      </c>
      <c r="H1179" t="s">
        <v>198</v>
      </c>
      <c r="I1179" t="s">
        <v>197</v>
      </c>
      <c r="J1179" t="s">
        <v>198</v>
      </c>
      <c r="K1179" t="s">
        <v>196</v>
      </c>
      <c r="L1179" t="s">
        <v>196</v>
      </c>
      <c r="M1179" t="s">
        <v>198</v>
      </c>
      <c r="N1179" t="s">
        <v>196</v>
      </c>
      <c r="O1179" t="s">
        <v>198</v>
      </c>
      <c r="P1179" t="s">
        <v>196</v>
      </c>
      <c r="Q1179" t="s">
        <v>198</v>
      </c>
      <c r="R1179" t="s">
        <v>198</v>
      </c>
      <c r="S1179" t="s">
        <v>198</v>
      </c>
      <c r="T1179" t="s">
        <v>198</v>
      </c>
      <c r="U1179" t="s">
        <v>197</v>
      </c>
      <c r="V1179" t="s">
        <v>198</v>
      </c>
      <c r="W1179" t="s">
        <v>198</v>
      </c>
      <c r="X1179" t="s">
        <v>198</v>
      </c>
      <c r="Y1179" t="s">
        <v>198</v>
      </c>
      <c r="Z1179" t="s">
        <v>198</v>
      </c>
      <c r="AA1179" t="s">
        <v>196</v>
      </c>
      <c r="AB1179" t="s">
        <v>198</v>
      </c>
      <c r="AC1179" t="s">
        <v>198</v>
      </c>
      <c r="AD1179" t="s">
        <v>198</v>
      </c>
      <c r="AE1179" t="s">
        <v>196</v>
      </c>
      <c r="AF1179" t="s">
        <v>196</v>
      </c>
      <c r="AG1179" t="s">
        <v>198</v>
      </c>
      <c r="AH1179" t="s">
        <v>196</v>
      </c>
      <c r="AI1179" t="s">
        <v>198</v>
      </c>
      <c r="AJ1179" t="s">
        <v>198</v>
      </c>
      <c r="AK1179" t="s">
        <v>196</v>
      </c>
      <c r="AL1179" t="s">
        <v>196</v>
      </c>
      <c r="AM1179" t="s">
        <v>198</v>
      </c>
      <c r="AN1179" t="s">
        <v>196</v>
      </c>
      <c r="AO1179" t="s">
        <v>198</v>
      </c>
      <c r="AP1179" t="s">
        <v>196</v>
      </c>
      <c r="AQ1179" s="241">
        <v>0</v>
      </c>
      <c r="AR1179" s="241">
        <v>0</v>
      </c>
    </row>
    <row r="1180" spans="1:44" x14ac:dyDescent="0.2">
      <c r="A1180">
        <v>121724</v>
      </c>
      <c r="B1180" t="s">
        <v>1144</v>
      </c>
      <c r="C1180" t="s">
        <v>198</v>
      </c>
      <c r="D1180" t="s">
        <v>196</v>
      </c>
      <c r="E1180" t="s">
        <v>196</v>
      </c>
      <c r="F1180" t="s">
        <v>196</v>
      </c>
      <c r="G1180" t="s">
        <v>196</v>
      </c>
      <c r="H1180" t="s">
        <v>198</v>
      </c>
      <c r="I1180" t="s">
        <v>198</v>
      </c>
      <c r="J1180" t="s">
        <v>196</v>
      </c>
      <c r="K1180" t="s">
        <v>198</v>
      </c>
      <c r="L1180" t="s">
        <v>198</v>
      </c>
      <c r="M1180" t="s">
        <v>198</v>
      </c>
      <c r="N1180" t="s">
        <v>196</v>
      </c>
      <c r="O1180" t="s">
        <v>198</v>
      </c>
      <c r="P1180" t="s">
        <v>198</v>
      </c>
      <c r="Q1180" t="s">
        <v>198</v>
      </c>
      <c r="R1180" t="s">
        <v>198</v>
      </c>
      <c r="S1180" t="s">
        <v>198</v>
      </c>
      <c r="T1180" t="s">
        <v>196</v>
      </c>
      <c r="U1180" t="s">
        <v>196</v>
      </c>
      <c r="V1180" t="s">
        <v>196</v>
      </c>
      <c r="W1180" t="s">
        <v>196</v>
      </c>
      <c r="X1180" t="s">
        <v>198</v>
      </c>
      <c r="Y1180" t="s">
        <v>196</v>
      </c>
      <c r="Z1180" t="s">
        <v>198</v>
      </c>
      <c r="AA1180" t="s">
        <v>198</v>
      </c>
      <c r="AB1180" t="s">
        <v>198</v>
      </c>
      <c r="AC1180" t="s">
        <v>198</v>
      </c>
      <c r="AD1180" t="s">
        <v>196</v>
      </c>
      <c r="AE1180" t="s">
        <v>196</v>
      </c>
      <c r="AF1180" t="s">
        <v>196</v>
      </c>
      <c r="AG1180" t="s">
        <v>198</v>
      </c>
      <c r="AH1180" t="s">
        <v>196</v>
      </c>
      <c r="AI1180" t="s">
        <v>196</v>
      </c>
      <c r="AJ1180" t="s">
        <v>196</v>
      </c>
      <c r="AK1180" t="s">
        <v>196</v>
      </c>
      <c r="AL1180" t="s">
        <v>198</v>
      </c>
      <c r="AM1180" t="s">
        <v>196</v>
      </c>
      <c r="AN1180" t="s">
        <v>198</v>
      </c>
      <c r="AO1180" t="s">
        <v>198</v>
      </c>
      <c r="AP1180" t="s">
        <v>196</v>
      </c>
      <c r="AQ1180" s="241">
        <v>0</v>
      </c>
      <c r="AR1180" s="241">
        <v>0</v>
      </c>
    </row>
    <row r="1181" spans="1:44" ht="15" x14ac:dyDescent="0.25">
      <c r="A1181" s="258">
        <v>121735</v>
      </c>
      <c r="B1181" t="s">
        <v>59</v>
      </c>
      <c r="C1181" s="245" t="s">
        <v>198</v>
      </c>
      <c r="D1181" s="245" t="s">
        <v>196</v>
      </c>
      <c r="E1181" s="245" t="s">
        <v>198</v>
      </c>
      <c r="F1181" s="245" t="s">
        <v>198</v>
      </c>
      <c r="G1181" s="245" t="s">
        <v>196</v>
      </c>
      <c r="H1181" s="245" t="s">
        <v>198</v>
      </c>
      <c r="I1181" s="245" t="s">
        <v>196</v>
      </c>
      <c r="J1181" s="245" t="s">
        <v>196</v>
      </c>
      <c r="K1181" s="245" t="s">
        <v>196</v>
      </c>
      <c r="L1181" s="245" t="s">
        <v>198</v>
      </c>
      <c r="M1181" s="245" t="s">
        <v>198</v>
      </c>
      <c r="N1181" s="245" t="s">
        <v>196</v>
      </c>
      <c r="O1181" s="245" t="s">
        <v>196</v>
      </c>
      <c r="P1181" s="245" t="s">
        <v>196</v>
      </c>
      <c r="Q1181" s="245" t="s">
        <v>198</v>
      </c>
      <c r="R1181" s="245" t="s">
        <v>198</v>
      </c>
      <c r="S1181" s="245" t="s">
        <v>198</v>
      </c>
      <c r="T1181" s="245" t="s">
        <v>197</v>
      </c>
      <c r="U1181" s="245" t="s">
        <v>196</v>
      </c>
      <c r="V1181" s="245" t="s">
        <v>198</v>
      </c>
      <c r="W1181" s="245" t="s">
        <v>198</v>
      </c>
      <c r="X1181" s="245" t="s">
        <v>196</v>
      </c>
      <c r="Y1181" s="245" t="s">
        <v>196</v>
      </c>
      <c r="Z1181" s="245" t="s">
        <v>196</v>
      </c>
      <c r="AA1181" s="245" t="s">
        <v>196</v>
      </c>
      <c r="AB1181" s="245" t="s">
        <v>196</v>
      </c>
      <c r="AC1181" s="245" t="s">
        <v>198</v>
      </c>
      <c r="AD1181" s="245" t="s">
        <v>198</v>
      </c>
      <c r="AE1181" s="245" t="s">
        <v>198</v>
      </c>
      <c r="AF1181" s="245" t="s">
        <v>196</v>
      </c>
      <c r="AG1181" s="245" t="s">
        <v>198</v>
      </c>
      <c r="AH1181" s="245" t="s">
        <v>197</v>
      </c>
      <c r="AI1181" s="245" t="s">
        <v>198</v>
      </c>
      <c r="AJ1181" s="245" t="s">
        <v>198</v>
      </c>
      <c r="AK1181" s="245" t="s">
        <v>197</v>
      </c>
      <c r="AL1181" s="245" t="s">
        <v>197</v>
      </c>
      <c r="AM1181" s="245" t="s">
        <v>197</v>
      </c>
      <c r="AN1181" s="245" t="s">
        <v>197</v>
      </c>
      <c r="AO1181" s="245" t="s">
        <v>197</v>
      </c>
      <c r="AP1181" s="245" t="s">
        <v>197</v>
      </c>
      <c r="AQ1181" s="241">
        <v>0</v>
      </c>
      <c r="AR1181" s="241">
        <v>0</v>
      </c>
    </row>
    <row r="1182" spans="1:44" x14ac:dyDescent="0.2">
      <c r="A1182">
        <v>121744</v>
      </c>
      <c r="B1182" t="s">
        <v>1144</v>
      </c>
      <c r="C1182" t="s">
        <v>196</v>
      </c>
      <c r="D1182" t="s">
        <v>196</v>
      </c>
      <c r="E1182" t="s">
        <v>196</v>
      </c>
      <c r="F1182" t="s">
        <v>196</v>
      </c>
      <c r="G1182" t="s">
        <v>196</v>
      </c>
      <c r="H1182" t="s">
        <v>198</v>
      </c>
      <c r="I1182" t="s">
        <v>196</v>
      </c>
      <c r="J1182" t="s">
        <v>198</v>
      </c>
      <c r="K1182" t="s">
        <v>198</v>
      </c>
      <c r="L1182" t="s">
        <v>196</v>
      </c>
      <c r="M1182" t="s">
        <v>196</v>
      </c>
      <c r="N1182" t="s">
        <v>196</v>
      </c>
      <c r="O1182" t="s">
        <v>198</v>
      </c>
      <c r="P1182" t="s">
        <v>196</v>
      </c>
      <c r="Q1182" t="s">
        <v>196</v>
      </c>
      <c r="R1182" t="s">
        <v>198</v>
      </c>
      <c r="S1182" t="s">
        <v>196</v>
      </c>
      <c r="T1182" t="s">
        <v>196</v>
      </c>
      <c r="U1182" t="s">
        <v>198</v>
      </c>
      <c r="V1182" t="s">
        <v>198</v>
      </c>
      <c r="W1182" t="s">
        <v>197</v>
      </c>
      <c r="X1182" t="s">
        <v>197</v>
      </c>
      <c r="Y1182" t="s">
        <v>198</v>
      </c>
      <c r="Z1182" t="s">
        <v>198</v>
      </c>
      <c r="AA1182" t="s">
        <v>196</v>
      </c>
      <c r="AB1182" t="s">
        <v>198</v>
      </c>
      <c r="AC1182" t="s">
        <v>196</v>
      </c>
      <c r="AD1182" t="s">
        <v>196</v>
      </c>
      <c r="AE1182" t="s">
        <v>196</v>
      </c>
      <c r="AF1182" t="s">
        <v>196</v>
      </c>
      <c r="AG1182" t="s">
        <v>198</v>
      </c>
      <c r="AH1182" t="s">
        <v>196</v>
      </c>
      <c r="AI1182" t="s">
        <v>196</v>
      </c>
      <c r="AJ1182" t="s">
        <v>196</v>
      </c>
      <c r="AK1182" t="s">
        <v>196</v>
      </c>
      <c r="AL1182" t="s">
        <v>196</v>
      </c>
      <c r="AM1182" t="s">
        <v>196</v>
      </c>
      <c r="AN1182" t="s">
        <v>196</v>
      </c>
      <c r="AO1182" t="s">
        <v>196</v>
      </c>
      <c r="AP1182" t="s">
        <v>196</v>
      </c>
      <c r="AQ1182" s="241">
        <v>0</v>
      </c>
      <c r="AR1182" s="241">
        <v>0</v>
      </c>
    </row>
    <row r="1183" spans="1:44" x14ac:dyDescent="0.2">
      <c r="A1183">
        <v>121747</v>
      </c>
      <c r="B1183" t="s">
        <v>59</v>
      </c>
      <c r="C1183" t="s">
        <v>198</v>
      </c>
      <c r="D1183" t="s">
        <v>198</v>
      </c>
      <c r="E1183" t="s">
        <v>196</v>
      </c>
      <c r="F1183" t="s">
        <v>198</v>
      </c>
      <c r="G1183" t="s">
        <v>198</v>
      </c>
      <c r="H1183" t="s">
        <v>198</v>
      </c>
      <c r="I1183" t="s">
        <v>196</v>
      </c>
      <c r="J1183" t="s">
        <v>198</v>
      </c>
      <c r="K1183" t="s">
        <v>198</v>
      </c>
      <c r="L1183" t="s">
        <v>196</v>
      </c>
      <c r="M1183" t="s">
        <v>198</v>
      </c>
      <c r="N1183" t="s">
        <v>196</v>
      </c>
      <c r="O1183" t="s">
        <v>198</v>
      </c>
      <c r="P1183" t="s">
        <v>196</v>
      </c>
      <c r="Q1183" t="s">
        <v>198</v>
      </c>
      <c r="R1183" t="s">
        <v>198</v>
      </c>
      <c r="S1183" t="s">
        <v>198</v>
      </c>
      <c r="T1183" t="s">
        <v>198</v>
      </c>
      <c r="U1183" t="s">
        <v>198</v>
      </c>
      <c r="V1183" t="s">
        <v>198</v>
      </c>
      <c r="W1183" t="s">
        <v>197</v>
      </c>
      <c r="X1183" t="s">
        <v>198</v>
      </c>
      <c r="Y1183" t="s">
        <v>198</v>
      </c>
      <c r="Z1183" t="s">
        <v>198</v>
      </c>
      <c r="AA1183" t="s">
        <v>198</v>
      </c>
      <c r="AB1183" t="s">
        <v>198</v>
      </c>
      <c r="AC1183" t="s">
        <v>198</v>
      </c>
      <c r="AD1183" t="s">
        <v>198</v>
      </c>
      <c r="AE1183" t="s">
        <v>198</v>
      </c>
      <c r="AF1183" t="s">
        <v>196</v>
      </c>
      <c r="AG1183" t="s">
        <v>198</v>
      </c>
      <c r="AH1183" t="s">
        <v>198</v>
      </c>
      <c r="AI1183" t="s">
        <v>196</v>
      </c>
      <c r="AJ1183" t="s">
        <v>198</v>
      </c>
      <c r="AK1183" t="s">
        <v>198</v>
      </c>
      <c r="AL1183" t="s">
        <v>196</v>
      </c>
      <c r="AM1183" t="s">
        <v>198</v>
      </c>
      <c r="AN1183" t="s">
        <v>198</v>
      </c>
      <c r="AO1183" t="s">
        <v>198</v>
      </c>
      <c r="AP1183" t="s">
        <v>198</v>
      </c>
      <c r="AQ1183" s="241">
        <v>0</v>
      </c>
      <c r="AR1183" s="241">
        <v>0</v>
      </c>
    </row>
    <row r="1184" spans="1:44" x14ac:dyDescent="0.2">
      <c r="A1184">
        <v>121748</v>
      </c>
      <c r="B1184" t="s">
        <v>1141</v>
      </c>
      <c r="C1184" t="s">
        <v>198</v>
      </c>
      <c r="D1184" t="s">
        <v>196</v>
      </c>
      <c r="E1184" t="s">
        <v>196</v>
      </c>
      <c r="F1184" t="s">
        <v>196</v>
      </c>
      <c r="G1184" t="s">
        <v>196</v>
      </c>
      <c r="H1184" t="s">
        <v>198</v>
      </c>
      <c r="I1184" t="s">
        <v>198</v>
      </c>
      <c r="J1184" t="s">
        <v>198</v>
      </c>
      <c r="K1184" t="s">
        <v>196</v>
      </c>
      <c r="L1184" t="s">
        <v>198</v>
      </c>
      <c r="M1184" t="s">
        <v>197</v>
      </c>
      <c r="N1184" t="s">
        <v>196</v>
      </c>
      <c r="O1184" t="s">
        <v>196</v>
      </c>
      <c r="P1184" t="s">
        <v>196</v>
      </c>
      <c r="Q1184" t="s">
        <v>198</v>
      </c>
      <c r="R1184" t="s">
        <v>196</v>
      </c>
      <c r="S1184" t="s">
        <v>198</v>
      </c>
      <c r="T1184" t="s">
        <v>196</v>
      </c>
      <c r="U1184" t="s">
        <v>197</v>
      </c>
      <c r="V1184" t="s">
        <v>198</v>
      </c>
      <c r="W1184" t="s">
        <v>196</v>
      </c>
      <c r="X1184" t="s">
        <v>198</v>
      </c>
      <c r="Y1184" t="s">
        <v>198</v>
      </c>
      <c r="Z1184" t="s">
        <v>198</v>
      </c>
      <c r="AA1184" t="s">
        <v>198</v>
      </c>
      <c r="AB1184" t="s">
        <v>198</v>
      </c>
      <c r="AC1184" t="s">
        <v>198</v>
      </c>
      <c r="AD1184" t="s">
        <v>198</v>
      </c>
      <c r="AE1184" t="s">
        <v>198</v>
      </c>
      <c r="AF1184" t="s">
        <v>198</v>
      </c>
      <c r="AG1184" t="s">
        <v>198</v>
      </c>
      <c r="AH1184" t="s">
        <v>196</v>
      </c>
      <c r="AI1184" t="s">
        <v>196</v>
      </c>
      <c r="AJ1184" t="s">
        <v>198</v>
      </c>
      <c r="AK1184" t="s">
        <v>196</v>
      </c>
      <c r="AL1184" t="s">
        <v>197</v>
      </c>
      <c r="AM1184" t="s">
        <v>197</v>
      </c>
      <c r="AN1184" t="s">
        <v>198</v>
      </c>
      <c r="AO1184" t="s">
        <v>198</v>
      </c>
      <c r="AP1184" t="s">
        <v>198</v>
      </c>
      <c r="AQ1184" s="241">
        <v>0</v>
      </c>
      <c r="AR1184" s="241">
        <v>0</v>
      </c>
    </row>
    <row r="1185" spans="1:44" x14ac:dyDescent="0.2">
      <c r="A1185">
        <v>121754</v>
      </c>
      <c r="B1185" t="s">
        <v>59</v>
      </c>
      <c r="C1185" t="s">
        <v>198</v>
      </c>
      <c r="D1185" t="s">
        <v>196</v>
      </c>
      <c r="E1185" t="s">
        <v>198</v>
      </c>
      <c r="F1185" t="s">
        <v>198</v>
      </c>
      <c r="G1185" t="s">
        <v>198</v>
      </c>
      <c r="H1185" t="s">
        <v>198</v>
      </c>
      <c r="I1185" t="s">
        <v>196</v>
      </c>
      <c r="J1185" t="s">
        <v>198</v>
      </c>
      <c r="K1185" t="s">
        <v>198</v>
      </c>
      <c r="L1185" t="s">
        <v>196</v>
      </c>
      <c r="M1185" t="s">
        <v>198</v>
      </c>
      <c r="N1185" t="s">
        <v>196</v>
      </c>
      <c r="O1185" t="s">
        <v>198</v>
      </c>
      <c r="P1185" t="s">
        <v>196</v>
      </c>
      <c r="Q1185" t="s">
        <v>198</v>
      </c>
      <c r="R1185" t="s">
        <v>196</v>
      </c>
      <c r="S1185" t="s">
        <v>198</v>
      </c>
      <c r="T1185" t="s">
        <v>196</v>
      </c>
      <c r="U1185" t="s">
        <v>196</v>
      </c>
      <c r="V1185" t="s">
        <v>198</v>
      </c>
      <c r="W1185" t="s">
        <v>198</v>
      </c>
      <c r="X1185" t="s">
        <v>196</v>
      </c>
      <c r="Y1185" t="s">
        <v>198</v>
      </c>
      <c r="Z1185" t="s">
        <v>198</v>
      </c>
      <c r="AA1185" t="s">
        <v>198</v>
      </c>
      <c r="AB1185" t="s">
        <v>198</v>
      </c>
      <c r="AC1185" t="s">
        <v>198</v>
      </c>
      <c r="AD1185" t="s">
        <v>198</v>
      </c>
      <c r="AE1185" t="s">
        <v>198</v>
      </c>
      <c r="AF1185" t="s">
        <v>196</v>
      </c>
      <c r="AG1185" t="s">
        <v>196</v>
      </c>
      <c r="AH1185" t="s">
        <v>197</v>
      </c>
      <c r="AI1185" t="s">
        <v>196</v>
      </c>
      <c r="AJ1185" t="s">
        <v>198</v>
      </c>
      <c r="AK1185" t="s">
        <v>196</v>
      </c>
      <c r="AL1185" t="s">
        <v>198</v>
      </c>
      <c r="AM1185" t="s">
        <v>197</v>
      </c>
      <c r="AN1185" t="s">
        <v>198</v>
      </c>
      <c r="AO1185" t="s">
        <v>198</v>
      </c>
      <c r="AP1185" t="s">
        <v>197</v>
      </c>
      <c r="AQ1185" s="241">
        <v>0</v>
      </c>
      <c r="AR1185" s="241">
        <v>0</v>
      </c>
    </row>
    <row r="1186" spans="1:44" x14ac:dyDescent="0.2">
      <c r="A1186">
        <v>121759</v>
      </c>
      <c r="B1186" t="s">
        <v>1141</v>
      </c>
      <c r="C1186" t="s">
        <v>198</v>
      </c>
      <c r="D1186" t="s">
        <v>198</v>
      </c>
      <c r="E1186" t="s">
        <v>198</v>
      </c>
      <c r="F1186" t="s">
        <v>196</v>
      </c>
      <c r="G1186" t="s">
        <v>198</v>
      </c>
      <c r="H1186" t="s">
        <v>198</v>
      </c>
      <c r="I1186" t="s">
        <v>196</v>
      </c>
      <c r="J1186" t="s">
        <v>196</v>
      </c>
      <c r="K1186" t="s">
        <v>198</v>
      </c>
      <c r="L1186" t="s">
        <v>196</v>
      </c>
      <c r="M1186" t="s">
        <v>198</v>
      </c>
      <c r="N1186" t="s">
        <v>197</v>
      </c>
      <c r="O1186" t="s">
        <v>197</v>
      </c>
      <c r="P1186" t="s">
        <v>198</v>
      </c>
      <c r="Q1186" t="s">
        <v>198</v>
      </c>
      <c r="R1186" t="s">
        <v>198</v>
      </c>
      <c r="S1186" t="s">
        <v>198</v>
      </c>
      <c r="T1186" t="s">
        <v>196</v>
      </c>
      <c r="U1186" t="s">
        <v>198</v>
      </c>
      <c r="V1186" t="s">
        <v>198</v>
      </c>
      <c r="W1186" t="s">
        <v>198</v>
      </c>
      <c r="X1186" t="s">
        <v>198</v>
      </c>
      <c r="Y1186" t="s">
        <v>198</v>
      </c>
      <c r="Z1186" t="s">
        <v>196</v>
      </c>
      <c r="AA1186" t="s">
        <v>196</v>
      </c>
      <c r="AB1186" t="s">
        <v>196</v>
      </c>
      <c r="AC1186" t="s">
        <v>198</v>
      </c>
      <c r="AD1186" t="s">
        <v>198</v>
      </c>
      <c r="AE1186" t="s">
        <v>198</v>
      </c>
      <c r="AF1186" t="s">
        <v>196</v>
      </c>
      <c r="AG1186" t="s">
        <v>198</v>
      </c>
      <c r="AH1186" t="s">
        <v>196</v>
      </c>
      <c r="AI1186" t="s">
        <v>198</v>
      </c>
      <c r="AJ1186" t="s">
        <v>198</v>
      </c>
      <c r="AK1186" t="s">
        <v>196</v>
      </c>
      <c r="AL1186" t="s">
        <v>198</v>
      </c>
      <c r="AM1186" t="s">
        <v>198</v>
      </c>
      <c r="AN1186" t="s">
        <v>198</v>
      </c>
      <c r="AO1186" t="s">
        <v>198</v>
      </c>
      <c r="AP1186" t="s">
        <v>198</v>
      </c>
      <c r="AQ1186" s="241">
        <v>0</v>
      </c>
      <c r="AR1186" s="241">
        <v>0</v>
      </c>
    </row>
    <row r="1187" spans="1:44" x14ac:dyDescent="0.2">
      <c r="A1187">
        <v>121761</v>
      </c>
      <c r="B1187" t="s">
        <v>1144</v>
      </c>
      <c r="C1187" t="s">
        <v>198</v>
      </c>
      <c r="D1187" t="s">
        <v>198</v>
      </c>
      <c r="E1187" t="s">
        <v>198</v>
      </c>
      <c r="F1187" t="s">
        <v>198</v>
      </c>
      <c r="G1187" t="s">
        <v>196</v>
      </c>
      <c r="H1187" t="s">
        <v>198</v>
      </c>
      <c r="I1187" t="s">
        <v>196</v>
      </c>
      <c r="J1187" t="s">
        <v>198</v>
      </c>
      <c r="K1187" t="s">
        <v>198</v>
      </c>
      <c r="L1187" t="s">
        <v>198</v>
      </c>
      <c r="M1187" t="s">
        <v>198</v>
      </c>
      <c r="N1187" t="s">
        <v>196</v>
      </c>
      <c r="O1187" t="s">
        <v>198</v>
      </c>
      <c r="P1187" t="s">
        <v>198</v>
      </c>
      <c r="Q1187" t="s">
        <v>198</v>
      </c>
      <c r="R1187" t="s">
        <v>197</v>
      </c>
      <c r="S1187" t="s">
        <v>197</v>
      </c>
      <c r="T1187" t="s">
        <v>196</v>
      </c>
      <c r="U1187" t="s">
        <v>198</v>
      </c>
      <c r="V1187" t="s">
        <v>198</v>
      </c>
      <c r="W1187" t="s">
        <v>198</v>
      </c>
      <c r="X1187" t="s">
        <v>198</v>
      </c>
      <c r="Y1187" t="s">
        <v>198</v>
      </c>
      <c r="Z1187" t="s">
        <v>198</v>
      </c>
      <c r="AA1187" t="s">
        <v>198</v>
      </c>
      <c r="AB1187" t="s">
        <v>198</v>
      </c>
      <c r="AC1187" t="s">
        <v>198</v>
      </c>
      <c r="AD1187" t="s">
        <v>196</v>
      </c>
      <c r="AE1187" t="s">
        <v>196</v>
      </c>
      <c r="AF1187" t="s">
        <v>198</v>
      </c>
      <c r="AG1187" t="s">
        <v>198</v>
      </c>
      <c r="AH1187" t="s">
        <v>198</v>
      </c>
      <c r="AI1187" t="s">
        <v>198</v>
      </c>
      <c r="AJ1187" t="s">
        <v>198</v>
      </c>
      <c r="AK1187" t="s">
        <v>196</v>
      </c>
      <c r="AL1187" t="s">
        <v>197</v>
      </c>
      <c r="AM1187" t="s">
        <v>197</v>
      </c>
      <c r="AN1187" t="s">
        <v>198</v>
      </c>
      <c r="AO1187" t="s">
        <v>197</v>
      </c>
      <c r="AP1187" t="s">
        <v>196</v>
      </c>
      <c r="AQ1187" s="241">
        <v>0</v>
      </c>
      <c r="AR1187" s="241">
        <v>0</v>
      </c>
    </row>
    <row r="1188" spans="1:44" x14ac:dyDescent="0.2">
      <c r="A1188">
        <v>121773</v>
      </c>
      <c r="B1188" t="s">
        <v>59</v>
      </c>
      <c r="C1188" t="s">
        <v>198</v>
      </c>
      <c r="D1188" t="s">
        <v>196</v>
      </c>
      <c r="E1188" t="s">
        <v>196</v>
      </c>
      <c r="F1188" t="s">
        <v>196</v>
      </c>
      <c r="G1188" t="s">
        <v>196</v>
      </c>
      <c r="H1188" t="s">
        <v>198</v>
      </c>
      <c r="I1188" t="s">
        <v>196</v>
      </c>
      <c r="J1188" t="s">
        <v>196</v>
      </c>
      <c r="K1188" t="s">
        <v>196</v>
      </c>
      <c r="L1188" t="s">
        <v>196</v>
      </c>
      <c r="M1188" t="s">
        <v>198</v>
      </c>
      <c r="N1188" t="s">
        <v>196</v>
      </c>
      <c r="O1188" t="s">
        <v>196</v>
      </c>
      <c r="P1188" t="s">
        <v>196</v>
      </c>
      <c r="Q1188" t="s">
        <v>198</v>
      </c>
      <c r="R1188" t="s">
        <v>198</v>
      </c>
      <c r="S1188" t="s">
        <v>198</v>
      </c>
      <c r="T1188" t="s">
        <v>196</v>
      </c>
      <c r="U1188" t="s">
        <v>196</v>
      </c>
      <c r="V1188" t="s">
        <v>198</v>
      </c>
      <c r="W1188" t="s">
        <v>196</v>
      </c>
      <c r="X1188" t="s">
        <v>196</v>
      </c>
      <c r="Y1188" t="s">
        <v>196</v>
      </c>
      <c r="Z1188" t="s">
        <v>198</v>
      </c>
      <c r="AA1188" t="s">
        <v>196</v>
      </c>
      <c r="AB1188" t="s">
        <v>198</v>
      </c>
      <c r="AC1188" t="s">
        <v>196</v>
      </c>
      <c r="AD1188" t="s">
        <v>198</v>
      </c>
      <c r="AE1188" t="s">
        <v>196</v>
      </c>
      <c r="AF1188" t="s">
        <v>196</v>
      </c>
      <c r="AG1188" t="s">
        <v>198</v>
      </c>
      <c r="AH1188" t="s">
        <v>196</v>
      </c>
      <c r="AI1188" t="s">
        <v>198</v>
      </c>
      <c r="AJ1188" t="s">
        <v>198</v>
      </c>
      <c r="AK1188" t="s">
        <v>196</v>
      </c>
      <c r="AL1188" t="s">
        <v>198</v>
      </c>
      <c r="AM1188" t="s">
        <v>197</v>
      </c>
      <c r="AN1188" t="s">
        <v>198</v>
      </c>
      <c r="AO1188" t="s">
        <v>198</v>
      </c>
      <c r="AP1188" t="s">
        <v>196</v>
      </c>
      <c r="AQ1188" s="241">
        <v>0</v>
      </c>
      <c r="AR1188" s="241">
        <v>0</v>
      </c>
    </row>
    <row r="1189" spans="1:44" x14ac:dyDescent="0.2">
      <c r="A1189">
        <v>121777</v>
      </c>
      <c r="B1189" t="s">
        <v>1141</v>
      </c>
      <c r="C1189" t="s">
        <v>198</v>
      </c>
      <c r="D1189" t="s">
        <v>196</v>
      </c>
      <c r="E1189" t="s">
        <v>196</v>
      </c>
      <c r="F1189" t="s">
        <v>198</v>
      </c>
      <c r="G1189" t="s">
        <v>198</v>
      </c>
      <c r="H1189" t="s">
        <v>198</v>
      </c>
      <c r="I1189" t="s">
        <v>196</v>
      </c>
      <c r="J1189" t="s">
        <v>196</v>
      </c>
      <c r="K1189" t="s">
        <v>196</v>
      </c>
      <c r="L1189" t="s">
        <v>196</v>
      </c>
      <c r="M1189" t="s">
        <v>196</v>
      </c>
      <c r="N1189" t="s">
        <v>198</v>
      </c>
      <c r="O1189" t="s">
        <v>198</v>
      </c>
      <c r="P1189" t="s">
        <v>196</v>
      </c>
      <c r="Q1189" t="s">
        <v>198</v>
      </c>
      <c r="R1189" t="s">
        <v>198</v>
      </c>
      <c r="S1189" t="s">
        <v>198</v>
      </c>
      <c r="T1189" t="s">
        <v>196</v>
      </c>
      <c r="U1189" t="s">
        <v>196</v>
      </c>
      <c r="V1189" t="s">
        <v>198</v>
      </c>
      <c r="W1189" t="s">
        <v>196</v>
      </c>
      <c r="X1189" t="s">
        <v>198</v>
      </c>
      <c r="Y1189" t="s">
        <v>198</v>
      </c>
      <c r="Z1189" t="s">
        <v>198</v>
      </c>
      <c r="AA1189" t="s">
        <v>198</v>
      </c>
      <c r="AB1189" t="s">
        <v>196</v>
      </c>
      <c r="AC1189" t="s">
        <v>198</v>
      </c>
      <c r="AD1189" t="s">
        <v>198</v>
      </c>
      <c r="AE1189" t="s">
        <v>198</v>
      </c>
      <c r="AF1189" t="s">
        <v>198</v>
      </c>
      <c r="AG1189" t="s">
        <v>197</v>
      </c>
      <c r="AH1189" t="s">
        <v>197</v>
      </c>
      <c r="AI1189" t="s">
        <v>196</v>
      </c>
      <c r="AJ1189" t="s">
        <v>198</v>
      </c>
      <c r="AK1189" t="s">
        <v>197</v>
      </c>
      <c r="AL1189" t="s">
        <v>197</v>
      </c>
      <c r="AM1189" t="s">
        <v>197</v>
      </c>
      <c r="AN1189" t="s">
        <v>198</v>
      </c>
      <c r="AO1189" t="s">
        <v>197</v>
      </c>
      <c r="AP1189" t="s">
        <v>197</v>
      </c>
      <c r="AQ1189" s="241">
        <v>0</v>
      </c>
      <c r="AR1189" s="241">
        <v>0</v>
      </c>
    </row>
    <row r="1190" spans="1:44" x14ac:dyDescent="0.2">
      <c r="A1190" s="241">
        <v>121787</v>
      </c>
      <c r="B1190" t="s">
        <v>59</v>
      </c>
      <c r="C1190" s="241" t="s">
        <v>198</v>
      </c>
      <c r="D1190" s="241" t="s">
        <v>198</v>
      </c>
      <c r="E1190" s="241" t="s">
        <v>198</v>
      </c>
      <c r="F1190" s="241" t="s">
        <v>198</v>
      </c>
      <c r="G1190" s="241" t="s">
        <v>196</v>
      </c>
      <c r="H1190" s="241" t="s">
        <v>198</v>
      </c>
      <c r="I1190" s="241" t="s">
        <v>198</v>
      </c>
      <c r="J1190" s="241" t="s">
        <v>198</v>
      </c>
      <c r="K1190" s="241" t="s">
        <v>198</v>
      </c>
      <c r="L1190" s="241" t="s">
        <v>198</v>
      </c>
      <c r="M1190" s="241" t="s">
        <v>196</v>
      </c>
      <c r="N1190" s="241" t="s">
        <v>198</v>
      </c>
      <c r="O1190" s="241" t="s">
        <v>198</v>
      </c>
      <c r="P1190" s="241" t="s">
        <v>198</v>
      </c>
      <c r="Q1190" s="241" t="s">
        <v>198</v>
      </c>
      <c r="R1190" s="241" t="s">
        <v>198</v>
      </c>
      <c r="S1190" s="241" t="s">
        <v>198</v>
      </c>
      <c r="T1190" s="241" t="s">
        <v>198</v>
      </c>
      <c r="U1190" s="241" t="s">
        <v>198</v>
      </c>
      <c r="V1190" s="241" t="s">
        <v>198</v>
      </c>
      <c r="W1190" s="241" t="s">
        <v>198</v>
      </c>
      <c r="X1190" s="241" t="s">
        <v>198</v>
      </c>
      <c r="Y1190" s="241" t="s">
        <v>198</v>
      </c>
      <c r="Z1190" s="241" t="s">
        <v>196</v>
      </c>
      <c r="AA1190" s="241" t="s">
        <v>196</v>
      </c>
      <c r="AB1190" s="241" t="s">
        <v>198</v>
      </c>
      <c r="AC1190" s="241" t="s">
        <v>198</v>
      </c>
      <c r="AD1190" s="241" t="s">
        <v>198</v>
      </c>
      <c r="AE1190" s="241" t="s">
        <v>198</v>
      </c>
      <c r="AF1190" s="241" t="s">
        <v>196</v>
      </c>
      <c r="AG1190" s="241" t="s">
        <v>198</v>
      </c>
      <c r="AH1190" s="241" t="s">
        <v>198</v>
      </c>
      <c r="AI1190" s="241" t="s">
        <v>198</v>
      </c>
      <c r="AJ1190" s="241" t="s">
        <v>198</v>
      </c>
      <c r="AK1190" s="241" t="s">
        <v>196</v>
      </c>
      <c r="AL1190" s="241" t="s">
        <v>198</v>
      </c>
      <c r="AM1190" s="241" t="s">
        <v>198</v>
      </c>
      <c r="AN1190" s="241" t="s">
        <v>198</v>
      </c>
      <c r="AO1190" s="241" t="s">
        <v>198</v>
      </c>
      <c r="AP1190" s="241" t="s">
        <v>198</v>
      </c>
      <c r="AQ1190" s="241">
        <v>0</v>
      </c>
      <c r="AR1190" s="241">
        <v>0</v>
      </c>
    </row>
    <row r="1191" spans="1:44" ht="15" x14ac:dyDescent="0.25">
      <c r="A1191" s="258">
        <v>121790</v>
      </c>
      <c r="B1191" t="s">
        <v>59</v>
      </c>
      <c r="C1191" s="245" t="s">
        <v>197</v>
      </c>
      <c r="D1191" s="245" t="s">
        <v>197</v>
      </c>
      <c r="E1191" s="245" t="s">
        <v>197</v>
      </c>
      <c r="F1191" s="245" t="s">
        <v>197</v>
      </c>
      <c r="G1191" s="245" t="s">
        <v>197</v>
      </c>
      <c r="H1191" s="245" t="s">
        <v>197</v>
      </c>
      <c r="I1191" s="245" t="s">
        <v>197</v>
      </c>
      <c r="J1191" s="245" t="s">
        <v>197</v>
      </c>
      <c r="K1191" s="245" t="s">
        <v>197</v>
      </c>
      <c r="L1191" s="245" t="s">
        <v>197</v>
      </c>
      <c r="M1191" s="245" t="s">
        <v>197</v>
      </c>
      <c r="N1191" s="245" t="s">
        <v>197</v>
      </c>
      <c r="O1191" s="245" t="s">
        <v>197</v>
      </c>
      <c r="P1191" s="245" t="s">
        <v>197</v>
      </c>
      <c r="Q1191" s="245" t="s">
        <v>197</v>
      </c>
      <c r="R1191" s="245" t="s">
        <v>197</v>
      </c>
      <c r="S1191" s="245" t="s">
        <v>197</v>
      </c>
      <c r="T1191" s="245" t="s">
        <v>197</v>
      </c>
      <c r="U1191" s="245" t="s">
        <v>197</v>
      </c>
      <c r="V1191" s="245" t="s">
        <v>197</v>
      </c>
      <c r="W1191" s="245" t="s">
        <v>197</v>
      </c>
      <c r="X1191" s="245" t="s">
        <v>197</v>
      </c>
      <c r="Y1191" s="245" t="s">
        <v>197</v>
      </c>
      <c r="Z1191" s="245" t="s">
        <v>197</v>
      </c>
      <c r="AA1191" s="245" t="s">
        <v>197</v>
      </c>
      <c r="AB1191" s="245" t="s">
        <v>197</v>
      </c>
      <c r="AC1191" s="245" t="s">
        <v>197</v>
      </c>
      <c r="AD1191" s="245" t="s">
        <v>197</v>
      </c>
      <c r="AE1191" s="245" t="s">
        <v>197</v>
      </c>
      <c r="AF1191" s="245" t="s">
        <v>197</v>
      </c>
      <c r="AG1191" s="245" t="s">
        <v>197</v>
      </c>
      <c r="AH1191" s="245" t="s">
        <v>197</v>
      </c>
      <c r="AI1191" s="245" t="s">
        <v>197</v>
      </c>
      <c r="AJ1191" s="245" t="s">
        <v>197</v>
      </c>
      <c r="AK1191" s="245" t="s">
        <v>197</v>
      </c>
      <c r="AL1191" s="245" t="s">
        <v>197</v>
      </c>
      <c r="AM1191" s="245" t="s">
        <v>197</v>
      </c>
      <c r="AN1191" s="245" t="s">
        <v>197</v>
      </c>
      <c r="AO1191" s="245" t="s">
        <v>197</v>
      </c>
      <c r="AP1191" s="245" t="s">
        <v>197</v>
      </c>
      <c r="AQ1191" s="241">
        <v>0</v>
      </c>
      <c r="AR1191" s="241">
        <v>0</v>
      </c>
    </row>
    <row r="1192" spans="1:44" ht="15" x14ac:dyDescent="0.25">
      <c r="A1192" s="258">
        <v>121801</v>
      </c>
      <c r="B1192" t="s">
        <v>59</v>
      </c>
      <c r="C1192" s="245" t="s">
        <v>198</v>
      </c>
      <c r="D1192" s="245" t="s">
        <v>198</v>
      </c>
      <c r="E1192" s="245" t="s">
        <v>198</v>
      </c>
      <c r="F1192" s="245" t="s">
        <v>198</v>
      </c>
      <c r="G1192" s="245" t="s">
        <v>198</v>
      </c>
      <c r="H1192" s="245" t="s">
        <v>198</v>
      </c>
      <c r="I1192" s="245" t="s">
        <v>198</v>
      </c>
      <c r="J1192" s="245" t="s">
        <v>198</v>
      </c>
      <c r="K1192" s="245" t="s">
        <v>198</v>
      </c>
      <c r="L1192" s="245" t="s">
        <v>196</v>
      </c>
      <c r="M1192" s="245" t="s">
        <v>196</v>
      </c>
      <c r="N1192" s="245" t="s">
        <v>198</v>
      </c>
      <c r="O1192" s="245" t="s">
        <v>198</v>
      </c>
      <c r="P1192" s="245" t="s">
        <v>198</v>
      </c>
      <c r="Q1192" s="245" t="s">
        <v>198</v>
      </c>
      <c r="R1192" s="245" t="s">
        <v>198</v>
      </c>
      <c r="S1192" s="245" t="s">
        <v>198</v>
      </c>
      <c r="T1192" s="245" t="s">
        <v>198</v>
      </c>
      <c r="U1192" s="245" t="s">
        <v>198</v>
      </c>
      <c r="V1192" s="245" t="s">
        <v>198</v>
      </c>
      <c r="W1192" s="245" t="s">
        <v>198</v>
      </c>
      <c r="X1192" s="245" t="s">
        <v>198</v>
      </c>
      <c r="Y1192" s="245" t="s">
        <v>197</v>
      </c>
      <c r="Z1192" s="245" t="s">
        <v>198</v>
      </c>
      <c r="AA1192" s="245" t="s">
        <v>196</v>
      </c>
      <c r="AB1192" s="245" t="s">
        <v>198</v>
      </c>
      <c r="AC1192" s="245" t="s">
        <v>198</v>
      </c>
      <c r="AD1192" s="245" t="s">
        <v>198</v>
      </c>
      <c r="AE1192" s="245" t="s">
        <v>197</v>
      </c>
      <c r="AF1192" s="245" t="s">
        <v>197</v>
      </c>
      <c r="AG1192" s="245" t="s">
        <v>197</v>
      </c>
      <c r="AH1192" s="245" t="s">
        <v>197</v>
      </c>
      <c r="AI1192" s="245" t="s">
        <v>197</v>
      </c>
      <c r="AJ1192" s="245" t="s">
        <v>197</v>
      </c>
      <c r="AK1192" s="245" t="s">
        <v>197</v>
      </c>
      <c r="AL1192" s="245" t="s">
        <v>197</v>
      </c>
      <c r="AM1192" s="245" t="s">
        <v>197</v>
      </c>
      <c r="AN1192" s="245" t="s">
        <v>197</v>
      </c>
      <c r="AO1192" s="245" t="s">
        <v>197</v>
      </c>
      <c r="AP1192" s="245" t="s">
        <v>197</v>
      </c>
      <c r="AQ1192" s="241">
        <v>0</v>
      </c>
      <c r="AR1192" s="241">
        <v>0</v>
      </c>
    </row>
    <row r="1193" spans="1:44" x14ac:dyDescent="0.2">
      <c r="A1193" s="241">
        <v>121806</v>
      </c>
      <c r="B1193" t="s">
        <v>59</v>
      </c>
      <c r="C1193" s="241" t="s">
        <v>198</v>
      </c>
      <c r="D1193" s="241" t="s">
        <v>198</v>
      </c>
      <c r="E1193" s="241" t="s">
        <v>198</v>
      </c>
      <c r="F1193" s="241" t="s">
        <v>198</v>
      </c>
      <c r="G1193" s="241" t="s">
        <v>198</v>
      </c>
      <c r="H1193" s="241" t="s">
        <v>198</v>
      </c>
      <c r="I1193" s="241" t="s">
        <v>198</v>
      </c>
      <c r="J1193" s="241" t="s">
        <v>198</v>
      </c>
      <c r="K1193" s="241" t="s">
        <v>198</v>
      </c>
      <c r="L1193" s="241" t="s">
        <v>198</v>
      </c>
      <c r="M1193" s="241" t="s">
        <v>198</v>
      </c>
      <c r="N1193" s="241" t="s">
        <v>198</v>
      </c>
      <c r="O1193" s="241" t="s">
        <v>198</v>
      </c>
      <c r="P1193" s="241" t="s">
        <v>198</v>
      </c>
      <c r="Q1193" s="241" t="s">
        <v>198</v>
      </c>
      <c r="R1193" s="241" t="s">
        <v>198</v>
      </c>
      <c r="S1193" s="241" t="s">
        <v>198</v>
      </c>
      <c r="T1193" s="241" t="s">
        <v>198</v>
      </c>
      <c r="U1193" s="241" t="s">
        <v>198</v>
      </c>
      <c r="V1193" s="241" t="s">
        <v>198</v>
      </c>
      <c r="W1193" s="241" t="s">
        <v>198</v>
      </c>
      <c r="X1193" s="241" t="s">
        <v>198</v>
      </c>
      <c r="Y1193" s="241" t="s">
        <v>198</v>
      </c>
      <c r="Z1193" s="241" t="s">
        <v>198</v>
      </c>
      <c r="AA1193" s="241" t="s">
        <v>198</v>
      </c>
      <c r="AB1193" s="241" t="s">
        <v>198</v>
      </c>
      <c r="AC1193" s="241" t="s">
        <v>198</v>
      </c>
      <c r="AD1193" s="241" t="s">
        <v>198</v>
      </c>
      <c r="AE1193" s="241" t="s">
        <v>198</v>
      </c>
      <c r="AF1193" s="241" t="s">
        <v>198</v>
      </c>
      <c r="AG1193" s="241" t="s">
        <v>196</v>
      </c>
      <c r="AH1193" s="241" t="s">
        <v>198</v>
      </c>
      <c r="AI1193" s="241" t="s">
        <v>196</v>
      </c>
      <c r="AJ1193" s="241" t="s">
        <v>198</v>
      </c>
      <c r="AK1193" s="241" t="s">
        <v>196</v>
      </c>
      <c r="AL1193" s="241" t="s">
        <v>196</v>
      </c>
      <c r="AM1193" s="241" t="s">
        <v>197</v>
      </c>
      <c r="AN1193" s="241" t="s">
        <v>198</v>
      </c>
      <c r="AO1193" s="241" t="s">
        <v>198</v>
      </c>
      <c r="AP1193" s="241" t="s">
        <v>198</v>
      </c>
      <c r="AQ1193" s="241">
        <v>0</v>
      </c>
      <c r="AR1193" s="241">
        <v>0</v>
      </c>
    </row>
    <row r="1194" spans="1:44" x14ac:dyDescent="0.2">
      <c r="A1194">
        <v>121822</v>
      </c>
      <c r="B1194" t="s">
        <v>1141</v>
      </c>
      <c r="C1194" t="s">
        <v>198</v>
      </c>
      <c r="D1194" t="s">
        <v>198</v>
      </c>
      <c r="E1194" t="s">
        <v>196</v>
      </c>
      <c r="F1194" t="s">
        <v>196</v>
      </c>
      <c r="G1194" t="s">
        <v>198</v>
      </c>
      <c r="H1194" t="s">
        <v>198</v>
      </c>
      <c r="I1194" t="s">
        <v>198</v>
      </c>
      <c r="J1194" t="s">
        <v>198</v>
      </c>
      <c r="K1194" t="s">
        <v>198</v>
      </c>
      <c r="L1194" t="s">
        <v>198</v>
      </c>
      <c r="M1194" t="s">
        <v>196</v>
      </c>
      <c r="N1194" t="s">
        <v>196</v>
      </c>
      <c r="O1194" t="s">
        <v>196</v>
      </c>
      <c r="P1194" t="s">
        <v>196</v>
      </c>
      <c r="Q1194" t="s">
        <v>198</v>
      </c>
      <c r="R1194" t="s">
        <v>198</v>
      </c>
      <c r="S1194" t="s">
        <v>198</v>
      </c>
      <c r="T1194" t="s">
        <v>196</v>
      </c>
      <c r="U1194" t="s">
        <v>196</v>
      </c>
      <c r="V1194" t="s">
        <v>198</v>
      </c>
      <c r="W1194" t="s">
        <v>198</v>
      </c>
      <c r="X1194" t="s">
        <v>196</v>
      </c>
      <c r="Y1194" t="s">
        <v>196</v>
      </c>
      <c r="Z1194" t="s">
        <v>196</v>
      </c>
      <c r="AA1194" t="s">
        <v>196</v>
      </c>
      <c r="AB1194" t="s">
        <v>196</v>
      </c>
      <c r="AC1194" t="s">
        <v>196</v>
      </c>
      <c r="AD1194" t="s">
        <v>196</v>
      </c>
      <c r="AE1194" t="s">
        <v>196</v>
      </c>
      <c r="AF1194" t="s">
        <v>196</v>
      </c>
      <c r="AG1194" t="s">
        <v>198</v>
      </c>
      <c r="AH1194" t="s">
        <v>196</v>
      </c>
      <c r="AI1194" t="s">
        <v>196</v>
      </c>
      <c r="AJ1194" t="s">
        <v>198</v>
      </c>
      <c r="AK1194" t="s">
        <v>196</v>
      </c>
      <c r="AL1194" t="s">
        <v>198</v>
      </c>
      <c r="AM1194" t="s">
        <v>198</v>
      </c>
      <c r="AN1194" t="s">
        <v>196</v>
      </c>
      <c r="AO1194" t="s">
        <v>196</v>
      </c>
      <c r="AP1194" t="s">
        <v>196</v>
      </c>
      <c r="AQ1194" s="241">
        <v>0</v>
      </c>
      <c r="AR1194" s="241">
        <v>0</v>
      </c>
    </row>
    <row r="1195" spans="1:44" ht="15" x14ac:dyDescent="0.25">
      <c r="A1195" s="258">
        <v>121836</v>
      </c>
      <c r="B1195" t="s">
        <v>59</v>
      </c>
      <c r="C1195" s="245" t="s">
        <v>196</v>
      </c>
      <c r="D1195" s="245" t="s">
        <v>196</v>
      </c>
      <c r="E1195" s="245" t="s">
        <v>196</v>
      </c>
      <c r="F1195" s="245" t="s">
        <v>196</v>
      </c>
      <c r="G1195" s="245" t="s">
        <v>196</v>
      </c>
      <c r="H1195" s="245" t="s">
        <v>198</v>
      </c>
      <c r="I1195" s="245" t="s">
        <v>197</v>
      </c>
      <c r="J1195" s="245" t="s">
        <v>198</v>
      </c>
      <c r="K1195" s="245" t="s">
        <v>198</v>
      </c>
      <c r="L1195" s="245" t="s">
        <v>196</v>
      </c>
      <c r="M1195" s="245" t="s">
        <v>198</v>
      </c>
      <c r="N1195" s="245" t="s">
        <v>198</v>
      </c>
      <c r="O1195" s="245" t="s">
        <v>198</v>
      </c>
      <c r="P1195" s="245" t="s">
        <v>198</v>
      </c>
      <c r="Q1195" s="245" t="s">
        <v>197</v>
      </c>
      <c r="R1195" s="245" t="s">
        <v>197</v>
      </c>
      <c r="S1195" s="245" t="s">
        <v>197</v>
      </c>
      <c r="T1195" s="245" t="s">
        <v>197</v>
      </c>
      <c r="U1195" s="245" t="s">
        <v>197</v>
      </c>
      <c r="V1195" s="245" t="s">
        <v>198</v>
      </c>
      <c r="W1195" s="245" t="s">
        <v>197</v>
      </c>
      <c r="X1195" s="245" t="s">
        <v>197</v>
      </c>
      <c r="Y1195" s="245" t="s">
        <v>197</v>
      </c>
      <c r="Z1195" s="245" t="s">
        <v>197</v>
      </c>
      <c r="AA1195" s="245" t="s">
        <v>197</v>
      </c>
      <c r="AB1195" s="245" t="s">
        <v>197</v>
      </c>
      <c r="AC1195" s="245" t="s">
        <v>197</v>
      </c>
      <c r="AD1195" s="245" t="s">
        <v>197</v>
      </c>
      <c r="AE1195" s="245" t="s">
        <v>197</v>
      </c>
      <c r="AF1195" s="245" t="s">
        <v>197</v>
      </c>
      <c r="AG1195" s="245" t="s">
        <v>197</v>
      </c>
      <c r="AH1195" s="245" t="s">
        <v>197</v>
      </c>
      <c r="AI1195" s="245" t="s">
        <v>197</v>
      </c>
      <c r="AJ1195" s="245" t="s">
        <v>197</v>
      </c>
      <c r="AK1195" s="245" t="s">
        <v>197</v>
      </c>
      <c r="AL1195" s="241" t="s">
        <v>197</v>
      </c>
      <c r="AM1195" s="241" t="s">
        <v>197</v>
      </c>
      <c r="AN1195" s="241" t="s">
        <v>197</v>
      </c>
      <c r="AO1195" s="241" t="s">
        <v>197</v>
      </c>
      <c r="AP1195" s="241" t="s">
        <v>197</v>
      </c>
      <c r="AQ1195" s="241">
        <v>0</v>
      </c>
      <c r="AR1195" s="241">
        <v>0</v>
      </c>
    </row>
    <row r="1196" spans="1:44" ht="15" x14ac:dyDescent="0.25">
      <c r="A1196" s="258">
        <v>121840</v>
      </c>
      <c r="B1196" t="s">
        <v>59</v>
      </c>
      <c r="C1196" s="245" t="s">
        <v>659</v>
      </c>
      <c r="D1196" s="245" t="s">
        <v>659</v>
      </c>
      <c r="E1196" s="245" t="s">
        <v>659</v>
      </c>
      <c r="F1196" s="245" t="s">
        <v>659</v>
      </c>
      <c r="G1196" s="245" t="s">
        <v>659</v>
      </c>
      <c r="H1196" s="245" t="s">
        <v>659</v>
      </c>
      <c r="I1196" s="245" t="s">
        <v>659</v>
      </c>
      <c r="J1196" s="245" t="s">
        <v>659</v>
      </c>
      <c r="K1196" s="245" t="s">
        <v>659</v>
      </c>
      <c r="L1196" s="245" t="s">
        <v>659</v>
      </c>
      <c r="M1196" s="245" t="s">
        <v>659</v>
      </c>
      <c r="N1196" s="245" t="s">
        <v>659</v>
      </c>
      <c r="O1196" s="245" t="s">
        <v>659</v>
      </c>
      <c r="P1196" s="245" t="s">
        <v>659</v>
      </c>
      <c r="Q1196" s="245" t="s">
        <v>659</v>
      </c>
      <c r="R1196" s="245" t="s">
        <v>659</v>
      </c>
      <c r="S1196" s="245" t="s">
        <v>659</v>
      </c>
      <c r="T1196" s="245" t="s">
        <v>659</v>
      </c>
      <c r="U1196" s="245" t="s">
        <v>659</v>
      </c>
      <c r="V1196" s="245" t="s">
        <v>659</v>
      </c>
      <c r="W1196" s="245" t="s">
        <v>659</v>
      </c>
      <c r="X1196" s="245" t="s">
        <v>659</v>
      </c>
      <c r="Y1196" s="245" t="s">
        <v>659</v>
      </c>
      <c r="Z1196" s="245" t="s">
        <v>659</v>
      </c>
      <c r="AA1196" s="245" t="s">
        <v>659</v>
      </c>
      <c r="AB1196" s="245" t="s">
        <v>659</v>
      </c>
      <c r="AC1196" s="245" t="s">
        <v>659</v>
      </c>
      <c r="AD1196" s="245" t="s">
        <v>659</v>
      </c>
      <c r="AE1196" s="245" t="s">
        <v>659</v>
      </c>
      <c r="AF1196" s="245" t="s">
        <v>659</v>
      </c>
      <c r="AG1196" s="245" t="s">
        <v>659</v>
      </c>
      <c r="AH1196" s="245" t="s">
        <v>659</v>
      </c>
      <c r="AI1196" s="245" t="s">
        <v>659</v>
      </c>
      <c r="AJ1196" s="245" t="s">
        <v>659</v>
      </c>
      <c r="AK1196" s="245" t="s">
        <v>659</v>
      </c>
      <c r="AL1196" s="245" t="s">
        <v>659</v>
      </c>
      <c r="AM1196" s="245" t="s">
        <v>659</v>
      </c>
      <c r="AN1196" s="245" t="s">
        <v>659</v>
      </c>
      <c r="AO1196" s="245" t="s">
        <v>659</v>
      </c>
      <c r="AP1196" s="245" t="s">
        <v>659</v>
      </c>
      <c r="AQ1196" s="241" t="s">
        <v>944</v>
      </c>
      <c r="AR1196" s="241">
        <v>0</v>
      </c>
    </row>
    <row r="1197" spans="1:44" x14ac:dyDescent="0.2">
      <c r="A1197" s="241">
        <v>121843</v>
      </c>
      <c r="B1197" t="s">
        <v>59</v>
      </c>
      <c r="C1197" s="241" t="s">
        <v>198</v>
      </c>
      <c r="D1197" s="241" t="s">
        <v>196</v>
      </c>
      <c r="E1197" s="241" t="s">
        <v>198</v>
      </c>
      <c r="F1197" s="241" t="s">
        <v>198</v>
      </c>
      <c r="G1197" s="241" t="s">
        <v>196</v>
      </c>
      <c r="H1197" s="241" t="s">
        <v>196</v>
      </c>
      <c r="I1197" s="241" t="s">
        <v>196</v>
      </c>
      <c r="J1197" s="241" t="s">
        <v>198</v>
      </c>
      <c r="K1197" s="241" t="s">
        <v>198</v>
      </c>
      <c r="L1197" s="241" t="s">
        <v>198</v>
      </c>
      <c r="M1197" s="241" t="s">
        <v>198</v>
      </c>
      <c r="N1197" s="241" t="s">
        <v>196</v>
      </c>
      <c r="O1197" s="241" t="s">
        <v>198</v>
      </c>
      <c r="P1197" s="241" t="s">
        <v>198</v>
      </c>
      <c r="Q1197" s="241" t="s">
        <v>198</v>
      </c>
      <c r="R1197" s="241" t="s">
        <v>198</v>
      </c>
      <c r="S1197" s="241" t="s">
        <v>198</v>
      </c>
      <c r="T1197" s="241" t="s">
        <v>196</v>
      </c>
      <c r="U1197" s="241" t="s">
        <v>198</v>
      </c>
      <c r="V1197" s="241" t="s">
        <v>198</v>
      </c>
      <c r="W1197" s="241" t="s">
        <v>198</v>
      </c>
      <c r="X1197" s="241" t="s">
        <v>198</v>
      </c>
      <c r="Y1197" s="241" t="s">
        <v>198</v>
      </c>
      <c r="Z1197" s="241" t="s">
        <v>198</v>
      </c>
      <c r="AA1197" s="241" t="s">
        <v>196</v>
      </c>
      <c r="AB1197" s="241" t="s">
        <v>198</v>
      </c>
      <c r="AC1197" s="241" t="s">
        <v>196</v>
      </c>
      <c r="AD1197" s="241" t="s">
        <v>198</v>
      </c>
      <c r="AE1197" s="241" t="s">
        <v>196</v>
      </c>
      <c r="AF1197" s="241" t="s">
        <v>196</v>
      </c>
      <c r="AG1197" s="241" t="s">
        <v>198</v>
      </c>
      <c r="AH1197" s="241" t="s">
        <v>198</v>
      </c>
      <c r="AI1197" s="241" t="s">
        <v>198</v>
      </c>
      <c r="AJ1197" s="241" t="s">
        <v>198</v>
      </c>
      <c r="AK1197" s="241" t="s">
        <v>196</v>
      </c>
      <c r="AL1197" s="241" t="s">
        <v>198</v>
      </c>
      <c r="AM1197" s="241" t="s">
        <v>198</v>
      </c>
      <c r="AN1197" s="241" t="s">
        <v>198</v>
      </c>
      <c r="AO1197" s="241" t="s">
        <v>198</v>
      </c>
      <c r="AP1197" s="241" t="s">
        <v>198</v>
      </c>
      <c r="AQ1197" s="241">
        <v>0</v>
      </c>
      <c r="AR1197" s="241">
        <v>0</v>
      </c>
    </row>
    <row r="1198" spans="1:44" x14ac:dyDescent="0.2">
      <c r="A1198">
        <v>121845</v>
      </c>
      <c r="B1198" t="s">
        <v>1141</v>
      </c>
      <c r="C1198" t="s">
        <v>198</v>
      </c>
      <c r="D1198" t="s">
        <v>198</v>
      </c>
      <c r="E1198" t="s">
        <v>198</v>
      </c>
      <c r="F1198" t="s">
        <v>196</v>
      </c>
      <c r="G1198" t="s">
        <v>196</v>
      </c>
      <c r="H1198" t="s">
        <v>198</v>
      </c>
      <c r="I1198" t="s">
        <v>198</v>
      </c>
      <c r="J1198" t="s">
        <v>198</v>
      </c>
      <c r="K1198" t="s">
        <v>196</v>
      </c>
      <c r="L1198" t="s">
        <v>196</v>
      </c>
      <c r="M1198" t="s">
        <v>198</v>
      </c>
      <c r="N1198" t="s">
        <v>196</v>
      </c>
      <c r="O1198" t="s">
        <v>196</v>
      </c>
      <c r="P1198" t="s">
        <v>196</v>
      </c>
      <c r="Q1198" t="s">
        <v>196</v>
      </c>
      <c r="R1198" t="s">
        <v>196</v>
      </c>
      <c r="S1198" t="s">
        <v>198</v>
      </c>
      <c r="T1198" t="s">
        <v>196</v>
      </c>
      <c r="U1198" t="s">
        <v>198</v>
      </c>
      <c r="V1198" t="s">
        <v>198</v>
      </c>
      <c r="W1198" t="s">
        <v>196</v>
      </c>
      <c r="X1198" t="s">
        <v>198</v>
      </c>
      <c r="Y1198" t="s">
        <v>196</v>
      </c>
      <c r="Z1198" t="s">
        <v>197</v>
      </c>
      <c r="AA1198" t="s">
        <v>198</v>
      </c>
      <c r="AB1198" t="s">
        <v>198</v>
      </c>
      <c r="AC1198" t="s">
        <v>198</v>
      </c>
      <c r="AD1198" t="s">
        <v>198</v>
      </c>
      <c r="AE1198" t="s">
        <v>197</v>
      </c>
      <c r="AF1198" t="s">
        <v>198</v>
      </c>
      <c r="AG1198" t="s">
        <v>198</v>
      </c>
      <c r="AH1198" t="s">
        <v>198</v>
      </c>
      <c r="AI1198" t="s">
        <v>198</v>
      </c>
      <c r="AJ1198" t="s">
        <v>198</v>
      </c>
      <c r="AK1198" t="s">
        <v>197</v>
      </c>
      <c r="AL1198" t="s">
        <v>198</v>
      </c>
      <c r="AM1198" t="s">
        <v>197</v>
      </c>
      <c r="AN1198" t="s">
        <v>198</v>
      </c>
      <c r="AO1198" t="s">
        <v>197</v>
      </c>
      <c r="AP1198" t="s">
        <v>197</v>
      </c>
      <c r="AQ1198" s="241">
        <v>0</v>
      </c>
      <c r="AR1198" s="241">
        <v>0</v>
      </c>
    </row>
    <row r="1199" spans="1:44" x14ac:dyDescent="0.2">
      <c r="A1199">
        <v>121851</v>
      </c>
      <c r="B1199" t="s">
        <v>1144</v>
      </c>
      <c r="C1199" t="s">
        <v>198</v>
      </c>
      <c r="D1199" t="s">
        <v>198</v>
      </c>
      <c r="E1199" t="s">
        <v>198</v>
      </c>
      <c r="F1199" t="s">
        <v>196</v>
      </c>
      <c r="G1199" t="s">
        <v>196</v>
      </c>
      <c r="H1199" t="s">
        <v>198</v>
      </c>
      <c r="I1199" t="s">
        <v>196</v>
      </c>
      <c r="J1199" t="s">
        <v>196</v>
      </c>
      <c r="K1199" t="s">
        <v>198</v>
      </c>
      <c r="L1199" t="s">
        <v>196</v>
      </c>
      <c r="M1199" t="s">
        <v>196</v>
      </c>
      <c r="N1199" t="s">
        <v>196</v>
      </c>
      <c r="O1199" t="s">
        <v>197</v>
      </c>
      <c r="P1199" t="s">
        <v>198</v>
      </c>
      <c r="Q1199" t="s">
        <v>196</v>
      </c>
      <c r="R1199" t="s">
        <v>198</v>
      </c>
      <c r="S1199" t="s">
        <v>198</v>
      </c>
      <c r="T1199" t="s">
        <v>196</v>
      </c>
      <c r="U1199" t="s">
        <v>198</v>
      </c>
      <c r="V1199" t="s">
        <v>198</v>
      </c>
      <c r="W1199" t="s">
        <v>196</v>
      </c>
      <c r="X1199" t="s">
        <v>198</v>
      </c>
      <c r="Y1199" t="s">
        <v>198</v>
      </c>
      <c r="Z1199" t="s">
        <v>198</v>
      </c>
      <c r="AA1199" t="s">
        <v>198</v>
      </c>
      <c r="AB1199" t="s">
        <v>198</v>
      </c>
      <c r="AC1199" t="s">
        <v>198</v>
      </c>
      <c r="AD1199" t="s">
        <v>198</v>
      </c>
      <c r="AE1199" t="s">
        <v>198</v>
      </c>
      <c r="AF1199" t="s">
        <v>198</v>
      </c>
      <c r="AG1199" t="s">
        <v>196</v>
      </c>
      <c r="AH1199" t="s">
        <v>196</v>
      </c>
      <c r="AI1199" t="s">
        <v>196</v>
      </c>
      <c r="AJ1199" t="s">
        <v>198</v>
      </c>
      <c r="AK1199" t="s">
        <v>196</v>
      </c>
      <c r="AL1199" t="s">
        <v>198</v>
      </c>
      <c r="AM1199" t="s">
        <v>196</v>
      </c>
      <c r="AN1199" t="s">
        <v>196</v>
      </c>
      <c r="AO1199" t="s">
        <v>198</v>
      </c>
      <c r="AP1199" t="s">
        <v>196</v>
      </c>
      <c r="AQ1199" s="241">
        <v>0</v>
      </c>
      <c r="AR1199" s="241">
        <v>0</v>
      </c>
    </row>
    <row r="1200" spans="1:44" x14ac:dyDescent="0.2">
      <c r="A1200">
        <v>121858</v>
      </c>
      <c r="B1200" t="s">
        <v>1141</v>
      </c>
      <c r="C1200" t="s">
        <v>198</v>
      </c>
      <c r="D1200" t="s">
        <v>196</v>
      </c>
      <c r="E1200" t="s">
        <v>196</v>
      </c>
      <c r="F1200" t="s">
        <v>196</v>
      </c>
      <c r="G1200" t="s">
        <v>198</v>
      </c>
      <c r="H1200" t="s">
        <v>198</v>
      </c>
      <c r="I1200" t="s">
        <v>196</v>
      </c>
      <c r="J1200" t="s">
        <v>196</v>
      </c>
      <c r="K1200" t="s">
        <v>198</v>
      </c>
      <c r="L1200" t="s">
        <v>196</v>
      </c>
      <c r="M1200" t="s">
        <v>198</v>
      </c>
      <c r="N1200" t="s">
        <v>198</v>
      </c>
      <c r="O1200" t="s">
        <v>198</v>
      </c>
      <c r="P1200" t="s">
        <v>198</v>
      </c>
      <c r="Q1200" t="s">
        <v>198</v>
      </c>
      <c r="R1200" t="s">
        <v>198</v>
      </c>
      <c r="S1200" t="s">
        <v>196</v>
      </c>
      <c r="T1200" t="s">
        <v>196</v>
      </c>
      <c r="U1200" t="s">
        <v>198</v>
      </c>
      <c r="V1200" t="s">
        <v>196</v>
      </c>
      <c r="W1200" t="s">
        <v>198</v>
      </c>
      <c r="X1200" t="s">
        <v>198</v>
      </c>
      <c r="Y1200" t="s">
        <v>196</v>
      </c>
      <c r="Z1200" t="s">
        <v>198</v>
      </c>
      <c r="AA1200" t="s">
        <v>198</v>
      </c>
      <c r="AB1200" t="s">
        <v>198</v>
      </c>
      <c r="AC1200" t="s">
        <v>198</v>
      </c>
      <c r="AD1200" t="s">
        <v>198</v>
      </c>
      <c r="AE1200" t="s">
        <v>196</v>
      </c>
      <c r="AF1200" t="s">
        <v>198</v>
      </c>
      <c r="AG1200" t="s">
        <v>198</v>
      </c>
      <c r="AH1200" t="s">
        <v>196</v>
      </c>
      <c r="AI1200" t="s">
        <v>196</v>
      </c>
      <c r="AJ1200" t="s">
        <v>198</v>
      </c>
      <c r="AK1200" t="s">
        <v>196</v>
      </c>
      <c r="AL1200" t="s">
        <v>198</v>
      </c>
      <c r="AM1200" t="s">
        <v>198</v>
      </c>
      <c r="AN1200" t="s">
        <v>198</v>
      </c>
      <c r="AO1200" t="s">
        <v>198</v>
      </c>
      <c r="AP1200" t="s">
        <v>198</v>
      </c>
      <c r="AQ1200" s="241">
        <v>0</v>
      </c>
      <c r="AR1200" s="241">
        <v>0</v>
      </c>
    </row>
    <row r="1201" spans="1:44" x14ac:dyDescent="0.2">
      <c r="A1201">
        <v>121873</v>
      </c>
      <c r="B1201" t="s">
        <v>1144</v>
      </c>
      <c r="C1201" t="s">
        <v>198</v>
      </c>
      <c r="D1201" t="s">
        <v>196</v>
      </c>
      <c r="E1201" t="s">
        <v>196</v>
      </c>
      <c r="F1201" t="s">
        <v>196</v>
      </c>
      <c r="G1201" t="s">
        <v>198</v>
      </c>
      <c r="H1201" t="s">
        <v>198</v>
      </c>
      <c r="I1201" t="s">
        <v>196</v>
      </c>
      <c r="J1201" t="s">
        <v>196</v>
      </c>
      <c r="K1201" t="s">
        <v>196</v>
      </c>
      <c r="L1201" t="s">
        <v>196</v>
      </c>
      <c r="M1201" t="s">
        <v>198</v>
      </c>
      <c r="N1201" t="s">
        <v>198</v>
      </c>
      <c r="O1201" t="s">
        <v>198</v>
      </c>
      <c r="P1201" t="s">
        <v>196</v>
      </c>
      <c r="Q1201" t="s">
        <v>198</v>
      </c>
      <c r="R1201" t="s">
        <v>196</v>
      </c>
      <c r="S1201" t="s">
        <v>198</v>
      </c>
      <c r="T1201" t="s">
        <v>196</v>
      </c>
      <c r="U1201" t="s">
        <v>198</v>
      </c>
      <c r="V1201" t="s">
        <v>196</v>
      </c>
      <c r="W1201" t="s">
        <v>196</v>
      </c>
      <c r="X1201" t="s">
        <v>198</v>
      </c>
      <c r="Y1201" t="s">
        <v>198</v>
      </c>
      <c r="Z1201" t="s">
        <v>198</v>
      </c>
      <c r="AA1201" t="s">
        <v>196</v>
      </c>
      <c r="AB1201" t="s">
        <v>196</v>
      </c>
      <c r="AC1201" t="s">
        <v>198</v>
      </c>
      <c r="AD1201" t="s">
        <v>196</v>
      </c>
      <c r="AE1201" t="s">
        <v>198</v>
      </c>
      <c r="AF1201" t="s">
        <v>196</v>
      </c>
      <c r="AG1201" t="s">
        <v>198</v>
      </c>
      <c r="AH1201" t="s">
        <v>196</v>
      </c>
      <c r="AI1201" t="s">
        <v>196</v>
      </c>
      <c r="AJ1201" t="s">
        <v>198</v>
      </c>
      <c r="AK1201" t="s">
        <v>196</v>
      </c>
      <c r="AL1201" t="s">
        <v>196</v>
      </c>
      <c r="AM1201" t="s">
        <v>196</v>
      </c>
      <c r="AN1201" t="s">
        <v>196</v>
      </c>
      <c r="AO1201" t="s">
        <v>196</v>
      </c>
      <c r="AP1201" t="s">
        <v>196</v>
      </c>
      <c r="AQ1201" s="241">
        <v>0</v>
      </c>
      <c r="AR1201" s="241">
        <v>0</v>
      </c>
    </row>
    <row r="1202" spans="1:44" x14ac:dyDescent="0.2">
      <c r="A1202">
        <v>121898</v>
      </c>
      <c r="B1202" t="s">
        <v>59</v>
      </c>
      <c r="C1202"/>
      <c r="D1202"/>
      <c r="E1202"/>
      <c r="F1202"/>
      <c r="G1202"/>
      <c r="H1202"/>
      <c r="I1202"/>
      <c r="J1202"/>
      <c r="K1202"/>
      <c r="L1202"/>
      <c r="M1202"/>
      <c r="N1202"/>
      <c r="O1202"/>
      <c r="P1202"/>
      <c r="Q1202"/>
      <c r="R1202"/>
      <c r="S1202"/>
      <c r="T1202" t="s">
        <v>197</v>
      </c>
      <c r="U1202" t="s">
        <v>197</v>
      </c>
      <c r="V1202"/>
      <c r="W1202"/>
      <c r="X1202"/>
      <c r="Y1202"/>
      <c r="Z1202"/>
      <c r="AA1202" t="s">
        <v>196</v>
      </c>
      <c r="AB1202" t="s">
        <v>196</v>
      </c>
      <c r="AC1202"/>
      <c r="AD1202"/>
      <c r="AE1202"/>
      <c r="AF1202" t="s">
        <v>196</v>
      </c>
      <c r="AG1202" t="s">
        <v>198</v>
      </c>
      <c r="AH1202" t="s">
        <v>196</v>
      </c>
      <c r="AI1202" t="s">
        <v>198</v>
      </c>
      <c r="AJ1202" t="s">
        <v>198</v>
      </c>
      <c r="AK1202" t="s">
        <v>198</v>
      </c>
      <c r="AL1202" t="s">
        <v>196</v>
      </c>
      <c r="AM1202" t="s">
        <v>198</v>
      </c>
      <c r="AN1202" t="s">
        <v>196</v>
      </c>
      <c r="AO1202" t="s">
        <v>198</v>
      </c>
      <c r="AP1202" t="s">
        <v>198</v>
      </c>
      <c r="AQ1202" s="241">
        <v>0</v>
      </c>
      <c r="AR1202" s="241">
        <v>0</v>
      </c>
    </row>
    <row r="1203" spans="1:44" x14ac:dyDescent="0.2">
      <c r="A1203">
        <v>121901</v>
      </c>
      <c r="B1203" t="s">
        <v>1141</v>
      </c>
      <c r="C1203" t="s">
        <v>198</v>
      </c>
      <c r="D1203" t="s">
        <v>198</v>
      </c>
      <c r="E1203" t="s">
        <v>196</v>
      </c>
      <c r="F1203" t="s">
        <v>198</v>
      </c>
      <c r="G1203" t="s">
        <v>198</v>
      </c>
      <c r="H1203" t="s">
        <v>196</v>
      </c>
      <c r="I1203" t="s">
        <v>196</v>
      </c>
      <c r="J1203" t="s">
        <v>196</v>
      </c>
      <c r="K1203" t="s">
        <v>196</v>
      </c>
      <c r="L1203" t="s">
        <v>196</v>
      </c>
      <c r="M1203" t="s">
        <v>196</v>
      </c>
      <c r="N1203" t="s">
        <v>196</v>
      </c>
      <c r="O1203" t="s">
        <v>197</v>
      </c>
      <c r="P1203" t="s">
        <v>198</v>
      </c>
      <c r="Q1203" t="s">
        <v>196</v>
      </c>
      <c r="R1203" t="s">
        <v>196</v>
      </c>
      <c r="S1203" t="s">
        <v>198</v>
      </c>
      <c r="T1203" t="s">
        <v>197</v>
      </c>
      <c r="U1203" t="s">
        <v>198</v>
      </c>
      <c r="V1203" t="s">
        <v>198</v>
      </c>
      <c r="W1203" t="s">
        <v>196</v>
      </c>
      <c r="X1203" t="s">
        <v>198</v>
      </c>
      <c r="Y1203" t="s">
        <v>198</v>
      </c>
      <c r="Z1203" t="s">
        <v>198</v>
      </c>
      <c r="AA1203" t="s">
        <v>198</v>
      </c>
      <c r="AB1203" t="s">
        <v>196</v>
      </c>
      <c r="AC1203" t="s">
        <v>198</v>
      </c>
      <c r="AD1203" t="s">
        <v>198</v>
      </c>
      <c r="AE1203" t="s">
        <v>198</v>
      </c>
      <c r="AF1203" t="s">
        <v>196</v>
      </c>
      <c r="AG1203" t="s">
        <v>198</v>
      </c>
      <c r="AH1203" t="s">
        <v>196</v>
      </c>
      <c r="AI1203" t="s">
        <v>196</v>
      </c>
      <c r="AJ1203" t="s">
        <v>198</v>
      </c>
      <c r="AK1203" t="s">
        <v>198</v>
      </c>
      <c r="AL1203" t="s">
        <v>198</v>
      </c>
      <c r="AM1203" t="s">
        <v>198</v>
      </c>
      <c r="AN1203" t="s">
        <v>198</v>
      </c>
      <c r="AO1203" t="s">
        <v>198</v>
      </c>
      <c r="AP1203" t="s">
        <v>198</v>
      </c>
      <c r="AQ1203" s="241">
        <v>0</v>
      </c>
      <c r="AR1203" s="241">
        <v>0</v>
      </c>
    </row>
    <row r="1204" spans="1:44" x14ac:dyDescent="0.2">
      <c r="A1204">
        <v>121905</v>
      </c>
      <c r="B1204" t="s">
        <v>59</v>
      </c>
      <c r="C1204" t="s">
        <v>198</v>
      </c>
      <c r="D1204" t="s">
        <v>198</v>
      </c>
      <c r="E1204" t="s">
        <v>198</v>
      </c>
      <c r="F1204" t="s">
        <v>196</v>
      </c>
      <c r="G1204" t="s">
        <v>198</v>
      </c>
      <c r="H1204" t="s">
        <v>198</v>
      </c>
      <c r="I1204" t="s">
        <v>198</v>
      </c>
      <c r="J1204" t="s">
        <v>196</v>
      </c>
      <c r="K1204" t="s">
        <v>198</v>
      </c>
      <c r="L1204" t="s">
        <v>198</v>
      </c>
      <c r="M1204" t="s">
        <v>198</v>
      </c>
      <c r="N1204" t="s">
        <v>198</v>
      </c>
      <c r="O1204" t="s">
        <v>198</v>
      </c>
      <c r="P1204" t="s">
        <v>197</v>
      </c>
      <c r="Q1204" t="s">
        <v>198</v>
      </c>
      <c r="R1204" t="s">
        <v>198</v>
      </c>
      <c r="S1204" t="s">
        <v>198</v>
      </c>
      <c r="T1204" t="s">
        <v>198</v>
      </c>
      <c r="U1204" t="s">
        <v>196</v>
      </c>
      <c r="V1204" t="s">
        <v>198</v>
      </c>
      <c r="W1204" t="s">
        <v>198</v>
      </c>
      <c r="X1204" t="s">
        <v>198</v>
      </c>
      <c r="Y1204" t="s">
        <v>198</v>
      </c>
      <c r="Z1204" t="s">
        <v>198</v>
      </c>
      <c r="AA1204" t="s">
        <v>196</v>
      </c>
      <c r="AB1204" t="s">
        <v>198</v>
      </c>
      <c r="AC1204" t="s">
        <v>198</v>
      </c>
      <c r="AD1204" t="s">
        <v>198</v>
      </c>
      <c r="AE1204" t="s">
        <v>196</v>
      </c>
      <c r="AF1204" t="s">
        <v>196</v>
      </c>
      <c r="AG1204" t="s">
        <v>198</v>
      </c>
      <c r="AH1204" t="s">
        <v>196</v>
      </c>
      <c r="AI1204" t="s">
        <v>198</v>
      </c>
      <c r="AJ1204" t="s">
        <v>198</v>
      </c>
      <c r="AK1204" t="s">
        <v>197</v>
      </c>
      <c r="AL1204" t="s">
        <v>196</v>
      </c>
      <c r="AM1204" t="s">
        <v>198</v>
      </c>
      <c r="AN1204" t="s">
        <v>196</v>
      </c>
      <c r="AO1204" t="s">
        <v>197</v>
      </c>
      <c r="AP1204" t="s">
        <v>197</v>
      </c>
      <c r="AQ1204" s="241">
        <v>0</v>
      </c>
      <c r="AR1204" s="241">
        <v>0</v>
      </c>
    </row>
    <row r="1205" spans="1:44" x14ac:dyDescent="0.2">
      <c r="A1205">
        <v>121910</v>
      </c>
      <c r="B1205" t="s">
        <v>1144</v>
      </c>
      <c r="C1205" t="s">
        <v>198</v>
      </c>
      <c r="D1205" t="s">
        <v>198</v>
      </c>
      <c r="E1205" t="s">
        <v>198</v>
      </c>
      <c r="F1205" t="s">
        <v>196</v>
      </c>
      <c r="G1205" t="s">
        <v>196</v>
      </c>
      <c r="H1205" t="s">
        <v>198</v>
      </c>
      <c r="I1205" t="s">
        <v>196</v>
      </c>
      <c r="J1205" t="s">
        <v>198</v>
      </c>
      <c r="K1205" t="s">
        <v>196</v>
      </c>
      <c r="L1205" t="s">
        <v>196</v>
      </c>
      <c r="M1205" t="s">
        <v>198</v>
      </c>
      <c r="N1205" t="s">
        <v>196</v>
      </c>
      <c r="O1205" t="s">
        <v>196</v>
      </c>
      <c r="P1205" t="s">
        <v>198</v>
      </c>
      <c r="Q1205" t="s">
        <v>198</v>
      </c>
      <c r="R1205" t="s">
        <v>196</v>
      </c>
      <c r="S1205" t="s">
        <v>198</v>
      </c>
      <c r="T1205" t="s">
        <v>196</v>
      </c>
      <c r="U1205" t="s">
        <v>198</v>
      </c>
      <c r="V1205" t="s">
        <v>198</v>
      </c>
      <c r="W1205" t="s">
        <v>196</v>
      </c>
      <c r="X1205" t="s">
        <v>198</v>
      </c>
      <c r="Y1205" t="s">
        <v>196</v>
      </c>
      <c r="Z1205" t="s">
        <v>198</v>
      </c>
      <c r="AA1205" t="s">
        <v>196</v>
      </c>
      <c r="AB1205" t="s">
        <v>196</v>
      </c>
      <c r="AC1205" t="s">
        <v>198</v>
      </c>
      <c r="AD1205" t="s">
        <v>196</v>
      </c>
      <c r="AE1205" t="s">
        <v>198</v>
      </c>
      <c r="AF1205" t="s">
        <v>196</v>
      </c>
      <c r="AG1205" t="s">
        <v>198</v>
      </c>
      <c r="AH1205" t="s">
        <v>198</v>
      </c>
      <c r="AI1205" t="s">
        <v>198</v>
      </c>
      <c r="AJ1205" t="s">
        <v>198</v>
      </c>
      <c r="AK1205" t="s">
        <v>197</v>
      </c>
      <c r="AL1205" t="s">
        <v>196</v>
      </c>
      <c r="AM1205" t="s">
        <v>197</v>
      </c>
      <c r="AN1205" t="s">
        <v>196</v>
      </c>
      <c r="AO1205" t="s">
        <v>197</v>
      </c>
      <c r="AP1205" t="s">
        <v>197</v>
      </c>
      <c r="AQ1205" s="241">
        <v>0</v>
      </c>
      <c r="AR1205" s="241">
        <v>0</v>
      </c>
    </row>
    <row r="1206" spans="1:44" x14ac:dyDescent="0.2">
      <c r="A1206">
        <v>121917</v>
      </c>
      <c r="B1206" t="s">
        <v>1141</v>
      </c>
      <c r="C1206" t="s">
        <v>198</v>
      </c>
      <c r="D1206" t="s">
        <v>198</v>
      </c>
      <c r="E1206" t="s">
        <v>198</v>
      </c>
      <c r="F1206" t="s">
        <v>198</v>
      </c>
      <c r="G1206" t="s">
        <v>198</v>
      </c>
      <c r="H1206" t="s">
        <v>198</v>
      </c>
      <c r="I1206" t="s">
        <v>198</v>
      </c>
      <c r="J1206" t="s">
        <v>198</v>
      </c>
      <c r="K1206" t="s">
        <v>198</v>
      </c>
      <c r="L1206" t="s">
        <v>198</v>
      </c>
      <c r="M1206" t="s">
        <v>198</v>
      </c>
      <c r="N1206" t="s">
        <v>198</v>
      </c>
      <c r="O1206" t="s">
        <v>198</v>
      </c>
      <c r="P1206" t="s">
        <v>196</v>
      </c>
      <c r="Q1206" t="s">
        <v>198</v>
      </c>
      <c r="R1206" t="s">
        <v>198</v>
      </c>
      <c r="S1206" t="s">
        <v>198</v>
      </c>
      <c r="T1206" t="s">
        <v>196</v>
      </c>
      <c r="U1206" t="s">
        <v>198</v>
      </c>
      <c r="V1206" t="s">
        <v>198</v>
      </c>
      <c r="W1206" t="s">
        <v>198</v>
      </c>
      <c r="X1206" t="s">
        <v>196</v>
      </c>
      <c r="Y1206" t="s">
        <v>198</v>
      </c>
      <c r="Z1206" t="s">
        <v>198</v>
      </c>
      <c r="AA1206" t="s">
        <v>196</v>
      </c>
      <c r="AB1206" t="s">
        <v>196</v>
      </c>
      <c r="AC1206" t="s">
        <v>198</v>
      </c>
      <c r="AD1206" t="s">
        <v>196</v>
      </c>
      <c r="AE1206" t="s">
        <v>196</v>
      </c>
      <c r="AF1206" t="s">
        <v>196</v>
      </c>
      <c r="AG1206" t="s">
        <v>198</v>
      </c>
      <c r="AH1206" t="s">
        <v>196</v>
      </c>
      <c r="AI1206" t="s">
        <v>198</v>
      </c>
      <c r="AJ1206" t="s">
        <v>198</v>
      </c>
      <c r="AK1206" t="s">
        <v>196</v>
      </c>
      <c r="AL1206" t="s">
        <v>198</v>
      </c>
      <c r="AM1206" t="s">
        <v>198</v>
      </c>
      <c r="AN1206" t="s">
        <v>198</v>
      </c>
      <c r="AO1206" t="s">
        <v>198</v>
      </c>
      <c r="AP1206" t="s">
        <v>198</v>
      </c>
      <c r="AQ1206" s="241">
        <v>0</v>
      </c>
      <c r="AR1206" s="241">
        <v>0</v>
      </c>
    </row>
    <row r="1207" spans="1:44" x14ac:dyDescent="0.2">
      <c r="A1207">
        <v>121923</v>
      </c>
      <c r="B1207" t="s">
        <v>1144</v>
      </c>
      <c r="C1207" t="s">
        <v>198</v>
      </c>
      <c r="D1207" t="s">
        <v>196</v>
      </c>
      <c r="E1207" t="s">
        <v>196</v>
      </c>
      <c r="F1207" t="s">
        <v>196</v>
      </c>
      <c r="G1207" t="s">
        <v>196</v>
      </c>
      <c r="H1207" t="s">
        <v>198</v>
      </c>
      <c r="I1207" t="s">
        <v>196</v>
      </c>
      <c r="J1207" t="s">
        <v>196</v>
      </c>
      <c r="K1207" t="s">
        <v>196</v>
      </c>
      <c r="L1207" t="s">
        <v>196</v>
      </c>
      <c r="M1207" t="s">
        <v>196</v>
      </c>
      <c r="N1207" t="s">
        <v>196</v>
      </c>
      <c r="O1207" t="s">
        <v>198</v>
      </c>
      <c r="P1207" t="s">
        <v>196</v>
      </c>
      <c r="Q1207" t="s">
        <v>198</v>
      </c>
      <c r="R1207" t="s">
        <v>198</v>
      </c>
      <c r="S1207" t="s">
        <v>198</v>
      </c>
      <c r="T1207" t="s">
        <v>196</v>
      </c>
      <c r="U1207" t="s">
        <v>198</v>
      </c>
      <c r="V1207" t="s">
        <v>198</v>
      </c>
      <c r="W1207" t="s">
        <v>196</v>
      </c>
      <c r="X1207" t="s">
        <v>198</v>
      </c>
      <c r="Y1207" t="s">
        <v>196</v>
      </c>
      <c r="Z1207" t="s">
        <v>198</v>
      </c>
      <c r="AA1207" t="s">
        <v>196</v>
      </c>
      <c r="AB1207" t="s">
        <v>196</v>
      </c>
      <c r="AC1207" t="s">
        <v>198</v>
      </c>
      <c r="AD1207" t="s">
        <v>198</v>
      </c>
      <c r="AE1207" t="s">
        <v>196</v>
      </c>
      <c r="AF1207" t="s">
        <v>196</v>
      </c>
      <c r="AG1207" t="s">
        <v>198</v>
      </c>
      <c r="AH1207" t="s">
        <v>196</v>
      </c>
      <c r="AI1207" t="s">
        <v>196</v>
      </c>
      <c r="AJ1207" t="s">
        <v>196</v>
      </c>
      <c r="AK1207" t="s">
        <v>197</v>
      </c>
      <c r="AL1207" t="s">
        <v>198</v>
      </c>
      <c r="AM1207" t="s">
        <v>198</v>
      </c>
      <c r="AN1207" t="s">
        <v>198</v>
      </c>
      <c r="AO1207" t="s">
        <v>197</v>
      </c>
      <c r="AP1207" t="s">
        <v>198</v>
      </c>
      <c r="AQ1207" s="241">
        <v>0</v>
      </c>
      <c r="AR1207" s="241">
        <v>0</v>
      </c>
    </row>
    <row r="1208" spans="1:44" x14ac:dyDescent="0.2">
      <c r="A1208">
        <v>121927</v>
      </c>
      <c r="B1208" t="s">
        <v>65</v>
      </c>
      <c r="C1208" t="s">
        <v>198</v>
      </c>
      <c r="D1208" t="s">
        <v>196</v>
      </c>
      <c r="E1208" t="s">
        <v>196</v>
      </c>
      <c r="F1208" t="s">
        <v>196</v>
      </c>
      <c r="G1208" t="s">
        <v>198</v>
      </c>
      <c r="H1208" t="s">
        <v>198</v>
      </c>
      <c r="I1208" t="s">
        <v>196</v>
      </c>
      <c r="J1208" t="s">
        <v>196</v>
      </c>
      <c r="K1208" t="s">
        <v>196</v>
      </c>
      <c r="L1208" t="s">
        <v>196</v>
      </c>
      <c r="M1208" t="s">
        <v>198</v>
      </c>
      <c r="N1208" t="s">
        <v>196</v>
      </c>
      <c r="O1208" t="s">
        <v>197</v>
      </c>
      <c r="P1208" t="s">
        <v>198</v>
      </c>
      <c r="Q1208" t="s">
        <v>198</v>
      </c>
      <c r="R1208" t="s">
        <v>196</v>
      </c>
      <c r="S1208" t="s">
        <v>198</v>
      </c>
      <c r="T1208" t="s">
        <v>196</v>
      </c>
      <c r="U1208" t="s">
        <v>196</v>
      </c>
      <c r="V1208" t="s">
        <v>196</v>
      </c>
      <c r="W1208" t="s">
        <v>196</v>
      </c>
      <c r="X1208" t="s">
        <v>198</v>
      </c>
      <c r="Y1208" t="s">
        <v>198</v>
      </c>
      <c r="Z1208" t="s">
        <v>196</v>
      </c>
      <c r="AA1208" t="s">
        <v>198</v>
      </c>
      <c r="AB1208" t="s">
        <v>198</v>
      </c>
      <c r="AC1208" t="s">
        <v>198</v>
      </c>
      <c r="AD1208" t="s">
        <v>196</v>
      </c>
      <c r="AE1208" t="s">
        <v>196</v>
      </c>
      <c r="AF1208" t="s">
        <v>197</v>
      </c>
      <c r="AG1208" t="s">
        <v>197</v>
      </c>
      <c r="AH1208" t="s">
        <v>197</v>
      </c>
      <c r="AI1208" t="s">
        <v>197</v>
      </c>
      <c r="AJ1208" t="s">
        <v>197</v>
      </c>
      <c r="AK1208" t="s">
        <v>197</v>
      </c>
      <c r="AL1208"/>
      <c r="AM1208"/>
      <c r="AN1208"/>
      <c r="AO1208"/>
      <c r="AP1208"/>
      <c r="AQ1208" s="241">
        <v>0</v>
      </c>
      <c r="AR1208" s="241">
        <v>0</v>
      </c>
    </row>
    <row r="1209" spans="1:44" x14ac:dyDescent="0.2">
      <c r="A1209">
        <v>121933</v>
      </c>
      <c r="B1209" t="s">
        <v>59</v>
      </c>
      <c r="C1209" t="s">
        <v>659</v>
      </c>
      <c r="D1209" t="s">
        <v>659</v>
      </c>
      <c r="E1209" t="s">
        <v>659</v>
      </c>
      <c r="F1209" t="s">
        <v>659</v>
      </c>
      <c r="G1209" t="s">
        <v>659</v>
      </c>
      <c r="H1209" t="s">
        <v>659</v>
      </c>
      <c r="I1209" t="s">
        <v>659</v>
      </c>
      <c r="J1209" t="s">
        <v>659</v>
      </c>
      <c r="K1209" t="s">
        <v>659</v>
      </c>
      <c r="L1209" t="s">
        <v>659</v>
      </c>
      <c r="M1209" t="s">
        <v>659</v>
      </c>
      <c r="N1209" t="s">
        <v>659</v>
      </c>
      <c r="O1209" t="s">
        <v>659</v>
      </c>
      <c r="P1209" t="s">
        <v>659</v>
      </c>
      <c r="Q1209" t="s">
        <v>659</v>
      </c>
      <c r="R1209" t="s">
        <v>659</v>
      </c>
      <c r="S1209" t="s">
        <v>659</v>
      </c>
      <c r="T1209" t="s">
        <v>659</v>
      </c>
      <c r="U1209" t="s">
        <v>659</v>
      </c>
      <c r="V1209" t="s">
        <v>659</v>
      </c>
      <c r="W1209" t="s">
        <v>659</v>
      </c>
      <c r="X1209" t="s">
        <v>659</v>
      </c>
      <c r="Y1209" t="s">
        <v>659</v>
      </c>
      <c r="Z1209" t="s">
        <v>659</v>
      </c>
      <c r="AA1209" t="s">
        <v>659</v>
      </c>
      <c r="AB1209" t="s">
        <v>659</v>
      </c>
      <c r="AC1209" t="s">
        <v>659</v>
      </c>
      <c r="AD1209" t="s">
        <v>659</v>
      </c>
      <c r="AE1209" t="s">
        <v>659</v>
      </c>
      <c r="AF1209" t="s">
        <v>659</v>
      </c>
      <c r="AG1209" t="s">
        <v>659</v>
      </c>
      <c r="AH1209" t="s">
        <v>659</v>
      </c>
      <c r="AI1209" t="s">
        <v>659</v>
      </c>
      <c r="AJ1209" t="s">
        <v>659</v>
      </c>
      <c r="AK1209" t="s">
        <v>659</v>
      </c>
      <c r="AL1209" t="s">
        <v>659</v>
      </c>
      <c r="AM1209" t="s">
        <v>659</v>
      </c>
      <c r="AN1209" t="s">
        <v>659</v>
      </c>
      <c r="AO1209" t="s">
        <v>659</v>
      </c>
      <c r="AP1209" t="s">
        <v>659</v>
      </c>
      <c r="AQ1209" s="241" t="s">
        <v>944</v>
      </c>
      <c r="AR1209" s="241">
        <v>0</v>
      </c>
    </row>
    <row r="1210" spans="1:44" x14ac:dyDescent="0.2">
      <c r="A1210" s="241">
        <v>121938</v>
      </c>
      <c r="B1210" t="s">
        <v>59</v>
      </c>
      <c r="C1210" s="241" t="s">
        <v>198</v>
      </c>
      <c r="D1210" s="241" t="s">
        <v>198</v>
      </c>
      <c r="E1210" s="241" t="s">
        <v>198</v>
      </c>
      <c r="F1210" s="241" t="s">
        <v>198</v>
      </c>
      <c r="G1210" s="241" t="s">
        <v>198</v>
      </c>
      <c r="H1210" s="241" t="s">
        <v>198</v>
      </c>
      <c r="I1210" s="241" t="s">
        <v>198</v>
      </c>
      <c r="J1210" s="241" t="s">
        <v>196</v>
      </c>
      <c r="K1210" s="241" t="s">
        <v>198</v>
      </c>
      <c r="L1210" s="241" t="s">
        <v>196</v>
      </c>
      <c r="M1210" s="241" t="s">
        <v>198</v>
      </c>
      <c r="N1210" s="241" t="s">
        <v>198</v>
      </c>
      <c r="O1210" s="241" t="s">
        <v>198</v>
      </c>
      <c r="P1210" s="241" t="s">
        <v>196</v>
      </c>
      <c r="Q1210" s="241" t="s">
        <v>198</v>
      </c>
      <c r="R1210" s="241" t="s">
        <v>198</v>
      </c>
      <c r="S1210" s="241" t="s">
        <v>198</v>
      </c>
      <c r="T1210" s="241" t="s">
        <v>197</v>
      </c>
      <c r="U1210" s="241" t="s">
        <v>198</v>
      </c>
      <c r="V1210" s="241" t="s">
        <v>198</v>
      </c>
      <c r="W1210" s="241" t="s">
        <v>198</v>
      </c>
      <c r="X1210" s="241" t="s">
        <v>198</v>
      </c>
      <c r="Y1210" s="241" t="s">
        <v>198</v>
      </c>
      <c r="Z1210" s="241" t="s">
        <v>198</v>
      </c>
      <c r="AA1210" s="241" t="s">
        <v>198</v>
      </c>
      <c r="AB1210" s="241" t="s">
        <v>198</v>
      </c>
      <c r="AC1210" s="241" t="s">
        <v>198</v>
      </c>
      <c r="AD1210" s="241" t="s">
        <v>198</v>
      </c>
      <c r="AE1210" s="241" t="s">
        <v>197</v>
      </c>
      <c r="AF1210" s="241" t="s">
        <v>197</v>
      </c>
      <c r="AG1210" s="241" t="s">
        <v>198</v>
      </c>
      <c r="AH1210" s="241" t="s">
        <v>196</v>
      </c>
      <c r="AI1210" s="241" t="s">
        <v>198</v>
      </c>
      <c r="AJ1210" s="241" t="s">
        <v>198</v>
      </c>
      <c r="AK1210" s="241" t="s">
        <v>198</v>
      </c>
      <c r="AL1210" s="241" t="s">
        <v>196</v>
      </c>
      <c r="AM1210" s="241" t="s">
        <v>196</v>
      </c>
      <c r="AN1210" s="241" t="s">
        <v>196</v>
      </c>
      <c r="AO1210" s="241" t="s">
        <v>196</v>
      </c>
      <c r="AP1210" s="241" t="s">
        <v>196</v>
      </c>
      <c r="AQ1210" s="241">
        <v>0</v>
      </c>
      <c r="AR1210" s="241">
        <v>0</v>
      </c>
    </row>
    <row r="1211" spans="1:44" x14ac:dyDescent="0.2">
      <c r="A1211" s="241">
        <v>121949</v>
      </c>
      <c r="B1211" t="s">
        <v>59</v>
      </c>
      <c r="C1211" s="241" t="s">
        <v>198</v>
      </c>
      <c r="D1211" s="241" t="s">
        <v>198</v>
      </c>
      <c r="E1211" s="241" t="s">
        <v>198</v>
      </c>
      <c r="F1211" s="241" t="s">
        <v>198</v>
      </c>
      <c r="G1211" s="241" t="s">
        <v>197</v>
      </c>
      <c r="H1211" s="241" t="s">
        <v>198</v>
      </c>
      <c r="I1211" s="241" t="s">
        <v>197</v>
      </c>
      <c r="J1211" s="241" t="s">
        <v>198</v>
      </c>
      <c r="K1211" s="241" t="s">
        <v>198</v>
      </c>
      <c r="L1211" s="241" t="s">
        <v>198</v>
      </c>
      <c r="M1211" s="241" t="s">
        <v>198</v>
      </c>
      <c r="N1211" s="241" t="s">
        <v>198</v>
      </c>
      <c r="O1211" s="241" t="s">
        <v>197</v>
      </c>
      <c r="P1211" s="241" t="s">
        <v>198</v>
      </c>
      <c r="Q1211" s="241" t="s">
        <v>198</v>
      </c>
      <c r="R1211" s="241" t="s">
        <v>197</v>
      </c>
      <c r="S1211" s="241" t="s">
        <v>198</v>
      </c>
      <c r="T1211" s="241" t="s">
        <v>197</v>
      </c>
      <c r="U1211" s="241" t="s">
        <v>198</v>
      </c>
      <c r="V1211" s="241" t="s">
        <v>198</v>
      </c>
      <c r="W1211" s="241" t="s">
        <v>198</v>
      </c>
      <c r="X1211" s="241" t="s">
        <v>196</v>
      </c>
      <c r="Y1211" s="241" t="s">
        <v>198</v>
      </c>
      <c r="Z1211" s="241" t="s">
        <v>198</v>
      </c>
      <c r="AA1211" s="241" t="s">
        <v>198</v>
      </c>
      <c r="AB1211" s="241" t="s">
        <v>198</v>
      </c>
      <c r="AC1211" s="241" t="s">
        <v>198</v>
      </c>
      <c r="AD1211" s="241" t="s">
        <v>196</v>
      </c>
      <c r="AE1211" s="241" t="s">
        <v>198</v>
      </c>
      <c r="AF1211" s="241" t="s">
        <v>196</v>
      </c>
      <c r="AG1211" s="241" t="s">
        <v>198</v>
      </c>
      <c r="AH1211" s="241" t="s">
        <v>198</v>
      </c>
      <c r="AI1211" s="241" t="s">
        <v>198</v>
      </c>
      <c r="AJ1211" s="241" t="s">
        <v>198</v>
      </c>
      <c r="AK1211" s="241" t="s">
        <v>196</v>
      </c>
      <c r="AL1211" s="241" t="s">
        <v>198</v>
      </c>
      <c r="AM1211" s="241" t="s">
        <v>198</v>
      </c>
      <c r="AN1211" s="241" t="s">
        <v>198</v>
      </c>
      <c r="AO1211" s="241" t="s">
        <v>198</v>
      </c>
      <c r="AP1211" s="241" t="s">
        <v>198</v>
      </c>
      <c r="AQ1211" s="241">
        <v>0</v>
      </c>
      <c r="AR1211" s="241">
        <v>0</v>
      </c>
    </row>
    <row r="1212" spans="1:44" x14ac:dyDescent="0.2">
      <c r="A1212">
        <v>121950</v>
      </c>
      <c r="B1212" t="s">
        <v>1144</v>
      </c>
      <c r="C1212" t="s">
        <v>198</v>
      </c>
      <c r="D1212" t="s">
        <v>196</v>
      </c>
      <c r="E1212" t="s">
        <v>198</v>
      </c>
      <c r="F1212" t="s">
        <v>196</v>
      </c>
      <c r="G1212" t="s">
        <v>198</v>
      </c>
      <c r="H1212" t="s">
        <v>198</v>
      </c>
      <c r="I1212" t="s">
        <v>196</v>
      </c>
      <c r="J1212" t="s">
        <v>196</v>
      </c>
      <c r="K1212" t="s">
        <v>198</v>
      </c>
      <c r="L1212" t="s">
        <v>198</v>
      </c>
      <c r="M1212" t="s">
        <v>198</v>
      </c>
      <c r="N1212" t="s">
        <v>196</v>
      </c>
      <c r="O1212" t="s">
        <v>198</v>
      </c>
      <c r="P1212" t="s">
        <v>196</v>
      </c>
      <c r="Q1212" t="s">
        <v>198</v>
      </c>
      <c r="R1212" t="s">
        <v>198</v>
      </c>
      <c r="S1212" t="s">
        <v>198</v>
      </c>
      <c r="T1212" t="s">
        <v>196</v>
      </c>
      <c r="U1212" t="s">
        <v>196</v>
      </c>
      <c r="V1212" t="s">
        <v>198</v>
      </c>
      <c r="W1212" t="s">
        <v>198</v>
      </c>
      <c r="X1212" t="s">
        <v>196</v>
      </c>
      <c r="Y1212" t="s">
        <v>196</v>
      </c>
      <c r="Z1212" t="s">
        <v>198</v>
      </c>
      <c r="AA1212" t="s">
        <v>196</v>
      </c>
      <c r="AB1212" t="s">
        <v>198</v>
      </c>
      <c r="AC1212" t="s">
        <v>198</v>
      </c>
      <c r="AD1212" t="s">
        <v>196</v>
      </c>
      <c r="AE1212" t="s">
        <v>198</v>
      </c>
      <c r="AF1212" t="s">
        <v>196</v>
      </c>
      <c r="AG1212" t="s">
        <v>198</v>
      </c>
      <c r="AH1212" t="s">
        <v>196</v>
      </c>
      <c r="AI1212" t="s">
        <v>198</v>
      </c>
      <c r="AJ1212" t="s">
        <v>196</v>
      </c>
      <c r="AK1212" t="s">
        <v>196</v>
      </c>
      <c r="AL1212" t="s">
        <v>198</v>
      </c>
      <c r="AM1212" t="s">
        <v>196</v>
      </c>
      <c r="AN1212" t="s">
        <v>198</v>
      </c>
      <c r="AO1212" t="s">
        <v>198</v>
      </c>
      <c r="AP1212" t="s">
        <v>196</v>
      </c>
      <c r="AQ1212" s="241">
        <v>0</v>
      </c>
      <c r="AR1212" s="241">
        <v>0</v>
      </c>
    </row>
    <row r="1213" spans="1:44" x14ac:dyDescent="0.2">
      <c r="A1213">
        <v>121957</v>
      </c>
      <c r="B1213" t="s">
        <v>1141</v>
      </c>
      <c r="C1213" t="s">
        <v>659</v>
      </c>
      <c r="D1213" t="s">
        <v>659</v>
      </c>
      <c r="E1213" t="s">
        <v>659</v>
      </c>
      <c r="F1213" t="s">
        <v>659</v>
      </c>
      <c r="G1213" t="s">
        <v>659</v>
      </c>
      <c r="H1213" t="s">
        <v>659</v>
      </c>
      <c r="I1213" t="s">
        <v>659</v>
      </c>
      <c r="J1213" t="s">
        <v>659</v>
      </c>
      <c r="K1213" t="s">
        <v>659</v>
      </c>
      <c r="L1213" t="s">
        <v>659</v>
      </c>
      <c r="M1213" t="s">
        <v>659</v>
      </c>
      <c r="N1213" t="s">
        <v>659</v>
      </c>
      <c r="O1213" t="s">
        <v>659</v>
      </c>
      <c r="P1213" t="s">
        <v>659</v>
      </c>
      <c r="Q1213" t="s">
        <v>659</v>
      </c>
      <c r="R1213" t="s">
        <v>659</v>
      </c>
      <c r="S1213" t="s">
        <v>659</v>
      </c>
      <c r="T1213" t="s">
        <v>659</v>
      </c>
      <c r="U1213" t="s">
        <v>659</v>
      </c>
      <c r="V1213" t="s">
        <v>659</v>
      </c>
      <c r="W1213" t="s">
        <v>659</v>
      </c>
      <c r="X1213" t="s">
        <v>659</v>
      </c>
      <c r="Y1213" t="s">
        <v>659</v>
      </c>
      <c r="Z1213" t="s">
        <v>659</v>
      </c>
      <c r="AA1213" t="s">
        <v>659</v>
      </c>
      <c r="AB1213" t="s">
        <v>659</v>
      </c>
      <c r="AC1213" t="s">
        <v>659</v>
      </c>
      <c r="AD1213" t="s">
        <v>659</v>
      </c>
      <c r="AE1213" t="s">
        <v>659</v>
      </c>
      <c r="AF1213" t="s">
        <v>659</v>
      </c>
      <c r="AG1213" t="s">
        <v>659</v>
      </c>
      <c r="AH1213" t="s">
        <v>659</v>
      </c>
      <c r="AI1213" t="s">
        <v>659</v>
      </c>
      <c r="AJ1213" t="s">
        <v>659</v>
      </c>
      <c r="AK1213" t="s">
        <v>659</v>
      </c>
      <c r="AL1213" t="s">
        <v>659</v>
      </c>
      <c r="AM1213" t="s">
        <v>659</v>
      </c>
      <c r="AN1213" t="s">
        <v>659</v>
      </c>
      <c r="AO1213" t="s">
        <v>659</v>
      </c>
      <c r="AP1213" t="s">
        <v>659</v>
      </c>
      <c r="AQ1213" s="241" t="s">
        <v>933</v>
      </c>
      <c r="AR1213" s="241">
        <v>0</v>
      </c>
    </row>
    <row r="1214" spans="1:44" ht="21.75" x14ac:dyDescent="0.5">
      <c r="A1214" s="259">
        <v>121960</v>
      </c>
      <c r="B1214" t="s">
        <v>59</v>
      </c>
      <c r="C1214" s="241" t="s">
        <v>198</v>
      </c>
      <c r="D1214" s="241" t="s">
        <v>198</v>
      </c>
      <c r="E1214" s="241" t="s">
        <v>198</v>
      </c>
      <c r="F1214" s="241" t="s">
        <v>198</v>
      </c>
      <c r="G1214" s="241" t="s">
        <v>198</v>
      </c>
      <c r="H1214" s="241" t="s">
        <v>196</v>
      </c>
      <c r="I1214" s="241" t="s">
        <v>196</v>
      </c>
      <c r="J1214" s="241" t="s">
        <v>196</v>
      </c>
      <c r="K1214" s="241" t="s">
        <v>196</v>
      </c>
      <c r="L1214" s="241" t="s">
        <v>196</v>
      </c>
      <c r="M1214" s="241" t="s">
        <v>198</v>
      </c>
      <c r="N1214" s="241" t="s">
        <v>196</v>
      </c>
      <c r="O1214" s="241" t="s">
        <v>196</v>
      </c>
      <c r="P1214" s="241" t="s">
        <v>198</v>
      </c>
      <c r="Q1214" s="241" t="s">
        <v>198</v>
      </c>
      <c r="R1214" s="241" t="s">
        <v>198</v>
      </c>
      <c r="S1214" s="241" t="s">
        <v>197</v>
      </c>
      <c r="T1214" s="241" t="s">
        <v>198</v>
      </c>
      <c r="U1214" s="241" t="s">
        <v>198</v>
      </c>
      <c r="V1214" s="241" t="s">
        <v>198</v>
      </c>
      <c r="W1214" s="241" t="s">
        <v>197</v>
      </c>
      <c r="X1214" s="241" t="s">
        <v>197</v>
      </c>
      <c r="Y1214" s="241" t="s">
        <v>198</v>
      </c>
      <c r="Z1214" s="241" t="s">
        <v>197</v>
      </c>
      <c r="AA1214" s="241" t="s">
        <v>197</v>
      </c>
      <c r="AB1214" s="241" t="s">
        <v>198</v>
      </c>
      <c r="AC1214" s="241" t="s">
        <v>198</v>
      </c>
      <c r="AD1214" s="241" t="s">
        <v>198</v>
      </c>
      <c r="AE1214" s="241" t="s">
        <v>198</v>
      </c>
      <c r="AF1214" s="241" t="s">
        <v>196</v>
      </c>
      <c r="AG1214" s="241" t="s">
        <v>196</v>
      </c>
      <c r="AH1214" s="241" t="s">
        <v>198</v>
      </c>
      <c r="AI1214" s="241" t="s">
        <v>198</v>
      </c>
      <c r="AJ1214" s="241" t="s">
        <v>196</v>
      </c>
      <c r="AK1214" s="241" t="s">
        <v>198</v>
      </c>
      <c r="AL1214" s="241" t="s">
        <v>197</v>
      </c>
      <c r="AM1214" s="241" t="s">
        <v>197</v>
      </c>
      <c r="AN1214" s="241" t="s">
        <v>197</v>
      </c>
      <c r="AO1214" s="241" t="s">
        <v>197</v>
      </c>
      <c r="AP1214" s="241" t="s">
        <v>197</v>
      </c>
      <c r="AQ1214" s="241">
        <v>0</v>
      </c>
      <c r="AR1214" s="241">
        <v>0</v>
      </c>
    </row>
    <row r="1215" spans="1:44" x14ac:dyDescent="0.2">
      <c r="A1215">
        <v>121962</v>
      </c>
      <c r="B1215" t="s">
        <v>1141</v>
      </c>
      <c r="C1215" t="s">
        <v>198</v>
      </c>
      <c r="D1215" t="s">
        <v>198</v>
      </c>
      <c r="E1215" t="s">
        <v>198</v>
      </c>
      <c r="F1215" t="s">
        <v>198</v>
      </c>
      <c r="G1215" t="s">
        <v>198</v>
      </c>
      <c r="H1215" t="s">
        <v>198</v>
      </c>
      <c r="I1215" t="s">
        <v>197</v>
      </c>
      <c r="J1215" t="s">
        <v>198</v>
      </c>
      <c r="K1215" t="s">
        <v>198</v>
      </c>
      <c r="L1215" t="s">
        <v>198</v>
      </c>
      <c r="M1215" t="s">
        <v>196</v>
      </c>
      <c r="N1215" t="s">
        <v>196</v>
      </c>
      <c r="O1215" t="s">
        <v>198</v>
      </c>
      <c r="P1215" t="s">
        <v>196</v>
      </c>
      <c r="Q1215" t="s">
        <v>196</v>
      </c>
      <c r="R1215" t="s">
        <v>196</v>
      </c>
      <c r="S1215" t="s">
        <v>196</v>
      </c>
      <c r="T1215" t="s">
        <v>196</v>
      </c>
      <c r="U1215" t="s">
        <v>198</v>
      </c>
      <c r="V1215" t="s">
        <v>198</v>
      </c>
      <c r="W1215" t="s">
        <v>196</v>
      </c>
      <c r="X1215" t="s">
        <v>198</v>
      </c>
      <c r="Y1215" t="s">
        <v>196</v>
      </c>
      <c r="Z1215" t="s">
        <v>198</v>
      </c>
      <c r="AA1215" t="s">
        <v>196</v>
      </c>
      <c r="AB1215" t="s">
        <v>198</v>
      </c>
      <c r="AC1215" t="s">
        <v>198</v>
      </c>
      <c r="AD1215" t="s">
        <v>196</v>
      </c>
      <c r="AE1215" t="s">
        <v>198</v>
      </c>
      <c r="AF1215" t="s">
        <v>196</v>
      </c>
      <c r="AG1215" t="s">
        <v>196</v>
      </c>
      <c r="AH1215" t="s">
        <v>198</v>
      </c>
      <c r="AI1215" t="s">
        <v>196</v>
      </c>
      <c r="AJ1215" t="s">
        <v>196</v>
      </c>
      <c r="AK1215" t="s">
        <v>197</v>
      </c>
      <c r="AL1215" t="s">
        <v>197</v>
      </c>
      <c r="AM1215" t="s">
        <v>198</v>
      </c>
      <c r="AN1215" t="s">
        <v>197</v>
      </c>
      <c r="AO1215" t="s">
        <v>197</v>
      </c>
      <c r="AP1215" t="s">
        <v>198</v>
      </c>
      <c r="AQ1215" s="241">
        <v>0</v>
      </c>
      <c r="AR1215" s="241">
        <v>0</v>
      </c>
    </row>
    <row r="1216" spans="1:44" x14ac:dyDescent="0.2">
      <c r="A1216">
        <v>121968</v>
      </c>
      <c r="B1216" t="s">
        <v>59</v>
      </c>
      <c r="C1216" t="s">
        <v>198</v>
      </c>
      <c r="D1216" t="s">
        <v>198</v>
      </c>
      <c r="E1216" t="s">
        <v>198</v>
      </c>
      <c r="F1216" t="s">
        <v>198</v>
      </c>
      <c r="G1216" t="s">
        <v>198</v>
      </c>
      <c r="H1216" t="s">
        <v>198</v>
      </c>
      <c r="I1216" t="s">
        <v>198</v>
      </c>
      <c r="J1216" t="s">
        <v>198</v>
      </c>
      <c r="K1216" t="s">
        <v>198</v>
      </c>
      <c r="L1216" t="s">
        <v>198</v>
      </c>
      <c r="M1216" t="s">
        <v>196</v>
      </c>
      <c r="N1216" t="s">
        <v>198</v>
      </c>
      <c r="O1216" t="s">
        <v>198</v>
      </c>
      <c r="P1216" t="s">
        <v>198</v>
      </c>
      <c r="Q1216" t="s">
        <v>198</v>
      </c>
      <c r="R1216" t="s">
        <v>198</v>
      </c>
      <c r="S1216" t="s">
        <v>198</v>
      </c>
      <c r="T1216" t="s">
        <v>198</v>
      </c>
      <c r="U1216" t="s">
        <v>198</v>
      </c>
      <c r="V1216" t="s">
        <v>198</v>
      </c>
      <c r="W1216" t="s">
        <v>198</v>
      </c>
      <c r="X1216" t="s">
        <v>198</v>
      </c>
      <c r="Y1216" t="s">
        <v>196</v>
      </c>
      <c r="Z1216" t="s">
        <v>198</v>
      </c>
      <c r="AA1216" t="s">
        <v>198</v>
      </c>
      <c r="AB1216" t="s">
        <v>196</v>
      </c>
      <c r="AC1216" t="s">
        <v>198</v>
      </c>
      <c r="AD1216" t="s">
        <v>198</v>
      </c>
      <c r="AE1216" t="s">
        <v>198</v>
      </c>
      <c r="AF1216" t="s">
        <v>196</v>
      </c>
      <c r="AG1216" t="s">
        <v>196</v>
      </c>
      <c r="AH1216" t="s">
        <v>196</v>
      </c>
      <c r="AI1216" t="s">
        <v>196</v>
      </c>
      <c r="AJ1216" t="s">
        <v>198</v>
      </c>
      <c r="AK1216" t="s">
        <v>196</v>
      </c>
      <c r="AL1216" t="s">
        <v>198</v>
      </c>
      <c r="AM1216" t="s">
        <v>198</v>
      </c>
      <c r="AN1216" t="s">
        <v>198</v>
      </c>
      <c r="AO1216" t="s">
        <v>198</v>
      </c>
      <c r="AP1216" t="s">
        <v>198</v>
      </c>
      <c r="AQ1216" s="241">
        <v>0</v>
      </c>
      <c r="AR1216" s="241">
        <v>0</v>
      </c>
    </row>
    <row r="1217" spans="1:44" x14ac:dyDescent="0.2">
      <c r="A1217">
        <v>121972</v>
      </c>
      <c r="B1217" t="s">
        <v>59</v>
      </c>
      <c r="C1217" t="s">
        <v>198</v>
      </c>
      <c r="D1217" t="s">
        <v>198</v>
      </c>
      <c r="E1217" t="s">
        <v>196</v>
      </c>
      <c r="F1217" t="s">
        <v>198</v>
      </c>
      <c r="G1217" t="s">
        <v>198</v>
      </c>
      <c r="H1217" t="s">
        <v>198</v>
      </c>
      <c r="I1217" t="s">
        <v>198</v>
      </c>
      <c r="J1217" t="s">
        <v>198</v>
      </c>
      <c r="K1217" t="s">
        <v>198</v>
      </c>
      <c r="L1217" t="s">
        <v>196</v>
      </c>
      <c r="M1217" t="s">
        <v>196</v>
      </c>
      <c r="N1217" t="s">
        <v>198</v>
      </c>
      <c r="O1217" t="s">
        <v>198</v>
      </c>
      <c r="P1217" t="s">
        <v>196</v>
      </c>
      <c r="Q1217" t="s">
        <v>198</v>
      </c>
      <c r="R1217" t="s">
        <v>198</v>
      </c>
      <c r="S1217" t="s">
        <v>198</v>
      </c>
      <c r="T1217" t="s">
        <v>198</v>
      </c>
      <c r="U1217" t="s">
        <v>196</v>
      </c>
      <c r="V1217" t="s">
        <v>198</v>
      </c>
      <c r="W1217" t="s">
        <v>198</v>
      </c>
      <c r="X1217" t="s">
        <v>198</v>
      </c>
      <c r="Y1217" t="s">
        <v>198</v>
      </c>
      <c r="Z1217" t="s">
        <v>198</v>
      </c>
      <c r="AA1217" t="s">
        <v>198</v>
      </c>
      <c r="AB1217" t="s">
        <v>198</v>
      </c>
      <c r="AC1217" t="s">
        <v>196</v>
      </c>
      <c r="AD1217" t="s">
        <v>198</v>
      </c>
      <c r="AE1217" t="s">
        <v>196</v>
      </c>
      <c r="AF1217" t="s">
        <v>196</v>
      </c>
      <c r="AG1217" t="s">
        <v>196</v>
      </c>
      <c r="AH1217" t="s">
        <v>196</v>
      </c>
      <c r="AI1217" t="s">
        <v>196</v>
      </c>
      <c r="AJ1217" t="s">
        <v>198</v>
      </c>
      <c r="AK1217" t="s">
        <v>196</v>
      </c>
      <c r="AL1217" t="s">
        <v>196</v>
      </c>
      <c r="AM1217" t="s">
        <v>198</v>
      </c>
      <c r="AN1217" t="s">
        <v>196</v>
      </c>
      <c r="AO1217" t="s">
        <v>198</v>
      </c>
      <c r="AP1217" t="s">
        <v>198</v>
      </c>
      <c r="AQ1217" s="241">
        <v>0</v>
      </c>
      <c r="AR1217" s="241">
        <v>0</v>
      </c>
    </row>
    <row r="1218" spans="1:44" x14ac:dyDescent="0.2">
      <c r="A1218">
        <v>121982</v>
      </c>
      <c r="B1218" t="s">
        <v>59</v>
      </c>
      <c r="C1218" t="s">
        <v>198</v>
      </c>
      <c r="D1218" t="s">
        <v>196</v>
      </c>
      <c r="E1218" t="s">
        <v>196</v>
      </c>
      <c r="F1218" t="s">
        <v>198</v>
      </c>
      <c r="G1218" t="s">
        <v>196</v>
      </c>
      <c r="H1218" t="s">
        <v>196</v>
      </c>
      <c r="I1218" t="s">
        <v>196</v>
      </c>
      <c r="J1218" t="s">
        <v>198</v>
      </c>
      <c r="K1218" t="s">
        <v>198</v>
      </c>
      <c r="L1218" t="s">
        <v>198</v>
      </c>
      <c r="M1218" t="s">
        <v>198</v>
      </c>
      <c r="N1218" t="s">
        <v>198</v>
      </c>
      <c r="O1218" t="s">
        <v>198</v>
      </c>
      <c r="P1218" t="s">
        <v>198</v>
      </c>
      <c r="Q1218" t="s">
        <v>198</v>
      </c>
      <c r="R1218" t="s">
        <v>198</v>
      </c>
      <c r="S1218" t="s">
        <v>198</v>
      </c>
      <c r="T1218" t="s">
        <v>196</v>
      </c>
      <c r="U1218" t="s">
        <v>198</v>
      </c>
      <c r="V1218" t="s">
        <v>198</v>
      </c>
      <c r="W1218" t="s">
        <v>198</v>
      </c>
      <c r="X1218" t="s">
        <v>198</v>
      </c>
      <c r="Y1218" t="s">
        <v>198</v>
      </c>
      <c r="Z1218" t="s">
        <v>198</v>
      </c>
      <c r="AA1218" t="s">
        <v>198</v>
      </c>
      <c r="AB1218" t="s">
        <v>196</v>
      </c>
      <c r="AC1218" t="s">
        <v>196</v>
      </c>
      <c r="AD1218" t="s">
        <v>196</v>
      </c>
      <c r="AE1218" t="s">
        <v>198</v>
      </c>
      <c r="AF1218" t="s">
        <v>198</v>
      </c>
      <c r="AG1218" t="s">
        <v>196</v>
      </c>
      <c r="AH1218" t="s">
        <v>196</v>
      </c>
      <c r="AI1218" t="s">
        <v>196</v>
      </c>
      <c r="AJ1218" t="s">
        <v>196</v>
      </c>
      <c r="AK1218" t="s">
        <v>196</v>
      </c>
      <c r="AL1218" t="s">
        <v>197</v>
      </c>
      <c r="AM1218" t="s">
        <v>197</v>
      </c>
      <c r="AN1218" t="s">
        <v>197</v>
      </c>
      <c r="AO1218" t="s">
        <v>197</v>
      </c>
      <c r="AP1218" t="s">
        <v>197</v>
      </c>
      <c r="AQ1218" s="241">
        <v>0</v>
      </c>
      <c r="AR1218" s="241">
        <v>0</v>
      </c>
    </row>
    <row r="1219" spans="1:44" x14ac:dyDescent="0.2">
      <c r="A1219">
        <v>121983</v>
      </c>
      <c r="B1219" t="s">
        <v>59</v>
      </c>
      <c r="C1219" t="s">
        <v>198</v>
      </c>
      <c r="D1219" t="s">
        <v>198</v>
      </c>
      <c r="E1219" t="s">
        <v>196</v>
      </c>
      <c r="F1219" t="s">
        <v>196</v>
      </c>
      <c r="G1219" t="s">
        <v>196</v>
      </c>
      <c r="H1219" t="s">
        <v>198</v>
      </c>
      <c r="I1219" t="s">
        <v>196</v>
      </c>
      <c r="J1219" t="s">
        <v>198</v>
      </c>
      <c r="K1219" t="s">
        <v>198</v>
      </c>
      <c r="L1219" t="s">
        <v>198</v>
      </c>
      <c r="M1219" t="s">
        <v>196</v>
      </c>
      <c r="N1219" t="s">
        <v>196</v>
      </c>
      <c r="O1219" t="s">
        <v>198</v>
      </c>
      <c r="P1219" t="s">
        <v>198</v>
      </c>
      <c r="Q1219" t="s">
        <v>198</v>
      </c>
      <c r="R1219" t="s">
        <v>198</v>
      </c>
      <c r="S1219" t="s">
        <v>198</v>
      </c>
      <c r="T1219" t="s">
        <v>196</v>
      </c>
      <c r="U1219" t="s">
        <v>196</v>
      </c>
      <c r="V1219" t="s">
        <v>198</v>
      </c>
      <c r="W1219" t="s">
        <v>198</v>
      </c>
      <c r="X1219" t="s">
        <v>196</v>
      </c>
      <c r="Y1219" t="s">
        <v>198</v>
      </c>
      <c r="Z1219" t="s">
        <v>198</v>
      </c>
      <c r="AA1219" t="s">
        <v>198</v>
      </c>
      <c r="AB1219" t="s">
        <v>198</v>
      </c>
      <c r="AC1219" t="s">
        <v>198</v>
      </c>
      <c r="AD1219" t="s">
        <v>198</v>
      </c>
      <c r="AE1219" t="s">
        <v>198</v>
      </c>
      <c r="AF1219" t="s">
        <v>196</v>
      </c>
      <c r="AG1219" t="s">
        <v>198</v>
      </c>
      <c r="AH1219" t="s">
        <v>196</v>
      </c>
      <c r="AI1219" t="s">
        <v>196</v>
      </c>
      <c r="AJ1219" t="s">
        <v>198</v>
      </c>
      <c r="AK1219" t="s">
        <v>197</v>
      </c>
      <c r="AL1219" t="s">
        <v>198</v>
      </c>
      <c r="AM1219" t="s">
        <v>198</v>
      </c>
      <c r="AN1219" t="s">
        <v>198</v>
      </c>
      <c r="AO1219" t="s">
        <v>197</v>
      </c>
      <c r="AP1219" t="s">
        <v>198</v>
      </c>
      <c r="AQ1219" s="241">
        <v>0</v>
      </c>
      <c r="AR1219" s="241">
        <v>0</v>
      </c>
    </row>
    <row r="1220" spans="1:44" x14ac:dyDescent="0.2">
      <c r="A1220" s="241">
        <v>121985</v>
      </c>
      <c r="B1220" t="s">
        <v>1144</v>
      </c>
      <c r="C1220" s="241" t="s">
        <v>198</v>
      </c>
      <c r="D1220" s="241" t="s">
        <v>196</v>
      </c>
      <c r="E1220" s="241" t="s">
        <v>198</v>
      </c>
      <c r="F1220" s="241" t="s">
        <v>198</v>
      </c>
      <c r="G1220" s="241" t="s">
        <v>196</v>
      </c>
      <c r="H1220" s="241" t="s">
        <v>198</v>
      </c>
      <c r="I1220" s="241" t="s">
        <v>196</v>
      </c>
      <c r="J1220" s="241" t="s">
        <v>196</v>
      </c>
      <c r="K1220" s="241" t="s">
        <v>198</v>
      </c>
      <c r="L1220" s="241" t="s">
        <v>196</v>
      </c>
      <c r="M1220" s="241" t="s">
        <v>198</v>
      </c>
      <c r="N1220" s="241" t="s">
        <v>196</v>
      </c>
      <c r="O1220" s="241" t="s">
        <v>197</v>
      </c>
      <c r="P1220" s="241" t="s">
        <v>196</v>
      </c>
      <c r="Q1220" s="241" t="s">
        <v>197</v>
      </c>
      <c r="R1220" s="241" t="s">
        <v>197</v>
      </c>
      <c r="S1220" s="241" t="s">
        <v>198</v>
      </c>
      <c r="T1220" s="241" t="s">
        <v>198</v>
      </c>
      <c r="U1220" s="241" t="s">
        <v>198</v>
      </c>
      <c r="V1220" s="241" t="s">
        <v>197</v>
      </c>
      <c r="W1220" s="241" t="s">
        <v>196</v>
      </c>
      <c r="X1220" s="241" t="s">
        <v>198</v>
      </c>
      <c r="Y1220" s="241" t="s">
        <v>198</v>
      </c>
      <c r="Z1220" s="241" t="s">
        <v>198</v>
      </c>
      <c r="AA1220" s="241" t="s">
        <v>198</v>
      </c>
      <c r="AB1220" s="241" t="s">
        <v>198</v>
      </c>
      <c r="AC1220" s="241" t="s">
        <v>198</v>
      </c>
      <c r="AD1220" s="241" t="s">
        <v>198</v>
      </c>
      <c r="AE1220" s="241" t="s">
        <v>198</v>
      </c>
      <c r="AF1220" s="241" t="s">
        <v>196</v>
      </c>
      <c r="AG1220" s="241" t="s">
        <v>198</v>
      </c>
      <c r="AH1220" s="241" t="s">
        <v>198</v>
      </c>
      <c r="AI1220" s="241" t="s">
        <v>198</v>
      </c>
      <c r="AJ1220" s="241" t="s">
        <v>196</v>
      </c>
      <c r="AK1220" s="241" t="s">
        <v>196</v>
      </c>
      <c r="AL1220" s="241" t="s">
        <v>198</v>
      </c>
      <c r="AM1220" s="241" t="s">
        <v>198</v>
      </c>
      <c r="AN1220" s="241" t="s">
        <v>198</v>
      </c>
      <c r="AO1220" s="241" t="s">
        <v>198</v>
      </c>
      <c r="AP1220" s="241" t="s">
        <v>198</v>
      </c>
      <c r="AQ1220" s="241">
        <v>0</v>
      </c>
      <c r="AR1220" s="241">
        <v>0</v>
      </c>
    </row>
    <row r="1221" spans="1:44" x14ac:dyDescent="0.2">
      <c r="A1221">
        <v>121989</v>
      </c>
      <c r="B1221" t="s">
        <v>59</v>
      </c>
      <c r="C1221" t="s">
        <v>659</v>
      </c>
      <c r="D1221" t="s">
        <v>659</v>
      </c>
      <c r="E1221" t="s">
        <v>659</v>
      </c>
      <c r="F1221" t="s">
        <v>659</v>
      </c>
      <c r="G1221" t="s">
        <v>659</v>
      </c>
      <c r="H1221" t="s">
        <v>659</v>
      </c>
      <c r="I1221" t="s">
        <v>659</v>
      </c>
      <c r="J1221" t="s">
        <v>659</v>
      </c>
      <c r="K1221" t="s">
        <v>659</v>
      </c>
      <c r="L1221" t="s">
        <v>659</v>
      </c>
      <c r="M1221" t="s">
        <v>659</v>
      </c>
      <c r="N1221" t="s">
        <v>659</v>
      </c>
      <c r="O1221" t="s">
        <v>659</v>
      </c>
      <c r="P1221" t="s">
        <v>659</v>
      </c>
      <c r="Q1221" t="s">
        <v>659</v>
      </c>
      <c r="R1221" t="s">
        <v>659</v>
      </c>
      <c r="S1221" t="s">
        <v>659</v>
      </c>
      <c r="T1221" t="s">
        <v>659</v>
      </c>
      <c r="U1221" t="s">
        <v>659</v>
      </c>
      <c r="V1221" t="s">
        <v>659</v>
      </c>
      <c r="W1221" t="s">
        <v>659</v>
      </c>
      <c r="X1221" t="s">
        <v>659</v>
      </c>
      <c r="Y1221" t="s">
        <v>659</v>
      </c>
      <c r="Z1221" t="s">
        <v>659</v>
      </c>
      <c r="AA1221" t="s">
        <v>659</v>
      </c>
      <c r="AB1221" t="s">
        <v>659</v>
      </c>
      <c r="AC1221" t="s">
        <v>659</v>
      </c>
      <c r="AD1221" t="s">
        <v>659</v>
      </c>
      <c r="AE1221" t="s">
        <v>659</v>
      </c>
      <c r="AF1221" t="s">
        <v>659</v>
      </c>
      <c r="AG1221" t="s">
        <v>659</v>
      </c>
      <c r="AH1221" t="s">
        <v>659</v>
      </c>
      <c r="AI1221" t="s">
        <v>659</v>
      </c>
      <c r="AJ1221" t="s">
        <v>659</v>
      </c>
      <c r="AK1221" t="s">
        <v>659</v>
      </c>
      <c r="AL1221" t="s">
        <v>659</v>
      </c>
      <c r="AM1221" t="s">
        <v>659</v>
      </c>
      <c r="AN1221" t="s">
        <v>659</v>
      </c>
      <c r="AO1221" t="s">
        <v>659</v>
      </c>
      <c r="AP1221" t="s">
        <v>659</v>
      </c>
      <c r="AQ1221" s="241" t="s">
        <v>944</v>
      </c>
      <c r="AR1221" s="241">
        <v>0</v>
      </c>
    </row>
    <row r="1222" spans="1:44" x14ac:dyDescent="0.2">
      <c r="A1222">
        <v>122017</v>
      </c>
      <c r="B1222" t="s">
        <v>1144</v>
      </c>
      <c r="C1222" t="s">
        <v>198</v>
      </c>
      <c r="D1222" t="s">
        <v>198</v>
      </c>
      <c r="E1222" t="s">
        <v>198</v>
      </c>
      <c r="F1222" t="s">
        <v>198</v>
      </c>
      <c r="G1222" t="s">
        <v>196</v>
      </c>
      <c r="H1222" t="s">
        <v>198</v>
      </c>
      <c r="I1222" t="s">
        <v>198</v>
      </c>
      <c r="J1222" t="s">
        <v>198</v>
      </c>
      <c r="K1222" t="s">
        <v>198</v>
      </c>
      <c r="L1222" t="s">
        <v>196</v>
      </c>
      <c r="M1222" t="s">
        <v>198</v>
      </c>
      <c r="N1222" t="s">
        <v>196</v>
      </c>
      <c r="O1222" t="s">
        <v>198</v>
      </c>
      <c r="P1222" t="s">
        <v>198</v>
      </c>
      <c r="Q1222" t="s">
        <v>198</v>
      </c>
      <c r="R1222" t="s">
        <v>198</v>
      </c>
      <c r="S1222" t="s">
        <v>198</v>
      </c>
      <c r="T1222" t="s">
        <v>196</v>
      </c>
      <c r="U1222" t="s">
        <v>198</v>
      </c>
      <c r="V1222" t="s">
        <v>196</v>
      </c>
      <c r="W1222" t="s">
        <v>198</v>
      </c>
      <c r="X1222" t="s">
        <v>196</v>
      </c>
      <c r="Y1222" t="s">
        <v>196</v>
      </c>
      <c r="Z1222" t="s">
        <v>198</v>
      </c>
      <c r="AA1222" t="s">
        <v>196</v>
      </c>
      <c r="AB1222" t="s">
        <v>198</v>
      </c>
      <c r="AC1222" t="s">
        <v>198</v>
      </c>
      <c r="AD1222" t="s">
        <v>198</v>
      </c>
      <c r="AE1222" t="s">
        <v>198</v>
      </c>
      <c r="AF1222" t="s">
        <v>198</v>
      </c>
      <c r="AG1222" t="s">
        <v>198</v>
      </c>
      <c r="AH1222" t="s">
        <v>198</v>
      </c>
      <c r="AI1222" t="s">
        <v>196</v>
      </c>
      <c r="AJ1222" t="s">
        <v>198</v>
      </c>
      <c r="AK1222" t="s">
        <v>196</v>
      </c>
      <c r="AL1222" t="s">
        <v>197</v>
      </c>
      <c r="AM1222" t="s">
        <v>197</v>
      </c>
      <c r="AN1222" t="s">
        <v>198</v>
      </c>
      <c r="AO1222" t="s">
        <v>197</v>
      </c>
      <c r="AP1222" t="s">
        <v>197</v>
      </c>
      <c r="AQ1222" s="241">
        <v>0</v>
      </c>
      <c r="AR1222" s="241">
        <v>0</v>
      </c>
    </row>
    <row r="1223" spans="1:44" x14ac:dyDescent="0.2">
      <c r="A1223">
        <v>122018</v>
      </c>
      <c r="B1223" t="s">
        <v>59</v>
      </c>
      <c r="C1223" t="s">
        <v>198</v>
      </c>
      <c r="D1223" t="s">
        <v>198</v>
      </c>
      <c r="E1223" t="s">
        <v>198</v>
      </c>
      <c r="F1223" t="s">
        <v>198</v>
      </c>
      <c r="G1223" t="s">
        <v>198</v>
      </c>
      <c r="H1223" t="s">
        <v>198</v>
      </c>
      <c r="I1223" t="s">
        <v>196</v>
      </c>
      <c r="J1223" t="s">
        <v>198</v>
      </c>
      <c r="K1223" t="s">
        <v>198</v>
      </c>
      <c r="L1223" t="s">
        <v>196</v>
      </c>
      <c r="M1223" t="s">
        <v>198</v>
      </c>
      <c r="N1223" t="s">
        <v>198</v>
      </c>
      <c r="O1223" t="s">
        <v>196</v>
      </c>
      <c r="P1223" t="s">
        <v>196</v>
      </c>
      <c r="Q1223" t="s">
        <v>196</v>
      </c>
      <c r="R1223" t="s">
        <v>198</v>
      </c>
      <c r="S1223" t="s">
        <v>198</v>
      </c>
      <c r="T1223" t="s">
        <v>198</v>
      </c>
      <c r="U1223" t="s">
        <v>196</v>
      </c>
      <c r="V1223" t="s">
        <v>198</v>
      </c>
      <c r="W1223" t="s">
        <v>198</v>
      </c>
      <c r="X1223" t="s">
        <v>198</v>
      </c>
      <c r="Y1223" t="s">
        <v>198</v>
      </c>
      <c r="Z1223" t="s">
        <v>196</v>
      </c>
      <c r="AA1223" t="s">
        <v>198</v>
      </c>
      <c r="AB1223" t="s">
        <v>198</v>
      </c>
      <c r="AC1223" t="s">
        <v>198</v>
      </c>
      <c r="AD1223" t="s">
        <v>198</v>
      </c>
      <c r="AE1223" t="s">
        <v>196</v>
      </c>
      <c r="AF1223" t="s">
        <v>196</v>
      </c>
      <c r="AG1223" t="s">
        <v>198</v>
      </c>
      <c r="AH1223" t="s">
        <v>196</v>
      </c>
      <c r="AI1223" t="s">
        <v>198</v>
      </c>
      <c r="AJ1223" t="s">
        <v>198</v>
      </c>
      <c r="AK1223" t="s">
        <v>196</v>
      </c>
      <c r="AL1223" t="s">
        <v>198</v>
      </c>
      <c r="AM1223" t="s">
        <v>198</v>
      </c>
      <c r="AN1223" t="s">
        <v>196</v>
      </c>
      <c r="AO1223" t="s">
        <v>198</v>
      </c>
      <c r="AP1223" t="s">
        <v>196</v>
      </c>
      <c r="AQ1223" s="241">
        <v>0</v>
      </c>
      <c r="AR1223" s="241">
        <v>0</v>
      </c>
    </row>
    <row r="1224" spans="1:44" ht="15" x14ac:dyDescent="0.25">
      <c r="A1224" s="258">
        <v>122037</v>
      </c>
      <c r="B1224" t="s">
        <v>59</v>
      </c>
      <c r="C1224" s="245" t="s">
        <v>196</v>
      </c>
      <c r="D1224" s="245" t="s">
        <v>198</v>
      </c>
      <c r="E1224" s="245" t="s">
        <v>198</v>
      </c>
      <c r="F1224" s="245" t="s">
        <v>198</v>
      </c>
      <c r="G1224" s="245" t="s">
        <v>197</v>
      </c>
      <c r="H1224" s="245" t="s">
        <v>197</v>
      </c>
      <c r="I1224" s="245" t="s">
        <v>196</v>
      </c>
      <c r="J1224" s="245" t="s">
        <v>196</v>
      </c>
      <c r="K1224" s="245" t="s">
        <v>198</v>
      </c>
      <c r="L1224" s="245" t="s">
        <v>197</v>
      </c>
      <c r="M1224" s="245" t="s">
        <v>198</v>
      </c>
      <c r="N1224" s="245" t="s">
        <v>198</v>
      </c>
      <c r="O1224" s="245" t="s">
        <v>196</v>
      </c>
      <c r="P1224" s="245" t="s">
        <v>196</v>
      </c>
      <c r="Q1224" s="245" t="s">
        <v>196</v>
      </c>
      <c r="R1224" s="245" t="s">
        <v>198</v>
      </c>
      <c r="S1224" s="245" t="s">
        <v>196</v>
      </c>
      <c r="T1224" s="245" t="s">
        <v>198</v>
      </c>
      <c r="U1224" s="245" t="s">
        <v>196</v>
      </c>
      <c r="V1224" s="245" t="s">
        <v>196</v>
      </c>
      <c r="W1224" s="245" t="s">
        <v>197</v>
      </c>
      <c r="X1224" s="245" t="s">
        <v>197</v>
      </c>
      <c r="Y1224" s="245" t="s">
        <v>197</v>
      </c>
      <c r="Z1224" s="245" t="s">
        <v>197</v>
      </c>
      <c r="AA1224" s="245" t="s">
        <v>197</v>
      </c>
      <c r="AB1224" s="245" t="s">
        <v>197</v>
      </c>
      <c r="AC1224" s="245" t="s">
        <v>197</v>
      </c>
      <c r="AD1224" s="245" t="s">
        <v>197</v>
      </c>
      <c r="AE1224" s="245" t="s">
        <v>197</v>
      </c>
      <c r="AF1224" s="245" t="s">
        <v>197</v>
      </c>
      <c r="AG1224" s="245" t="s">
        <v>197</v>
      </c>
      <c r="AH1224" s="245" t="s">
        <v>197</v>
      </c>
      <c r="AI1224" s="245" t="s">
        <v>197</v>
      </c>
      <c r="AJ1224" s="245" t="s">
        <v>197</v>
      </c>
      <c r="AK1224" s="245" t="s">
        <v>197</v>
      </c>
      <c r="AL1224" s="241" t="s">
        <v>197</v>
      </c>
      <c r="AM1224" s="241" t="s">
        <v>197</v>
      </c>
      <c r="AN1224" s="241" t="s">
        <v>197</v>
      </c>
      <c r="AO1224" s="241" t="s">
        <v>197</v>
      </c>
      <c r="AP1224" s="241" t="s">
        <v>197</v>
      </c>
      <c r="AQ1224" s="241">
        <v>0</v>
      </c>
      <c r="AR1224" s="241">
        <v>0</v>
      </c>
    </row>
    <row r="1225" spans="1:44" x14ac:dyDescent="0.2">
      <c r="A1225">
        <v>122042</v>
      </c>
      <c r="B1225" t="s">
        <v>65</v>
      </c>
      <c r="C1225" t="s">
        <v>659</v>
      </c>
      <c r="D1225" t="s">
        <v>659</v>
      </c>
      <c r="E1225" t="s">
        <v>659</v>
      </c>
      <c r="F1225" t="s">
        <v>659</v>
      </c>
      <c r="G1225" t="s">
        <v>659</v>
      </c>
      <c r="H1225" t="s">
        <v>659</v>
      </c>
      <c r="I1225" t="s">
        <v>659</v>
      </c>
      <c r="J1225" t="s">
        <v>659</v>
      </c>
      <c r="K1225" t="s">
        <v>659</v>
      </c>
      <c r="L1225" t="s">
        <v>659</v>
      </c>
      <c r="M1225" t="s">
        <v>659</v>
      </c>
      <c r="N1225" t="s">
        <v>659</v>
      </c>
      <c r="O1225" t="s">
        <v>659</v>
      </c>
      <c r="P1225" t="s">
        <v>659</v>
      </c>
      <c r="Q1225" t="s">
        <v>659</v>
      </c>
      <c r="R1225" t="s">
        <v>659</v>
      </c>
      <c r="S1225" t="s">
        <v>659</v>
      </c>
      <c r="T1225" t="s">
        <v>659</v>
      </c>
      <c r="U1225" t="s">
        <v>659</v>
      </c>
      <c r="V1225" t="s">
        <v>659</v>
      </c>
      <c r="W1225" t="s">
        <v>659</v>
      </c>
      <c r="X1225" t="s">
        <v>659</v>
      </c>
      <c r="Y1225" t="s">
        <v>659</v>
      </c>
      <c r="Z1225" t="s">
        <v>659</v>
      </c>
      <c r="AA1225" t="s">
        <v>659</v>
      </c>
      <c r="AB1225" t="s">
        <v>659</v>
      </c>
      <c r="AC1225" t="s">
        <v>659</v>
      </c>
      <c r="AD1225" t="s">
        <v>659</v>
      </c>
      <c r="AE1225" t="s">
        <v>659</v>
      </c>
      <c r="AF1225" t="s">
        <v>659</v>
      </c>
      <c r="AG1225" t="s">
        <v>659</v>
      </c>
      <c r="AH1225" t="s">
        <v>659</v>
      </c>
      <c r="AI1225" t="s">
        <v>659</v>
      </c>
      <c r="AJ1225" t="s">
        <v>659</v>
      </c>
      <c r="AK1225" t="s">
        <v>659</v>
      </c>
      <c r="AL1225"/>
      <c r="AM1225"/>
      <c r="AN1225"/>
      <c r="AO1225"/>
      <c r="AP1225"/>
      <c r="AQ1225" s="241" t="s">
        <v>944</v>
      </c>
      <c r="AR1225" s="241">
        <v>0</v>
      </c>
    </row>
    <row r="1226" spans="1:44" x14ac:dyDescent="0.2">
      <c r="A1226">
        <v>122046</v>
      </c>
      <c r="B1226" t="s">
        <v>59</v>
      </c>
      <c r="C1226" t="s">
        <v>198</v>
      </c>
      <c r="D1226" t="s">
        <v>196</v>
      </c>
      <c r="E1226" t="s">
        <v>198</v>
      </c>
      <c r="F1226" t="s">
        <v>198</v>
      </c>
      <c r="G1226" t="s">
        <v>196</v>
      </c>
      <c r="H1226" t="s">
        <v>198</v>
      </c>
      <c r="I1226" t="s">
        <v>198</v>
      </c>
      <c r="J1226" t="s">
        <v>196</v>
      </c>
      <c r="K1226" t="s">
        <v>198</v>
      </c>
      <c r="L1226" t="s">
        <v>198</v>
      </c>
      <c r="M1226" t="s">
        <v>198</v>
      </c>
      <c r="N1226" t="s">
        <v>198</v>
      </c>
      <c r="O1226" t="s">
        <v>198</v>
      </c>
      <c r="P1226" t="s">
        <v>196</v>
      </c>
      <c r="Q1226" t="s">
        <v>198</v>
      </c>
      <c r="R1226" t="s">
        <v>198</v>
      </c>
      <c r="S1226" t="s">
        <v>198</v>
      </c>
      <c r="T1226" t="s">
        <v>198</v>
      </c>
      <c r="U1226" t="s">
        <v>198</v>
      </c>
      <c r="V1226" t="s">
        <v>198</v>
      </c>
      <c r="W1226" t="s">
        <v>198</v>
      </c>
      <c r="X1226" t="s">
        <v>198</v>
      </c>
      <c r="Y1226" t="s">
        <v>198</v>
      </c>
      <c r="Z1226" t="s">
        <v>198</v>
      </c>
      <c r="AA1226" t="s">
        <v>198</v>
      </c>
      <c r="AB1226" t="s">
        <v>198</v>
      </c>
      <c r="AC1226" t="s">
        <v>198</v>
      </c>
      <c r="AD1226" t="s">
        <v>198</v>
      </c>
      <c r="AE1226" t="s">
        <v>198</v>
      </c>
      <c r="AF1226" t="s">
        <v>198</v>
      </c>
      <c r="AG1226" t="s">
        <v>196</v>
      </c>
      <c r="AH1226" t="s">
        <v>197</v>
      </c>
      <c r="AI1226" t="s">
        <v>196</v>
      </c>
      <c r="AJ1226" t="s">
        <v>198</v>
      </c>
      <c r="AK1226" t="s">
        <v>198</v>
      </c>
      <c r="AL1226" t="s">
        <v>197</v>
      </c>
      <c r="AM1226" t="s">
        <v>197</v>
      </c>
      <c r="AN1226" t="s">
        <v>197</v>
      </c>
      <c r="AO1226" t="s">
        <v>197</v>
      </c>
      <c r="AP1226" t="s">
        <v>197</v>
      </c>
      <c r="AQ1226" s="241">
        <v>0</v>
      </c>
      <c r="AR1226" s="241">
        <v>0</v>
      </c>
    </row>
    <row r="1227" spans="1:44" x14ac:dyDescent="0.2">
      <c r="A1227">
        <v>122048</v>
      </c>
      <c r="B1227" t="s">
        <v>65</v>
      </c>
      <c r="C1227" t="s">
        <v>198</v>
      </c>
      <c r="D1227" t="s">
        <v>196</v>
      </c>
      <c r="E1227" t="s">
        <v>198</v>
      </c>
      <c r="F1227" t="s">
        <v>197</v>
      </c>
      <c r="G1227" t="s">
        <v>196</v>
      </c>
      <c r="H1227" t="s">
        <v>198</v>
      </c>
      <c r="I1227" t="s">
        <v>196</v>
      </c>
      <c r="J1227" t="s">
        <v>198</v>
      </c>
      <c r="K1227" t="s">
        <v>196</v>
      </c>
      <c r="L1227" t="s">
        <v>196</v>
      </c>
      <c r="M1227" t="s">
        <v>198</v>
      </c>
      <c r="N1227" t="s">
        <v>196</v>
      </c>
      <c r="O1227" t="s">
        <v>196</v>
      </c>
      <c r="P1227" t="s">
        <v>196</v>
      </c>
      <c r="Q1227" t="s">
        <v>196</v>
      </c>
      <c r="R1227" t="s">
        <v>198</v>
      </c>
      <c r="S1227" t="s">
        <v>198</v>
      </c>
      <c r="T1227" t="s">
        <v>196</v>
      </c>
      <c r="U1227" t="s">
        <v>196</v>
      </c>
      <c r="V1227" t="s">
        <v>198</v>
      </c>
      <c r="W1227" t="s">
        <v>198</v>
      </c>
      <c r="X1227" t="s">
        <v>198</v>
      </c>
      <c r="Y1227" t="s">
        <v>198</v>
      </c>
      <c r="Z1227" t="s">
        <v>196</v>
      </c>
      <c r="AA1227" t="s">
        <v>198</v>
      </c>
      <c r="AB1227" t="s">
        <v>198</v>
      </c>
      <c r="AC1227" t="s">
        <v>198</v>
      </c>
      <c r="AD1227" t="s">
        <v>196</v>
      </c>
      <c r="AE1227" t="s">
        <v>198</v>
      </c>
      <c r="AF1227" t="s">
        <v>198</v>
      </c>
      <c r="AG1227" t="s">
        <v>197</v>
      </c>
      <c r="AH1227" t="s">
        <v>197</v>
      </c>
      <c r="AI1227" t="s">
        <v>197</v>
      </c>
      <c r="AJ1227" t="s">
        <v>197</v>
      </c>
      <c r="AK1227" t="s">
        <v>197</v>
      </c>
      <c r="AL1227"/>
      <c r="AM1227"/>
      <c r="AN1227"/>
      <c r="AO1227"/>
      <c r="AP1227"/>
      <c r="AQ1227" s="241">
        <v>0</v>
      </c>
      <c r="AR1227" s="241">
        <v>0</v>
      </c>
    </row>
    <row r="1228" spans="1:44" x14ac:dyDescent="0.2">
      <c r="A1228">
        <v>122054</v>
      </c>
      <c r="B1228" t="s">
        <v>59</v>
      </c>
      <c r="C1228" t="s">
        <v>198</v>
      </c>
      <c r="D1228" t="s">
        <v>198</v>
      </c>
      <c r="E1228" t="s">
        <v>198</v>
      </c>
      <c r="F1228" t="s">
        <v>198</v>
      </c>
      <c r="G1228" t="s">
        <v>198</v>
      </c>
      <c r="H1228" t="s">
        <v>198</v>
      </c>
      <c r="I1228" t="s">
        <v>198</v>
      </c>
      <c r="J1228" t="s">
        <v>198</v>
      </c>
      <c r="K1228" t="s">
        <v>198</v>
      </c>
      <c r="L1228" t="s">
        <v>197</v>
      </c>
      <c r="M1228" t="s">
        <v>196</v>
      </c>
      <c r="N1228" t="s">
        <v>198</v>
      </c>
      <c r="O1228" t="s">
        <v>198</v>
      </c>
      <c r="P1228" t="s">
        <v>198</v>
      </c>
      <c r="Q1228" t="s">
        <v>198</v>
      </c>
      <c r="R1228" t="s">
        <v>196</v>
      </c>
      <c r="S1228" t="s">
        <v>198</v>
      </c>
      <c r="T1228" t="s">
        <v>198</v>
      </c>
      <c r="U1228" t="s">
        <v>198</v>
      </c>
      <c r="V1228" t="s">
        <v>198</v>
      </c>
      <c r="W1228" t="s">
        <v>198</v>
      </c>
      <c r="X1228" t="s">
        <v>198</v>
      </c>
      <c r="Y1228" t="s">
        <v>198</v>
      </c>
      <c r="Z1228" t="s">
        <v>197</v>
      </c>
      <c r="AA1228" t="s">
        <v>198</v>
      </c>
      <c r="AB1228" t="s">
        <v>196</v>
      </c>
      <c r="AC1228" t="s">
        <v>198</v>
      </c>
      <c r="AD1228" t="s">
        <v>198</v>
      </c>
      <c r="AE1228" t="s">
        <v>196</v>
      </c>
      <c r="AF1228" t="s">
        <v>196</v>
      </c>
      <c r="AG1228" t="s">
        <v>196</v>
      </c>
      <c r="AH1228" t="s">
        <v>198</v>
      </c>
      <c r="AI1228" t="s">
        <v>198</v>
      </c>
      <c r="AJ1228" t="s">
        <v>198</v>
      </c>
      <c r="AK1228" t="s">
        <v>198</v>
      </c>
      <c r="AL1228" t="s">
        <v>196</v>
      </c>
      <c r="AM1228" t="s">
        <v>198</v>
      </c>
      <c r="AN1228" t="s">
        <v>198</v>
      </c>
      <c r="AO1228" t="s">
        <v>198</v>
      </c>
      <c r="AP1228" t="s">
        <v>198</v>
      </c>
      <c r="AQ1228" s="241">
        <v>0</v>
      </c>
      <c r="AR1228" s="241">
        <v>0</v>
      </c>
    </row>
    <row r="1229" spans="1:44" x14ac:dyDescent="0.2">
      <c r="A1229">
        <v>122061</v>
      </c>
      <c r="B1229" t="s">
        <v>1141</v>
      </c>
      <c r="C1229" t="s">
        <v>198</v>
      </c>
      <c r="D1229" t="s">
        <v>198</v>
      </c>
      <c r="E1229" t="s">
        <v>198</v>
      </c>
      <c r="F1229" t="s">
        <v>198</v>
      </c>
      <c r="G1229" t="s">
        <v>196</v>
      </c>
      <c r="H1229" t="s">
        <v>198</v>
      </c>
      <c r="I1229" t="s">
        <v>198</v>
      </c>
      <c r="J1229" t="s">
        <v>198</v>
      </c>
      <c r="K1229" t="s">
        <v>198</v>
      </c>
      <c r="L1229" t="s">
        <v>198</v>
      </c>
      <c r="M1229" t="s">
        <v>198</v>
      </c>
      <c r="N1229" t="s">
        <v>198</v>
      </c>
      <c r="O1229" t="s">
        <v>198</v>
      </c>
      <c r="P1229" t="s">
        <v>196</v>
      </c>
      <c r="Q1229" t="s">
        <v>198</v>
      </c>
      <c r="R1229" t="s">
        <v>196</v>
      </c>
      <c r="S1229" t="s">
        <v>198</v>
      </c>
      <c r="T1229" t="s">
        <v>196</v>
      </c>
      <c r="U1229" t="s">
        <v>198</v>
      </c>
      <c r="V1229" t="s">
        <v>198</v>
      </c>
      <c r="W1229" t="s">
        <v>196</v>
      </c>
      <c r="X1229" t="s">
        <v>198</v>
      </c>
      <c r="Y1229" t="s">
        <v>198</v>
      </c>
      <c r="Z1229" t="s">
        <v>198</v>
      </c>
      <c r="AA1229" t="s">
        <v>196</v>
      </c>
      <c r="AB1229" t="s">
        <v>198</v>
      </c>
      <c r="AC1229" t="s">
        <v>198</v>
      </c>
      <c r="AD1229" t="s">
        <v>198</v>
      </c>
      <c r="AE1229" t="s">
        <v>198</v>
      </c>
      <c r="AF1229" t="s">
        <v>198</v>
      </c>
      <c r="AG1229" t="s">
        <v>198</v>
      </c>
      <c r="AH1229" t="s">
        <v>198</v>
      </c>
      <c r="AI1229" t="s">
        <v>196</v>
      </c>
      <c r="AJ1229" t="s">
        <v>198</v>
      </c>
      <c r="AK1229" t="s">
        <v>197</v>
      </c>
      <c r="AL1229" t="s">
        <v>198</v>
      </c>
      <c r="AM1229" t="s">
        <v>198</v>
      </c>
      <c r="AN1229" t="s">
        <v>198</v>
      </c>
      <c r="AO1229" t="s">
        <v>198</v>
      </c>
      <c r="AP1229" t="s">
        <v>197</v>
      </c>
      <c r="AQ1229" s="241">
        <v>0</v>
      </c>
      <c r="AR1229" s="241">
        <v>0</v>
      </c>
    </row>
    <row r="1230" spans="1:44" x14ac:dyDescent="0.2">
      <c r="A1230">
        <v>122062</v>
      </c>
      <c r="B1230" t="s">
        <v>1144</v>
      </c>
      <c r="C1230" t="s">
        <v>196</v>
      </c>
      <c r="D1230" t="s">
        <v>198</v>
      </c>
      <c r="E1230" t="s">
        <v>197</v>
      </c>
      <c r="F1230" t="s">
        <v>198</v>
      </c>
      <c r="G1230" t="s">
        <v>198</v>
      </c>
      <c r="H1230" t="s">
        <v>198</v>
      </c>
      <c r="I1230" t="s">
        <v>198</v>
      </c>
      <c r="J1230" t="s">
        <v>198</v>
      </c>
      <c r="K1230" t="s">
        <v>198</v>
      </c>
      <c r="L1230" t="s">
        <v>196</v>
      </c>
      <c r="M1230" t="s">
        <v>196</v>
      </c>
      <c r="N1230" t="s">
        <v>198</v>
      </c>
      <c r="O1230" t="s">
        <v>198</v>
      </c>
      <c r="P1230" t="s">
        <v>196</v>
      </c>
      <c r="Q1230" t="s">
        <v>196</v>
      </c>
      <c r="R1230" t="s">
        <v>198</v>
      </c>
      <c r="S1230" t="s">
        <v>198</v>
      </c>
      <c r="T1230" t="s">
        <v>196</v>
      </c>
      <c r="U1230" t="s">
        <v>198</v>
      </c>
      <c r="V1230" t="s">
        <v>198</v>
      </c>
      <c r="W1230" t="s">
        <v>198</v>
      </c>
      <c r="X1230" t="s">
        <v>198</v>
      </c>
      <c r="Y1230" t="s">
        <v>198</v>
      </c>
      <c r="Z1230" t="s">
        <v>198</v>
      </c>
      <c r="AA1230" t="s">
        <v>196</v>
      </c>
      <c r="AB1230" t="s">
        <v>198</v>
      </c>
      <c r="AC1230" t="s">
        <v>196</v>
      </c>
      <c r="AD1230" t="s">
        <v>196</v>
      </c>
      <c r="AE1230" t="s">
        <v>198</v>
      </c>
      <c r="AF1230" t="s">
        <v>198</v>
      </c>
      <c r="AG1230" t="s">
        <v>198</v>
      </c>
      <c r="AH1230" t="s">
        <v>198</v>
      </c>
      <c r="AI1230" t="s">
        <v>198</v>
      </c>
      <c r="AJ1230" t="s">
        <v>198</v>
      </c>
      <c r="AK1230" t="s">
        <v>198</v>
      </c>
      <c r="AL1230" t="s">
        <v>198</v>
      </c>
      <c r="AM1230" t="s">
        <v>198</v>
      </c>
      <c r="AN1230" t="s">
        <v>196</v>
      </c>
      <c r="AO1230" t="s">
        <v>198</v>
      </c>
      <c r="AP1230" t="s">
        <v>198</v>
      </c>
      <c r="AQ1230" s="241">
        <v>0</v>
      </c>
      <c r="AR1230" s="241">
        <v>0</v>
      </c>
    </row>
    <row r="1231" spans="1:44" x14ac:dyDescent="0.2">
      <c r="A1231">
        <v>122064</v>
      </c>
      <c r="B1231" t="s">
        <v>65</v>
      </c>
      <c r="C1231" t="s">
        <v>196</v>
      </c>
      <c r="D1231" t="s">
        <v>196</v>
      </c>
      <c r="E1231" t="s">
        <v>196</v>
      </c>
      <c r="F1231" t="s">
        <v>196</v>
      </c>
      <c r="G1231" t="s">
        <v>196</v>
      </c>
      <c r="H1231" t="s">
        <v>198</v>
      </c>
      <c r="I1231" t="s">
        <v>196</v>
      </c>
      <c r="J1231" t="s">
        <v>196</v>
      </c>
      <c r="K1231" t="s">
        <v>198</v>
      </c>
      <c r="L1231" t="s">
        <v>196</v>
      </c>
      <c r="M1231" t="s">
        <v>198</v>
      </c>
      <c r="N1231" t="s">
        <v>197</v>
      </c>
      <c r="O1231" t="s">
        <v>196</v>
      </c>
      <c r="P1231" t="s">
        <v>196</v>
      </c>
      <c r="Q1231" t="s">
        <v>196</v>
      </c>
      <c r="R1231" t="s">
        <v>196</v>
      </c>
      <c r="S1231" t="s">
        <v>197</v>
      </c>
      <c r="T1231" t="s">
        <v>196</v>
      </c>
      <c r="U1231" t="s">
        <v>196</v>
      </c>
      <c r="V1231" t="s">
        <v>198</v>
      </c>
      <c r="W1231" t="s">
        <v>196</v>
      </c>
      <c r="X1231" t="s">
        <v>198</v>
      </c>
      <c r="Y1231" t="s">
        <v>196</v>
      </c>
      <c r="Z1231" t="s">
        <v>198</v>
      </c>
      <c r="AA1231" t="s">
        <v>198</v>
      </c>
      <c r="AB1231" t="s">
        <v>196</v>
      </c>
      <c r="AC1231" t="s">
        <v>198</v>
      </c>
      <c r="AD1231" t="s">
        <v>198</v>
      </c>
      <c r="AE1231" t="s">
        <v>198</v>
      </c>
      <c r="AF1231" t="s">
        <v>196</v>
      </c>
      <c r="AG1231" t="s">
        <v>197</v>
      </c>
      <c r="AH1231" t="s">
        <v>197</v>
      </c>
      <c r="AI1231" t="s">
        <v>197</v>
      </c>
      <c r="AJ1231" t="s">
        <v>197</v>
      </c>
      <c r="AK1231" t="s">
        <v>197</v>
      </c>
      <c r="AL1231"/>
      <c r="AM1231"/>
      <c r="AN1231"/>
      <c r="AO1231"/>
      <c r="AP1231"/>
      <c r="AQ1231" s="241">
        <v>0</v>
      </c>
      <c r="AR1231" s="241">
        <v>0</v>
      </c>
    </row>
    <row r="1232" spans="1:44" ht="15" x14ac:dyDescent="0.25">
      <c r="A1232" s="258">
        <v>122066</v>
      </c>
      <c r="B1232" t="s">
        <v>59</v>
      </c>
      <c r="C1232" s="245" t="s">
        <v>198</v>
      </c>
      <c r="D1232" s="245" t="s">
        <v>198</v>
      </c>
      <c r="E1232" s="245" t="s">
        <v>198</v>
      </c>
      <c r="F1232" s="245" t="s">
        <v>198</v>
      </c>
      <c r="G1232" s="245" t="s">
        <v>198</v>
      </c>
      <c r="H1232" s="245" t="s">
        <v>198</v>
      </c>
      <c r="I1232" s="245" t="s">
        <v>196</v>
      </c>
      <c r="J1232" s="245" t="s">
        <v>196</v>
      </c>
      <c r="K1232" s="245" t="s">
        <v>198</v>
      </c>
      <c r="L1232" s="245" t="s">
        <v>198</v>
      </c>
      <c r="M1232" s="245" t="s">
        <v>198</v>
      </c>
      <c r="N1232" s="245" t="s">
        <v>196</v>
      </c>
      <c r="O1232" s="245" t="s">
        <v>196</v>
      </c>
      <c r="P1232" s="245" t="s">
        <v>196</v>
      </c>
      <c r="Q1232" s="245" t="s">
        <v>196</v>
      </c>
      <c r="R1232" s="245" t="s">
        <v>198</v>
      </c>
      <c r="S1232" s="245" t="s">
        <v>198</v>
      </c>
      <c r="T1232" s="245" t="s">
        <v>196</v>
      </c>
      <c r="U1232" s="245" t="s">
        <v>196</v>
      </c>
      <c r="V1232" s="245" t="s">
        <v>198</v>
      </c>
      <c r="W1232" s="245" t="s">
        <v>198</v>
      </c>
      <c r="X1232" s="245" t="s">
        <v>198</v>
      </c>
      <c r="Y1232" s="245" t="s">
        <v>196</v>
      </c>
      <c r="Z1232" s="245" t="s">
        <v>198</v>
      </c>
      <c r="AA1232" s="245" t="s">
        <v>198</v>
      </c>
      <c r="AB1232" s="245" t="s">
        <v>197</v>
      </c>
      <c r="AC1232" s="245" t="s">
        <v>197</v>
      </c>
      <c r="AD1232" s="245" t="s">
        <v>197</v>
      </c>
      <c r="AE1232" s="245" t="s">
        <v>198</v>
      </c>
      <c r="AF1232" s="245" t="s">
        <v>198</v>
      </c>
      <c r="AG1232" s="245" t="s">
        <v>197</v>
      </c>
      <c r="AH1232" s="245" t="s">
        <v>197</v>
      </c>
      <c r="AI1232" s="245" t="s">
        <v>197</v>
      </c>
      <c r="AJ1232" s="245" t="s">
        <v>197</v>
      </c>
      <c r="AK1232" s="245" t="s">
        <v>197</v>
      </c>
      <c r="AL1232" s="245" t="s">
        <v>197</v>
      </c>
      <c r="AM1232" s="245" t="s">
        <v>197</v>
      </c>
      <c r="AN1232" s="245" t="s">
        <v>197</v>
      </c>
      <c r="AO1232" s="245" t="s">
        <v>197</v>
      </c>
      <c r="AP1232" s="245" t="s">
        <v>197</v>
      </c>
      <c r="AQ1232" s="241">
        <v>0</v>
      </c>
      <c r="AR1232" s="241">
        <v>0</v>
      </c>
    </row>
    <row r="1233" spans="1:44" x14ac:dyDescent="0.2">
      <c r="A1233">
        <v>122070</v>
      </c>
      <c r="B1233" t="s">
        <v>1141</v>
      </c>
      <c r="C1233" t="s">
        <v>198</v>
      </c>
      <c r="D1233" t="s">
        <v>196</v>
      </c>
      <c r="E1233" t="s">
        <v>198</v>
      </c>
      <c r="F1233" t="s">
        <v>198</v>
      </c>
      <c r="G1233" t="s">
        <v>198</v>
      </c>
      <c r="H1233" t="s">
        <v>198</v>
      </c>
      <c r="I1233" t="s">
        <v>197</v>
      </c>
      <c r="J1233" t="s">
        <v>198</v>
      </c>
      <c r="K1233" t="s">
        <v>198</v>
      </c>
      <c r="L1233" t="s">
        <v>198</v>
      </c>
      <c r="M1233" t="s">
        <v>198</v>
      </c>
      <c r="N1233" t="s">
        <v>197</v>
      </c>
      <c r="O1233" t="s">
        <v>196</v>
      </c>
      <c r="P1233" t="s">
        <v>196</v>
      </c>
      <c r="Q1233" t="s">
        <v>196</v>
      </c>
      <c r="R1233" t="s">
        <v>197</v>
      </c>
      <c r="S1233" t="s">
        <v>198</v>
      </c>
      <c r="T1233" t="s">
        <v>196</v>
      </c>
      <c r="U1233" t="s">
        <v>198</v>
      </c>
      <c r="V1233" t="s">
        <v>197</v>
      </c>
      <c r="W1233" t="s">
        <v>198</v>
      </c>
      <c r="X1233" t="s">
        <v>198</v>
      </c>
      <c r="Y1233" t="s">
        <v>198</v>
      </c>
      <c r="Z1233" t="s">
        <v>196</v>
      </c>
      <c r="AA1233" t="s">
        <v>198</v>
      </c>
      <c r="AB1233" t="s">
        <v>198</v>
      </c>
      <c r="AC1233" t="s">
        <v>198</v>
      </c>
      <c r="AD1233" t="s">
        <v>196</v>
      </c>
      <c r="AE1233" t="s">
        <v>198</v>
      </c>
      <c r="AF1233" t="s">
        <v>196</v>
      </c>
      <c r="AG1233" t="s">
        <v>198</v>
      </c>
      <c r="AH1233" t="s">
        <v>196</v>
      </c>
      <c r="AI1233" t="s">
        <v>196</v>
      </c>
      <c r="AJ1233" t="s">
        <v>198</v>
      </c>
      <c r="AK1233" t="s">
        <v>197</v>
      </c>
      <c r="AL1233" t="s">
        <v>198</v>
      </c>
      <c r="AM1233" t="s">
        <v>197</v>
      </c>
      <c r="AN1233" t="s">
        <v>198</v>
      </c>
      <c r="AO1233" t="s">
        <v>197</v>
      </c>
      <c r="AP1233" t="s">
        <v>198</v>
      </c>
      <c r="AQ1233" s="241">
        <v>0</v>
      </c>
      <c r="AR1233" s="241">
        <v>0</v>
      </c>
    </row>
    <row r="1234" spans="1:44" x14ac:dyDescent="0.2">
      <c r="A1234">
        <v>122071</v>
      </c>
      <c r="B1234" t="s">
        <v>1141</v>
      </c>
      <c r="C1234" t="s">
        <v>659</v>
      </c>
      <c r="D1234" t="s">
        <v>659</v>
      </c>
      <c r="E1234" t="s">
        <v>659</v>
      </c>
      <c r="F1234" t="s">
        <v>659</v>
      </c>
      <c r="G1234" t="s">
        <v>659</v>
      </c>
      <c r="H1234" t="s">
        <v>659</v>
      </c>
      <c r="I1234" t="s">
        <v>659</v>
      </c>
      <c r="J1234" t="s">
        <v>659</v>
      </c>
      <c r="K1234" t="s">
        <v>659</v>
      </c>
      <c r="L1234" t="s">
        <v>659</v>
      </c>
      <c r="M1234" t="s">
        <v>659</v>
      </c>
      <c r="N1234" t="s">
        <v>659</v>
      </c>
      <c r="O1234" t="s">
        <v>659</v>
      </c>
      <c r="P1234" t="s">
        <v>659</v>
      </c>
      <c r="Q1234" t="s">
        <v>659</v>
      </c>
      <c r="R1234" t="s">
        <v>659</v>
      </c>
      <c r="S1234" t="s">
        <v>659</v>
      </c>
      <c r="T1234" t="s">
        <v>659</v>
      </c>
      <c r="U1234" t="s">
        <v>659</v>
      </c>
      <c r="V1234" t="s">
        <v>659</v>
      </c>
      <c r="W1234" t="s">
        <v>659</v>
      </c>
      <c r="X1234" t="s">
        <v>659</v>
      </c>
      <c r="Y1234" t="s">
        <v>659</v>
      </c>
      <c r="Z1234" t="s">
        <v>659</v>
      </c>
      <c r="AA1234" t="s">
        <v>659</v>
      </c>
      <c r="AB1234" t="s">
        <v>659</v>
      </c>
      <c r="AC1234" t="s">
        <v>659</v>
      </c>
      <c r="AD1234" t="s">
        <v>659</v>
      </c>
      <c r="AE1234" t="s">
        <v>659</v>
      </c>
      <c r="AF1234" t="s">
        <v>659</v>
      </c>
      <c r="AG1234" t="s">
        <v>659</v>
      </c>
      <c r="AH1234" t="s">
        <v>659</v>
      </c>
      <c r="AI1234" t="s">
        <v>659</v>
      </c>
      <c r="AJ1234" t="s">
        <v>659</v>
      </c>
      <c r="AK1234" t="s">
        <v>659</v>
      </c>
      <c r="AL1234" t="s">
        <v>659</v>
      </c>
      <c r="AM1234" t="s">
        <v>659</v>
      </c>
      <c r="AN1234" t="s">
        <v>659</v>
      </c>
      <c r="AO1234" t="s">
        <v>659</v>
      </c>
      <c r="AP1234" t="s">
        <v>659</v>
      </c>
      <c r="AQ1234" s="241" t="s">
        <v>935</v>
      </c>
      <c r="AR1234" s="241">
        <v>0</v>
      </c>
    </row>
    <row r="1235" spans="1:44" x14ac:dyDescent="0.2">
      <c r="A1235">
        <v>122071</v>
      </c>
      <c r="B1235" t="s">
        <v>1141</v>
      </c>
      <c r="C1235" t="s">
        <v>659</v>
      </c>
      <c r="D1235" t="s">
        <v>659</v>
      </c>
      <c r="E1235" t="s">
        <v>659</v>
      </c>
      <c r="F1235" t="s">
        <v>659</v>
      </c>
      <c r="G1235" t="s">
        <v>659</v>
      </c>
      <c r="H1235" t="s">
        <v>659</v>
      </c>
      <c r="I1235" t="s">
        <v>659</v>
      </c>
      <c r="J1235" t="s">
        <v>659</v>
      </c>
      <c r="K1235" t="s">
        <v>659</v>
      </c>
      <c r="L1235" t="s">
        <v>659</v>
      </c>
      <c r="M1235" t="s">
        <v>659</v>
      </c>
      <c r="N1235" t="s">
        <v>659</v>
      </c>
      <c r="O1235" t="s">
        <v>659</v>
      </c>
      <c r="P1235" t="s">
        <v>659</v>
      </c>
      <c r="Q1235" t="s">
        <v>659</v>
      </c>
      <c r="R1235" t="s">
        <v>659</v>
      </c>
      <c r="S1235" t="s">
        <v>659</v>
      </c>
      <c r="T1235" t="s">
        <v>659</v>
      </c>
      <c r="U1235" t="s">
        <v>659</v>
      </c>
      <c r="V1235" t="s">
        <v>659</v>
      </c>
      <c r="W1235" t="s">
        <v>659</v>
      </c>
      <c r="X1235" t="s">
        <v>659</v>
      </c>
      <c r="Y1235" t="s">
        <v>659</v>
      </c>
      <c r="Z1235" t="s">
        <v>659</v>
      </c>
      <c r="AA1235" t="s">
        <v>659</v>
      </c>
      <c r="AB1235" t="s">
        <v>659</v>
      </c>
      <c r="AC1235" t="s">
        <v>659</v>
      </c>
      <c r="AD1235" t="s">
        <v>659</v>
      </c>
      <c r="AE1235" t="s">
        <v>659</v>
      </c>
      <c r="AF1235" t="s">
        <v>659</v>
      </c>
      <c r="AG1235" t="s">
        <v>659</v>
      </c>
      <c r="AH1235" t="s">
        <v>659</v>
      </c>
      <c r="AI1235" t="s">
        <v>659</v>
      </c>
      <c r="AJ1235" t="s">
        <v>659</v>
      </c>
      <c r="AK1235" t="s">
        <v>659</v>
      </c>
      <c r="AL1235" t="s">
        <v>659</v>
      </c>
      <c r="AM1235" t="s">
        <v>659</v>
      </c>
      <c r="AN1235" t="s">
        <v>659</v>
      </c>
      <c r="AO1235" t="s">
        <v>659</v>
      </c>
      <c r="AP1235" t="s">
        <v>659</v>
      </c>
      <c r="AQ1235" s="241" t="s">
        <v>935</v>
      </c>
      <c r="AR1235" s="241">
        <v>0</v>
      </c>
    </row>
    <row r="1236" spans="1:44" x14ac:dyDescent="0.2">
      <c r="A1236">
        <v>122071</v>
      </c>
      <c r="B1236" t="s">
        <v>1141</v>
      </c>
      <c r="C1236" t="s">
        <v>659</v>
      </c>
      <c r="D1236" t="s">
        <v>659</v>
      </c>
      <c r="E1236" t="s">
        <v>659</v>
      </c>
      <c r="F1236" t="s">
        <v>659</v>
      </c>
      <c r="G1236" t="s">
        <v>659</v>
      </c>
      <c r="H1236" t="s">
        <v>659</v>
      </c>
      <c r="I1236" t="s">
        <v>659</v>
      </c>
      <c r="J1236" t="s">
        <v>659</v>
      </c>
      <c r="K1236" t="s">
        <v>659</v>
      </c>
      <c r="L1236" t="s">
        <v>659</v>
      </c>
      <c r="M1236" t="s">
        <v>659</v>
      </c>
      <c r="N1236" t="s">
        <v>659</v>
      </c>
      <c r="O1236" t="s">
        <v>659</v>
      </c>
      <c r="P1236" t="s">
        <v>659</v>
      </c>
      <c r="Q1236" t="s">
        <v>659</v>
      </c>
      <c r="R1236" t="s">
        <v>659</v>
      </c>
      <c r="S1236" t="s">
        <v>659</v>
      </c>
      <c r="T1236" t="s">
        <v>659</v>
      </c>
      <c r="U1236" t="s">
        <v>659</v>
      </c>
      <c r="V1236" t="s">
        <v>659</v>
      </c>
      <c r="W1236" t="s">
        <v>659</v>
      </c>
      <c r="X1236" t="s">
        <v>659</v>
      </c>
      <c r="Y1236" t="s">
        <v>659</v>
      </c>
      <c r="Z1236" t="s">
        <v>659</v>
      </c>
      <c r="AA1236" t="s">
        <v>659</v>
      </c>
      <c r="AB1236" t="s">
        <v>659</v>
      </c>
      <c r="AC1236" t="s">
        <v>659</v>
      </c>
      <c r="AD1236" t="s">
        <v>659</v>
      </c>
      <c r="AE1236" t="s">
        <v>659</v>
      </c>
      <c r="AF1236" t="s">
        <v>659</v>
      </c>
      <c r="AG1236" t="s">
        <v>659</v>
      </c>
      <c r="AH1236" t="s">
        <v>659</v>
      </c>
      <c r="AI1236" t="s">
        <v>659</v>
      </c>
      <c r="AJ1236" t="s">
        <v>659</v>
      </c>
      <c r="AK1236" t="s">
        <v>659</v>
      </c>
      <c r="AL1236" t="s">
        <v>659</v>
      </c>
      <c r="AM1236" t="s">
        <v>659</v>
      </c>
      <c r="AN1236" t="s">
        <v>659</v>
      </c>
      <c r="AO1236" t="s">
        <v>659</v>
      </c>
      <c r="AP1236" t="s">
        <v>659</v>
      </c>
      <c r="AQ1236" s="241" t="s">
        <v>935</v>
      </c>
      <c r="AR1236" s="241">
        <v>0</v>
      </c>
    </row>
    <row r="1237" spans="1:44" x14ac:dyDescent="0.2">
      <c r="A1237">
        <v>122079</v>
      </c>
      <c r="B1237" t="s">
        <v>1141</v>
      </c>
      <c r="C1237" t="s">
        <v>198</v>
      </c>
      <c r="D1237" t="s">
        <v>198</v>
      </c>
      <c r="E1237" t="s">
        <v>196</v>
      </c>
      <c r="F1237" t="s">
        <v>198</v>
      </c>
      <c r="G1237" t="s">
        <v>196</v>
      </c>
      <c r="H1237" t="s">
        <v>198</v>
      </c>
      <c r="I1237" t="s">
        <v>196</v>
      </c>
      <c r="J1237" t="s">
        <v>196</v>
      </c>
      <c r="K1237" t="s">
        <v>196</v>
      </c>
      <c r="L1237" t="s">
        <v>196</v>
      </c>
      <c r="M1237" t="s">
        <v>198</v>
      </c>
      <c r="N1237" t="s">
        <v>196</v>
      </c>
      <c r="O1237" t="s">
        <v>196</v>
      </c>
      <c r="P1237" t="s">
        <v>198</v>
      </c>
      <c r="Q1237" t="s">
        <v>196</v>
      </c>
      <c r="R1237" t="s">
        <v>198</v>
      </c>
      <c r="S1237" t="s">
        <v>198</v>
      </c>
      <c r="T1237" t="s">
        <v>197</v>
      </c>
      <c r="U1237" t="s">
        <v>196</v>
      </c>
      <c r="V1237" t="s">
        <v>198</v>
      </c>
      <c r="W1237" t="s">
        <v>198</v>
      </c>
      <c r="X1237" t="s">
        <v>198</v>
      </c>
      <c r="Y1237" t="s">
        <v>196</v>
      </c>
      <c r="Z1237" t="s">
        <v>198</v>
      </c>
      <c r="AA1237" t="s">
        <v>196</v>
      </c>
      <c r="AB1237" t="s">
        <v>196</v>
      </c>
      <c r="AC1237" t="s">
        <v>196</v>
      </c>
      <c r="AD1237" t="s">
        <v>196</v>
      </c>
      <c r="AE1237" t="s">
        <v>196</v>
      </c>
      <c r="AF1237" t="s">
        <v>196</v>
      </c>
      <c r="AG1237" t="s">
        <v>198</v>
      </c>
      <c r="AH1237" t="s">
        <v>196</v>
      </c>
      <c r="AI1237" t="s">
        <v>196</v>
      </c>
      <c r="AJ1237" t="s">
        <v>198</v>
      </c>
      <c r="AK1237" t="s">
        <v>198</v>
      </c>
      <c r="AL1237" t="s">
        <v>198</v>
      </c>
      <c r="AM1237" t="s">
        <v>197</v>
      </c>
      <c r="AN1237" t="s">
        <v>198</v>
      </c>
      <c r="AO1237" t="s">
        <v>197</v>
      </c>
      <c r="AP1237" t="s">
        <v>198</v>
      </c>
      <c r="AQ1237" s="241">
        <v>0</v>
      </c>
      <c r="AR1237" s="241">
        <v>0</v>
      </c>
    </row>
    <row r="1238" spans="1:44" x14ac:dyDescent="0.2">
      <c r="A1238">
        <v>122120</v>
      </c>
      <c r="B1238" t="s">
        <v>1144</v>
      </c>
      <c r="C1238" t="s">
        <v>198</v>
      </c>
      <c r="D1238" t="s">
        <v>198</v>
      </c>
      <c r="E1238" t="s">
        <v>198</v>
      </c>
      <c r="F1238" t="s">
        <v>198</v>
      </c>
      <c r="G1238" t="s">
        <v>196</v>
      </c>
      <c r="H1238" t="s">
        <v>198</v>
      </c>
      <c r="I1238" t="s">
        <v>198</v>
      </c>
      <c r="J1238" t="s">
        <v>196</v>
      </c>
      <c r="K1238" t="s">
        <v>198</v>
      </c>
      <c r="L1238" t="s">
        <v>198</v>
      </c>
      <c r="M1238" t="s">
        <v>196</v>
      </c>
      <c r="N1238" t="s">
        <v>196</v>
      </c>
      <c r="O1238" t="s">
        <v>198</v>
      </c>
      <c r="P1238" t="s">
        <v>198</v>
      </c>
      <c r="Q1238" t="s">
        <v>198</v>
      </c>
      <c r="R1238" t="s">
        <v>196</v>
      </c>
      <c r="S1238" t="s">
        <v>196</v>
      </c>
      <c r="T1238" t="s">
        <v>196</v>
      </c>
      <c r="U1238" t="s">
        <v>196</v>
      </c>
      <c r="V1238" t="s">
        <v>198</v>
      </c>
      <c r="W1238" t="s">
        <v>196</v>
      </c>
      <c r="X1238" t="s">
        <v>196</v>
      </c>
      <c r="Y1238" t="s">
        <v>196</v>
      </c>
      <c r="Z1238" t="s">
        <v>198</v>
      </c>
      <c r="AA1238" t="s">
        <v>196</v>
      </c>
      <c r="AB1238" t="s">
        <v>196</v>
      </c>
      <c r="AC1238" t="s">
        <v>198</v>
      </c>
      <c r="AD1238" t="s">
        <v>196</v>
      </c>
      <c r="AE1238" t="s">
        <v>196</v>
      </c>
      <c r="AF1238" t="s">
        <v>196</v>
      </c>
      <c r="AG1238" t="s">
        <v>198</v>
      </c>
      <c r="AH1238" t="s">
        <v>198</v>
      </c>
      <c r="AI1238" t="s">
        <v>198</v>
      </c>
      <c r="AJ1238" t="s">
        <v>198</v>
      </c>
      <c r="AK1238" t="s">
        <v>198</v>
      </c>
      <c r="AL1238" t="s">
        <v>198</v>
      </c>
      <c r="AM1238" t="s">
        <v>197</v>
      </c>
      <c r="AN1238" t="s">
        <v>197</v>
      </c>
      <c r="AO1238" t="s">
        <v>197</v>
      </c>
      <c r="AP1238" t="s">
        <v>197</v>
      </c>
      <c r="AQ1238" s="241">
        <v>0</v>
      </c>
      <c r="AR1238" s="241">
        <v>0</v>
      </c>
    </row>
    <row r="1239" spans="1:44" x14ac:dyDescent="0.2">
      <c r="A1239">
        <v>122126</v>
      </c>
      <c r="B1239" t="s">
        <v>1141</v>
      </c>
      <c r="C1239" t="s">
        <v>196</v>
      </c>
      <c r="D1239" t="s">
        <v>198</v>
      </c>
      <c r="E1239" t="s">
        <v>196</v>
      </c>
      <c r="F1239" t="s">
        <v>198</v>
      </c>
      <c r="G1239" t="s">
        <v>198</v>
      </c>
      <c r="H1239" t="s">
        <v>198</v>
      </c>
      <c r="I1239" t="s">
        <v>198</v>
      </c>
      <c r="J1239" t="s">
        <v>198</v>
      </c>
      <c r="K1239" t="s">
        <v>198</v>
      </c>
      <c r="L1239" t="s">
        <v>196</v>
      </c>
      <c r="M1239" t="s">
        <v>198</v>
      </c>
      <c r="N1239" t="s">
        <v>198</v>
      </c>
      <c r="O1239" t="s">
        <v>198</v>
      </c>
      <c r="P1239" t="s">
        <v>198</v>
      </c>
      <c r="Q1239" t="s">
        <v>198</v>
      </c>
      <c r="R1239" t="s">
        <v>198</v>
      </c>
      <c r="S1239" t="s">
        <v>198</v>
      </c>
      <c r="T1239" t="s">
        <v>198</v>
      </c>
      <c r="U1239" t="s">
        <v>198</v>
      </c>
      <c r="V1239" t="s">
        <v>198</v>
      </c>
      <c r="W1239" t="s">
        <v>198</v>
      </c>
      <c r="X1239" t="s">
        <v>198</v>
      </c>
      <c r="Y1239" t="s">
        <v>198</v>
      </c>
      <c r="Z1239" t="s">
        <v>198</v>
      </c>
      <c r="AA1239" t="s">
        <v>198</v>
      </c>
      <c r="AB1239" t="s">
        <v>198</v>
      </c>
      <c r="AC1239" t="s">
        <v>198</v>
      </c>
      <c r="AD1239" t="s">
        <v>196</v>
      </c>
      <c r="AE1239" t="s">
        <v>198</v>
      </c>
      <c r="AF1239" t="s">
        <v>196</v>
      </c>
      <c r="AG1239" t="s">
        <v>198</v>
      </c>
      <c r="AH1239" t="s">
        <v>198</v>
      </c>
      <c r="AI1239" t="s">
        <v>198</v>
      </c>
      <c r="AJ1239" t="s">
        <v>198</v>
      </c>
      <c r="AK1239" t="s">
        <v>198</v>
      </c>
      <c r="AL1239" t="s">
        <v>197</v>
      </c>
      <c r="AM1239" t="s">
        <v>197</v>
      </c>
      <c r="AN1239" t="s">
        <v>197</v>
      </c>
      <c r="AO1239" t="s">
        <v>198</v>
      </c>
      <c r="AP1239" t="s">
        <v>197</v>
      </c>
      <c r="AQ1239" s="241">
        <v>0</v>
      </c>
      <c r="AR1239" s="241">
        <v>0</v>
      </c>
    </row>
    <row r="1240" spans="1:44" x14ac:dyDescent="0.2">
      <c r="A1240">
        <v>122129</v>
      </c>
      <c r="B1240" t="s">
        <v>65</v>
      </c>
      <c r="C1240" t="s">
        <v>198</v>
      </c>
      <c r="D1240" t="s">
        <v>198</v>
      </c>
      <c r="E1240" t="s">
        <v>196</v>
      </c>
      <c r="F1240" t="s">
        <v>198</v>
      </c>
      <c r="G1240" t="s">
        <v>198</v>
      </c>
      <c r="H1240" t="s">
        <v>198</v>
      </c>
      <c r="I1240" t="s">
        <v>198</v>
      </c>
      <c r="J1240" t="s">
        <v>198</v>
      </c>
      <c r="K1240"/>
      <c r="L1240" t="s">
        <v>198</v>
      </c>
      <c r="M1240" t="s">
        <v>197</v>
      </c>
      <c r="N1240" t="s">
        <v>196</v>
      </c>
      <c r="O1240" t="s">
        <v>196</v>
      </c>
      <c r="P1240" t="s">
        <v>198</v>
      </c>
      <c r="Q1240" t="s">
        <v>198</v>
      </c>
      <c r="R1240" t="s">
        <v>197</v>
      </c>
      <c r="S1240" t="s">
        <v>198</v>
      </c>
      <c r="T1240" t="s">
        <v>197</v>
      </c>
      <c r="U1240" t="s">
        <v>198</v>
      </c>
      <c r="V1240" t="s">
        <v>198</v>
      </c>
      <c r="W1240" t="s">
        <v>198</v>
      </c>
      <c r="X1240" t="s">
        <v>198</v>
      </c>
      <c r="Y1240" t="s">
        <v>198</v>
      </c>
      <c r="Z1240" t="s">
        <v>198</v>
      </c>
      <c r="AA1240" t="s">
        <v>198</v>
      </c>
      <c r="AB1240" t="s">
        <v>198</v>
      </c>
      <c r="AC1240" t="s">
        <v>198</v>
      </c>
      <c r="AD1240" t="s">
        <v>198</v>
      </c>
      <c r="AE1240" t="s">
        <v>198</v>
      </c>
      <c r="AF1240" t="s">
        <v>198</v>
      </c>
      <c r="AG1240" t="s">
        <v>197</v>
      </c>
      <c r="AH1240" t="s">
        <v>197</v>
      </c>
      <c r="AI1240" t="s">
        <v>197</v>
      </c>
      <c r="AJ1240" t="s">
        <v>197</v>
      </c>
      <c r="AK1240" t="s">
        <v>197</v>
      </c>
      <c r="AL1240"/>
      <c r="AM1240"/>
      <c r="AN1240"/>
      <c r="AO1240"/>
      <c r="AP1240"/>
      <c r="AQ1240" s="241">
        <v>0</v>
      </c>
      <c r="AR1240" s="241">
        <v>0</v>
      </c>
    </row>
    <row r="1241" spans="1:44" x14ac:dyDescent="0.2">
      <c r="A1241">
        <v>122135</v>
      </c>
      <c r="B1241" t="s">
        <v>1144</v>
      </c>
      <c r="C1241" t="s">
        <v>198</v>
      </c>
      <c r="D1241" t="s">
        <v>198</v>
      </c>
      <c r="E1241" t="s">
        <v>198</v>
      </c>
      <c r="F1241" t="s">
        <v>198</v>
      </c>
      <c r="G1241" t="s">
        <v>198</v>
      </c>
      <c r="H1241" t="s">
        <v>198</v>
      </c>
      <c r="I1241" t="s">
        <v>198</v>
      </c>
      <c r="J1241" t="s">
        <v>198</v>
      </c>
      <c r="K1241" t="s">
        <v>196</v>
      </c>
      <c r="L1241" t="s">
        <v>198</v>
      </c>
      <c r="M1241" t="s">
        <v>198</v>
      </c>
      <c r="N1241" t="s">
        <v>198</v>
      </c>
      <c r="O1241" t="s">
        <v>198</v>
      </c>
      <c r="P1241" t="s">
        <v>196</v>
      </c>
      <c r="Q1241" t="s">
        <v>196</v>
      </c>
      <c r="R1241" t="s">
        <v>198</v>
      </c>
      <c r="S1241" t="s">
        <v>198</v>
      </c>
      <c r="T1241" t="s">
        <v>196</v>
      </c>
      <c r="U1241" t="s">
        <v>196</v>
      </c>
      <c r="V1241" t="s">
        <v>198</v>
      </c>
      <c r="W1241" t="s">
        <v>198</v>
      </c>
      <c r="X1241" t="s">
        <v>198</v>
      </c>
      <c r="Y1241" t="s">
        <v>198</v>
      </c>
      <c r="Z1241" t="s">
        <v>196</v>
      </c>
      <c r="AA1241" t="s">
        <v>196</v>
      </c>
      <c r="AB1241" t="s">
        <v>196</v>
      </c>
      <c r="AC1241" t="s">
        <v>198</v>
      </c>
      <c r="AD1241" t="s">
        <v>196</v>
      </c>
      <c r="AE1241" t="s">
        <v>198</v>
      </c>
      <c r="AF1241" t="s">
        <v>196</v>
      </c>
      <c r="AG1241" t="s">
        <v>197</v>
      </c>
      <c r="AH1241" t="s">
        <v>197</v>
      </c>
      <c r="AI1241" t="s">
        <v>197</v>
      </c>
      <c r="AJ1241" t="s">
        <v>197</v>
      </c>
      <c r="AK1241" t="s">
        <v>197</v>
      </c>
      <c r="AL1241" t="s">
        <v>197</v>
      </c>
      <c r="AM1241" t="s">
        <v>197</v>
      </c>
      <c r="AN1241" t="s">
        <v>197</v>
      </c>
      <c r="AO1241" t="s">
        <v>197</v>
      </c>
      <c r="AP1241" t="s">
        <v>197</v>
      </c>
      <c r="AQ1241" s="241">
        <v>0</v>
      </c>
      <c r="AR1241" s="241">
        <v>0</v>
      </c>
    </row>
    <row r="1242" spans="1:44" x14ac:dyDescent="0.2">
      <c r="A1242" s="241">
        <v>122137</v>
      </c>
      <c r="B1242" t="s">
        <v>59</v>
      </c>
      <c r="C1242" s="241" t="s">
        <v>198</v>
      </c>
      <c r="D1242" s="241" t="s">
        <v>198</v>
      </c>
      <c r="E1242" s="241" t="s">
        <v>196</v>
      </c>
      <c r="F1242" s="241" t="s">
        <v>198</v>
      </c>
      <c r="G1242" s="241" t="s">
        <v>198</v>
      </c>
      <c r="H1242" s="241" t="s">
        <v>196</v>
      </c>
      <c r="I1242" s="241" t="s">
        <v>196</v>
      </c>
      <c r="J1242" s="241" t="s">
        <v>196</v>
      </c>
      <c r="K1242" s="241" t="s">
        <v>198</v>
      </c>
      <c r="L1242" s="241" t="s">
        <v>196</v>
      </c>
      <c r="M1242" s="241" t="s">
        <v>198</v>
      </c>
      <c r="N1242" s="241" t="s">
        <v>196</v>
      </c>
      <c r="O1242" s="241" t="s">
        <v>196</v>
      </c>
      <c r="P1242" s="241" t="s">
        <v>196</v>
      </c>
      <c r="Q1242" s="241" t="s">
        <v>198</v>
      </c>
      <c r="R1242" s="241" t="s">
        <v>197</v>
      </c>
      <c r="S1242" s="241" t="s">
        <v>198</v>
      </c>
      <c r="T1242" s="241" t="s">
        <v>197</v>
      </c>
      <c r="U1242" s="241" t="s">
        <v>198</v>
      </c>
      <c r="V1242" s="241" t="s">
        <v>197</v>
      </c>
      <c r="W1242" s="241" t="s">
        <v>198</v>
      </c>
      <c r="X1242" s="241" t="s">
        <v>198</v>
      </c>
      <c r="Y1242" s="241" t="s">
        <v>198</v>
      </c>
      <c r="Z1242" s="241" t="s">
        <v>198</v>
      </c>
      <c r="AA1242" s="241" t="s">
        <v>196</v>
      </c>
      <c r="AB1242" s="241" t="s">
        <v>198</v>
      </c>
      <c r="AC1242" s="241" t="s">
        <v>198</v>
      </c>
      <c r="AD1242" s="241" t="s">
        <v>196</v>
      </c>
      <c r="AE1242" s="241" t="s">
        <v>196</v>
      </c>
      <c r="AF1242" s="241" t="s">
        <v>196</v>
      </c>
      <c r="AG1242" s="241" t="s">
        <v>196</v>
      </c>
      <c r="AH1242" s="241" t="s">
        <v>196</v>
      </c>
      <c r="AI1242" s="241" t="s">
        <v>196</v>
      </c>
      <c r="AJ1242" s="241" t="s">
        <v>198</v>
      </c>
      <c r="AK1242" s="241" t="s">
        <v>196</v>
      </c>
      <c r="AL1242" s="241" t="s">
        <v>198</v>
      </c>
      <c r="AM1242" s="241" t="s">
        <v>197</v>
      </c>
      <c r="AN1242" s="241" t="s">
        <v>198</v>
      </c>
      <c r="AO1242" s="241" t="s">
        <v>198</v>
      </c>
      <c r="AP1242" s="241" t="s">
        <v>197</v>
      </c>
      <c r="AQ1242" s="241">
        <v>0</v>
      </c>
      <c r="AR1242" s="241">
        <v>0</v>
      </c>
    </row>
    <row r="1243" spans="1:44" x14ac:dyDescent="0.2">
      <c r="A1243">
        <v>122140</v>
      </c>
      <c r="B1243" t="s">
        <v>59</v>
      </c>
      <c r="C1243"/>
      <c r="D1243"/>
      <c r="E1243"/>
      <c r="F1243" t="s">
        <v>196</v>
      </c>
      <c r="G1243"/>
      <c r="H1243"/>
      <c r="I1243"/>
      <c r="J1243"/>
      <c r="K1243" t="s">
        <v>198</v>
      </c>
      <c r="L1243"/>
      <c r="M1243"/>
      <c r="N1243"/>
      <c r="O1243"/>
      <c r="P1243" t="s">
        <v>196</v>
      </c>
      <c r="Q1243"/>
      <c r="R1243"/>
      <c r="S1243"/>
      <c r="T1243"/>
      <c r="U1243" t="s">
        <v>196</v>
      </c>
      <c r="V1243"/>
      <c r="W1243"/>
      <c r="X1243"/>
      <c r="Y1243" t="s">
        <v>196</v>
      </c>
      <c r="Z1243" t="s">
        <v>198</v>
      </c>
      <c r="AA1243"/>
      <c r="AB1243" t="s">
        <v>198</v>
      </c>
      <c r="AC1243" t="s">
        <v>198</v>
      </c>
      <c r="AD1243" t="s">
        <v>198</v>
      </c>
      <c r="AE1243" t="s">
        <v>198</v>
      </c>
      <c r="AF1243" t="s">
        <v>198</v>
      </c>
      <c r="AG1243" t="s">
        <v>198</v>
      </c>
      <c r="AH1243" t="s">
        <v>196</v>
      </c>
      <c r="AI1243" t="s">
        <v>198</v>
      </c>
      <c r="AJ1243" t="s">
        <v>198</v>
      </c>
      <c r="AK1243" t="s">
        <v>196</v>
      </c>
      <c r="AL1243" t="s">
        <v>198</v>
      </c>
      <c r="AM1243" t="s">
        <v>196</v>
      </c>
      <c r="AN1243" t="s">
        <v>198</v>
      </c>
      <c r="AO1243" t="s">
        <v>196</v>
      </c>
      <c r="AP1243" t="s">
        <v>196</v>
      </c>
      <c r="AQ1243" s="241">
        <v>0</v>
      </c>
      <c r="AR1243" s="241">
        <v>0</v>
      </c>
    </row>
    <row r="1244" spans="1:44" x14ac:dyDescent="0.2">
      <c r="A1244">
        <v>122149</v>
      </c>
      <c r="B1244" t="s">
        <v>65</v>
      </c>
      <c r="C1244" t="s">
        <v>659</v>
      </c>
      <c r="D1244" t="s">
        <v>659</v>
      </c>
      <c r="E1244" t="s">
        <v>659</v>
      </c>
      <c r="F1244" t="s">
        <v>659</v>
      </c>
      <c r="G1244" t="s">
        <v>659</v>
      </c>
      <c r="H1244" t="s">
        <v>659</v>
      </c>
      <c r="I1244" t="s">
        <v>659</v>
      </c>
      <c r="J1244" t="s">
        <v>659</v>
      </c>
      <c r="K1244" t="s">
        <v>659</v>
      </c>
      <c r="L1244" t="s">
        <v>659</v>
      </c>
      <c r="M1244" t="s">
        <v>659</v>
      </c>
      <c r="N1244" t="s">
        <v>659</v>
      </c>
      <c r="O1244" t="s">
        <v>659</v>
      </c>
      <c r="P1244" t="s">
        <v>659</v>
      </c>
      <c r="Q1244" t="s">
        <v>659</v>
      </c>
      <c r="R1244" t="s">
        <v>659</v>
      </c>
      <c r="S1244" t="s">
        <v>659</v>
      </c>
      <c r="T1244" t="s">
        <v>659</v>
      </c>
      <c r="U1244" t="s">
        <v>659</v>
      </c>
      <c r="V1244" t="s">
        <v>659</v>
      </c>
      <c r="W1244" t="s">
        <v>659</v>
      </c>
      <c r="X1244" t="s">
        <v>659</v>
      </c>
      <c r="Y1244" t="s">
        <v>659</v>
      </c>
      <c r="Z1244" t="s">
        <v>659</v>
      </c>
      <c r="AA1244" t="s">
        <v>659</v>
      </c>
      <c r="AB1244" t="s">
        <v>659</v>
      </c>
      <c r="AC1244" t="s">
        <v>659</v>
      </c>
      <c r="AD1244" t="s">
        <v>659</v>
      </c>
      <c r="AE1244" t="s">
        <v>659</v>
      </c>
      <c r="AF1244" t="s">
        <v>659</v>
      </c>
      <c r="AG1244" t="s">
        <v>659</v>
      </c>
      <c r="AH1244" t="s">
        <v>659</v>
      </c>
      <c r="AI1244" t="s">
        <v>659</v>
      </c>
      <c r="AJ1244" t="s">
        <v>659</v>
      </c>
      <c r="AK1244" t="s">
        <v>659</v>
      </c>
      <c r="AL1244"/>
      <c r="AM1244"/>
      <c r="AN1244"/>
      <c r="AO1244"/>
      <c r="AP1244"/>
      <c r="AQ1244" s="241" t="s">
        <v>935</v>
      </c>
      <c r="AR1244" s="241">
        <v>0</v>
      </c>
    </row>
    <row r="1245" spans="1:44" x14ac:dyDescent="0.2">
      <c r="A1245">
        <v>122150</v>
      </c>
      <c r="B1245" t="s">
        <v>59</v>
      </c>
      <c r="C1245" t="s">
        <v>198</v>
      </c>
      <c r="D1245" t="s">
        <v>196</v>
      </c>
      <c r="E1245" t="s">
        <v>198</v>
      </c>
      <c r="F1245" t="s">
        <v>196</v>
      </c>
      <c r="G1245" t="s">
        <v>198</v>
      </c>
      <c r="H1245" t="s">
        <v>198</v>
      </c>
      <c r="I1245" t="s">
        <v>196</v>
      </c>
      <c r="J1245" t="s">
        <v>198</v>
      </c>
      <c r="K1245" t="s">
        <v>196</v>
      </c>
      <c r="L1245" t="s">
        <v>196</v>
      </c>
      <c r="M1245" t="s">
        <v>198</v>
      </c>
      <c r="N1245" t="s">
        <v>196</v>
      </c>
      <c r="O1245" t="s">
        <v>197</v>
      </c>
      <c r="P1245" t="s">
        <v>198</v>
      </c>
      <c r="Q1245" t="s">
        <v>198</v>
      </c>
      <c r="R1245" t="s">
        <v>198</v>
      </c>
      <c r="S1245" t="s">
        <v>198</v>
      </c>
      <c r="T1245" t="s">
        <v>196</v>
      </c>
      <c r="U1245" t="s">
        <v>197</v>
      </c>
      <c r="V1245" t="s">
        <v>198</v>
      </c>
      <c r="W1245" t="s">
        <v>198</v>
      </c>
      <c r="X1245" t="s">
        <v>198</v>
      </c>
      <c r="Y1245" t="s">
        <v>198</v>
      </c>
      <c r="Z1245" t="s">
        <v>198</v>
      </c>
      <c r="AA1245" t="s">
        <v>198</v>
      </c>
      <c r="AB1245" t="s">
        <v>198</v>
      </c>
      <c r="AC1245" t="s">
        <v>198</v>
      </c>
      <c r="AD1245" t="s">
        <v>198</v>
      </c>
      <c r="AE1245" t="s">
        <v>198</v>
      </c>
      <c r="AF1245" t="s">
        <v>196</v>
      </c>
      <c r="AG1245" t="s">
        <v>198</v>
      </c>
      <c r="AH1245" t="s">
        <v>198</v>
      </c>
      <c r="AI1245" t="s">
        <v>198</v>
      </c>
      <c r="AJ1245" t="s">
        <v>198</v>
      </c>
      <c r="AK1245" t="s">
        <v>198</v>
      </c>
      <c r="AL1245" t="s">
        <v>197</v>
      </c>
      <c r="AM1245" t="s">
        <v>198</v>
      </c>
      <c r="AN1245" t="s">
        <v>197</v>
      </c>
      <c r="AO1245" t="s">
        <v>197</v>
      </c>
      <c r="AP1245" t="s">
        <v>198</v>
      </c>
      <c r="AQ1245" s="241">
        <v>0</v>
      </c>
      <c r="AR1245" s="241">
        <v>0</v>
      </c>
    </row>
    <row r="1246" spans="1:44" x14ac:dyDescent="0.2">
      <c r="A1246" s="241">
        <v>122151</v>
      </c>
      <c r="B1246" t="s">
        <v>1144</v>
      </c>
      <c r="C1246" s="241" t="s">
        <v>198</v>
      </c>
      <c r="D1246" s="241" t="s">
        <v>198</v>
      </c>
      <c r="E1246" s="241" t="s">
        <v>198</v>
      </c>
      <c r="F1246" s="241" t="s">
        <v>198</v>
      </c>
      <c r="G1246" s="241" t="s">
        <v>196</v>
      </c>
      <c r="H1246" s="241" t="s">
        <v>198</v>
      </c>
      <c r="I1246" s="241" t="s">
        <v>196</v>
      </c>
      <c r="J1246" s="241" t="s">
        <v>196</v>
      </c>
      <c r="K1246" s="241" t="s">
        <v>196</v>
      </c>
      <c r="L1246" s="241" t="s">
        <v>197</v>
      </c>
      <c r="M1246" s="241" t="s">
        <v>198</v>
      </c>
      <c r="N1246" s="241" t="s">
        <v>196</v>
      </c>
      <c r="O1246" s="241" t="s">
        <v>196</v>
      </c>
      <c r="P1246" s="241" t="s">
        <v>198</v>
      </c>
      <c r="Q1246" s="241" t="s">
        <v>198</v>
      </c>
      <c r="R1246" s="241" t="s">
        <v>198</v>
      </c>
      <c r="S1246" s="241" t="s">
        <v>198</v>
      </c>
      <c r="T1246" s="241" t="s">
        <v>196</v>
      </c>
      <c r="U1246" s="241" t="s">
        <v>196</v>
      </c>
      <c r="V1246" s="241" t="s">
        <v>196</v>
      </c>
      <c r="W1246" s="241" t="s">
        <v>198</v>
      </c>
      <c r="X1246" s="241" t="s">
        <v>198</v>
      </c>
      <c r="Y1246" s="241" t="s">
        <v>196</v>
      </c>
      <c r="Z1246" s="241" t="s">
        <v>198</v>
      </c>
      <c r="AA1246" s="241" t="s">
        <v>198</v>
      </c>
      <c r="AB1246" s="241" t="s">
        <v>198</v>
      </c>
      <c r="AC1246" s="241" t="s">
        <v>198</v>
      </c>
      <c r="AD1246" s="241" t="s">
        <v>198</v>
      </c>
      <c r="AE1246" s="241" t="s">
        <v>198</v>
      </c>
      <c r="AF1246" s="241" t="s">
        <v>196</v>
      </c>
      <c r="AG1246" s="241" t="s">
        <v>198</v>
      </c>
      <c r="AH1246" s="241" t="s">
        <v>198</v>
      </c>
      <c r="AI1246" s="241" t="s">
        <v>198</v>
      </c>
      <c r="AJ1246" s="241" t="s">
        <v>198</v>
      </c>
      <c r="AK1246" s="241" t="s">
        <v>196</v>
      </c>
      <c r="AL1246" s="241" t="s">
        <v>198</v>
      </c>
      <c r="AM1246" s="241" t="s">
        <v>196</v>
      </c>
      <c r="AN1246" s="241" t="s">
        <v>198</v>
      </c>
      <c r="AO1246" s="241" t="s">
        <v>198</v>
      </c>
      <c r="AP1246" s="241" t="s">
        <v>198</v>
      </c>
      <c r="AQ1246" s="241">
        <v>0</v>
      </c>
      <c r="AR1246" s="241">
        <v>0</v>
      </c>
    </row>
    <row r="1247" spans="1:44" x14ac:dyDescent="0.2">
      <c r="A1247">
        <v>122166</v>
      </c>
      <c r="B1247" t="s">
        <v>59</v>
      </c>
      <c r="C1247"/>
      <c r="D1247"/>
      <c r="E1247"/>
      <c r="F1247"/>
      <c r="G1247"/>
      <c r="H1247"/>
      <c r="I1247"/>
      <c r="J1247"/>
      <c r="K1247"/>
      <c r="L1247"/>
      <c r="M1247"/>
      <c r="N1247"/>
      <c r="O1247"/>
      <c r="P1247"/>
      <c r="Q1247"/>
      <c r="R1247"/>
      <c r="S1247"/>
      <c r="T1247" t="s">
        <v>659</v>
      </c>
      <c r="U1247" t="s">
        <v>659</v>
      </c>
      <c r="V1247"/>
      <c r="W1247"/>
      <c r="X1247"/>
      <c r="Y1247"/>
      <c r="Z1247"/>
      <c r="AA1247"/>
      <c r="AB1247"/>
      <c r="AC1247"/>
      <c r="AD1247"/>
      <c r="AE1247" t="s">
        <v>659</v>
      </c>
      <c r="AF1247"/>
      <c r="AG1247"/>
      <c r="AH1247"/>
      <c r="AI1247"/>
      <c r="AJ1247"/>
      <c r="AK1247"/>
      <c r="AL1247" t="s">
        <v>659</v>
      </c>
      <c r="AM1247" t="s">
        <v>659</v>
      </c>
      <c r="AN1247" t="s">
        <v>659</v>
      </c>
      <c r="AO1247" t="s">
        <v>659</v>
      </c>
      <c r="AP1247" t="s">
        <v>659</v>
      </c>
      <c r="AQ1247" s="241" t="s">
        <v>944</v>
      </c>
      <c r="AR1247" s="241">
        <v>0</v>
      </c>
    </row>
    <row r="1248" spans="1:44" x14ac:dyDescent="0.2">
      <c r="A1248">
        <v>122167</v>
      </c>
      <c r="B1248" t="s">
        <v>1141</v>
      </c>
      <c r="C1248" t="s">
        <v>198</v>
      </c>
      <c r="D1248" t="s">
        <v>196</v>
      </c>
      <c r="E1248" t="s">
        <v>196</v>
      </c>
      <c r="F1248" t="s">
        <v>198</v>
      </c>
      <c r="G1248" t="s">
        <v>198</v>
      </c>
      <c r="H1248" t="s">
        <v>198</v>
      </c>
      <c r="I1248" t="s">
        <v>196</v>
      </c>
      <c r="J1248" t="s">
        <v>196</v>
      </c>
      <c r="K1248" t="s">
        <v>198</v>
      </c>
      <c r="L1248" t="s">
        <v>198</v>
      </c>
      <c r="M1248" t="s">
        <v>198</v>
      </c>
      <c r="N1248" t="s">
        <v>198</v>
      </c>
      <c r="O1248" t="s">
        <v>196</v>
      </c>
      <c r="P1248" t="s">
        <v>198</v>
      </c>
      <c r="Q1248" t="s">
        <v>196</v>
      </c>
      <c r="R1248" t="s">
        <v>198</v>
      </c>
      <c r="S1248" t="s">
        <v>198</v>
      </c>
      <c r="T1248" t="s">
        <v>198</v>
      </c>
      <c r="U1248" t="s">
        <v>198</v>
      </c>
      <c r="V1248" t="s">
        <v>198</v>
      </c>
      <c r="W1248" t="s">
        <v>196</v>
      </c>
      <c r="X1248" t="s">
        <v>198</v>
      </c>
      <c r="Y1248" t="s">
        <v>198</v>
      </c>
      <c r="Z1248" t="s">
        <v>198</v>
      </c>
      <c r="AA1248" t="s">
        <v>198</v>
      </c>
      <c r="AB1248" t="s">
        <v>198</v>
      </c>
      <c r="AC1248" t="s">
        <v>198</v>
      </c>
      <c r="AD1248" t="s">
        <v>198</v>
      </c>
      <c r="AE1248" t="s">
        <v>198</v>
      </c>
      <c r="AF1248" t="s">
        <v>198</v>
      </c>
      <c r="AG1248" t="s">
        <v>197</v>
      </c>
      <c r="AH1248" t="s">
        <v>198</v>
      </c>
      <c r="AI1248" t="s">
        <v>198</v>
      </c>
      <c r="AJ1248" t="s">
        <v>197</v>
      </c>
      <c r="AK1248" t="s">
        <v>196</v>
      </c>
      <c r="AL1248" t="s">
        <v>197</v>
      </c>
      <c r="AM1248" t="s">
        <v>197</v>
      </c>
      <c r="AN1248" t="s">
        <v>197</v>
      </c>
      <c r="AO1248" t="s">
        <v>197</v>
      </c>
      <c r="AP1248" t="s">
        <v>197</v>
      </c>
      <c r="AQ1248" s="241">
        <v>0</v>
      </c>
      <c r="AR1248" s="241">
        <v>0</v>
      </c>
    </row>
    <row r="1249" spans="1:44" ht="21.75" x14ac:dyDescent="0.5">
      <c r="A1249" s="259">
        <v>122179</v>
      </c>
      <c r="B1249" t="s">
        <v>59</v>
      </c>
      <c r="C1249" s="241" t="s">
        <v>196</v>
      </c>
      <c r="D1249" s="241" t="s">
        <v>196</v>
      </c>
      <c r="E1249" s="241" t="s">
        <v>197</v>
      </c>
      <c r="F1249" s="241" t="s">
        <v>198</v>
      </c>
      <c r="G1249" s="241" t="s">
        <v>196</v>
      </c>
      <c r="H1249" s="241" t="s">
        <v>196</v>
      </c>
      <c r="I1249" s="241" t="s">
        <v>198</v>
      </c>
      <c r="J1249" s="241" t="s">
        <v>196</v>
      </c>
      <c r="K1249" s="241" t="s">
        <v>198</v>
      </c>
      <c r="L1249" s="241" t="s">
        <v>196</v>
      </c>
      <c r="M1249" s="241" t="s">
        <v>196</v>
      </c>
      <c r="N1249" s="241" t="s">
        <v>198</v>
      </c>
      <c r="O1249" s="241" t="s">
        <v>198</v>
      </c>
      <c r="P1249" s="241" t="s">
        <v>196</v>
      </c>
      <c r="Q1249" s="241" t="s">
        <v>198</v>
      </c>
      <c r="R1249" s="241" t="s">
        <v>198</v>
      </c>
      <c r="S1249" s="241" t="s">
        <v>196</v>
      </c>
      <c r="T1249" s="241" t="s">
        <v>198</v>
      </c>
      <c r="U1249" s="241" t="s">
        <v>198</v>
      </c>
      <c r="V1249" s="241" t="s">
        <v>198</v>
      </c>
      <c r="W1249" s="241" t="s">
        <v>198</v>
      </c>
      <c r="X1249" s="241" t="s">
        <v>198</v>
      </c>
      <c r="Y1249" s="241" t="s">
        <v>198</v>
      </c>
      <c r="Z1249" s="241" t="s">
        <v>198</v>
      </c>
      <c r="AA1249" s="241" t="s">
        <v>198</v>
      </c>
      <c r="AB1249" s="241" t="s">
        <v>196</v>
      </c>
      <c r="AC1249" s="241" t="s">
        <v>198</v>
      </c>
      <c r="AD1249" s="241" t="s">
        <v>198</v>
      </c>
      <c r="AE1249" s="241" t="s">
        <v>198</v>
      </c>
      <c r="AF1249" s="241" t="s">
        <v>196</v>
      </c>
      <c r="AG1249" s="241" t="s">
        <v>198</v>
      </c>
      <c r="AH1249" s="241" t="s">
        <v>198</v>
      </c>
      <c r="AI1249" s="241" t="s">
        <v>197</v>
      </c>
      <c r="AJ1249" s="241" t="s">
        <v>197</v>
      </c>
      <c r="AK1249" s="241" t="s">
        <v>197</v>
      </c>
      <c r="AL1249" s="241" t="s">
        <v>197</v>
      </c>
      <c r="AM1249" s="241" t="s">
        <v>197</v>
      </c>
      <c r="AN1249" s="241" t="s">
        <v>197</v>
      </c>
      <c r="AO1249" s="241" t="s">
        <v>197</v>
      </c>
      <c r="AP1249" s="241" t="s">
        <v>197</v>
      </c>
      <c r="AQ1249" s="241">
        <v>0</v>
      </c>
      <c r="AR1249" s="241">
        <v>0</v>
      </c>
    </row>
    <row r="1250" spans="1:44" x14ac:dyDescent="0.2">
      <c r="A1250" s="241">
        <v>122181</v>
      </c>
      <c r="B1250" t="s">
        <v>1144</v>
      </c>
      <c r="C1250" s="241" t="s">
        <v>196</v>
      </c>
      <c r="D1250" s="241" t="s">
        <v>198</v>
      </c>
      <c r="E1250" s="241" t="s">
        <v>198</v>
      </c>
      <c r="F1250" s="241" t="s">
        <v>198</v>
      </c>
      <c r="G1250" s="241" t="s">
        <v>196</v>
      </c>
      <c r="H1250" s="241" t="s">
        <v>198</v>
      </c>
      <c r="I1250" s="241" t="s">
        <v>196</v>
      </c>
      <c r="J1250" s="241" t="s">
        <v>196</v>
      </c>
      <c r="K1250" s="241" t="s">
        <v>196</v>
      </c>
      <c r="L1250" s="241" t="s">
        <v>196</v>
      </c>
      <c r="M1250" s="241" t="s">
        <v>196</v>
      </c>
      <c r="N1250" s="241" t="s">
        <v>196</v>
      </c>
      <c r="O1250" s="241" t="s">
        <v>196</v>
      </c>
      <c r="P1250" s="241" t="s">
        <v>198</v>
      </c>
      <c r="Q1250" s="241" t="s">
        <v>198</v>
      </c>
      <c r="R1250" s="241" t="s">
        <v>198</v>
      </c>
      <c r="S1250" s="241" t="s">
        <v>198</v>
      </c>
      <c r="T1250" s="241" t="s">
        <v>198</v>
      </c>
      <c r="U1250" s="241" t="s">
        <v>198</v>
      </c>
      <c r="V1250" s="241" t="s">
        <v>198</v>
      </c>
      <c r="W1250" s="241" t="s">
        <v>198</v>
      </c>
      <c r="X1250" s="241" t="s">
        <v>198</v>
      </c>
      <c r="Y1250" s="241" t="s">
        <v>196</v>
      </c>
      <c r="Z1250" s="241" t="s">
        <v>198</v>
      </c>
      <c r="AA1250" s="241" t="s">
        <v>196</v>
      </c>
      <c r="AB1250" s="241" t="s">
        <v>196</v>
      </c>
      <c r="AC1250" s="241" t="s">
        <v>196</v>
      </c>
      <c r="AD1250" s="241" t="s">
        <v>196</v>
      </c>
      <c r="AE1250" s="241" t="s">
        <v>196</v>
      </c>
      <c r="AF1250" s="241" t="s">
        <v>196</v>
      </c>
      <c r="AG1250" s="241" t="s">
        <v>198</v>
      </c>
      <c r="AH1250" s="241" t="s">
        <v>198</v>
      </c>
      <c r="AI1250" s="241" t="s">
        <v>198</v>
      </c>
      <c r="AJ1250" s="241" t="s">
        <v>198</v>
      </c>
      <c r="AK1250" s="241" t="s">
        <v>198</v>
      </c>
      <c r="AL1250" s="241" t="s">
        <v>198</v>
      </c>
      <c r="AM1250" s="241" t="s">
        <v>198</v>
      </c>
      <c r="AN1250" s="241" t="s">
        <v>198</v>
      </c>
      <c r="AO1250" s="241" t="s">
        <v>198</v>
      </c>
      <c r="AP1250" s="241" t="s">
        <v>198</v>
      </c>
      <c r="AQ1250" s="241">
        <v>0</v>
      </c>
      <c r="AR1250" s="241">
        <v>0</v>
      </c>
    </row>
    <row r="1251" spans="1:44" x14ac:dyDescent="0.2">
      <c r="A1251" s="241">
        <v>122188</v>
      </c>
      <c r="B1251" t="s">
        <v>59</v>
      </c>
      <c r="C1251" s="241" t="s">
        <v>196</v>
      </c>
      <c r="D1251" s="241" t="s">
        <v>196</v>
      </c>
      <c r="E1251" s="241" t="s">
        <v>196</v>
      </c>
      <c r="F1251" s="241" t="s">
        <v>196</v>
      </c>
      <c r="G1251" s="241" t="s">
        <v>196</v>
      </c>
      <c r="H1251" s="241" t="s">
        <v>198</v>
      </c>
      <c r="I1251" s="241" t="s">
        <v>198</v>
      </c>
      <c r="J1251" s="241" t="s">
        <v>197</v>
      </c>
      <c r="K1251" s="241" t="s">
        <v>198</v>
      </c>
      <c r="L1251" s="241" t="s">
        <v>198</v>
      </c>
      <c r="M1251" s="241" t="s">
        <v>198</v>
      </c>
      <c r="N1251" s="241" t="s">
        <v>198</v>
      </c>
      <c r="O1251" s="241" t="s">
        <v>198</v>
      </c>
      <c r="P1251" s="241" t="s">
        <v>198</v>
      </c>
      <c r="Q1251" s="241" t="s">
        <v>198</v>
      </c>
      <c r="R1251" s="241" t="s">
        <v>197</v>
      </c>
      <c r="S1251" s="241" t="s">
        <v>197</v>
      </c>
      <c r="T1251" s="241" t="s">
        <v>198</v>
      </c>
      <c r="U1251" s="241" t="s">
        <v>198</v>
      </c>
      <c r="V1251" s="241" t="s">
        <v>197</v>
      </c>
      <c r="W1251" s="241" t="s">
        <v>198</v>
      </c>
      <c r="X1251" s="241" t="s">
        <v>198</v>
      </c>
      <c r="Y1251" s="241" t="s">
        <v>196</v>
      </c>
      <c r="Z1251" s="241" t="s">
        <v>198</v>
      </c>
      <c r="AA1251" s="241" t="s">
        <v>198</v>
      </c>
      <c r="AB1251" s="241" t="s">
        <v>196</v>
      </c>
      <c r="AC1251" s="241" t="s">
        <v>198</v>
      </c>
      <c r="AD1251" s="241" t="s">
        <v>196</v>
      </c>
      <c r="AE1251" s="241" t="s">
        <v>198</v>
      </c>
      <c r="AF1251" s="241" t="s">
        <v>198</v>
      </c>
      <c r="AG1251" s="241" t="s">
        <v>196</v>
      </c>
      <c r="AH1251" s="241" t="s">
        <v>198</v>
      </c>
      <c r="AI1251" s="241" t="s">
        <v>196</v>
      </c>
      <c r="AJ1251" s="241" t="s">
        <v>198</v>
      </c>
      <c r="AK1251" s="241" t="s">
        <v>198</v>
      </c>
      <c r="AL1251" s="241" t="s">
        <v>196</v>
      </c>
      <c r="AM1251" s="241" t="s">
        <v>198</v>
      </c>
      <c r="AN1251" s="241" t="s">
        <v>196</v>
      </c>
      <c r="AO1251" s="241" t="s">
        <v>198</v>
      </c>
      <c r="AP1251" s="241" t="s">
        <v>198</v>
      </c>
      <c r="AQ1251" s="241">
        <v>0</v>
      </c>
      <c r="AR1251" s="241">
        <v>0</v>
      </c>
    </row>
    <row r="1252" spans="1:44" x14ac:dyDescent="0.2">
      <c r="A1252">
        <v>122207</v>
      </c>
      <c r="B1252" t="s">
        <v>59</v>
      </c>
      <c r="C1252" t="s">
        <v>198</v>
      </c>
      <c r="D1252" t="s">
        <v>196</v>
      </c>
      <c r="E1252" t="s">
        <v>198</v>
      </c>
      <c r="F1252" t="s">
        <v>198</v>
      </c>
      <c r="G1252" t="s">
        <v>196</v>
      </c>
      <c r="H1252" t="s">
        <v>198</v>
      </c>
      <c r="I1252" t="s">
        <v>196</v>
      </c>
      <c r="J1252" t="s">
        <v>198</v>
      </c>
      <c r="K1252" t="s">
        <v>196</v>
      </c>
      <c r="L1252" t="s">
        <v>196</v>
      </c>
      <c r="M1252" t="s">
        <v>198</v>
      </c>
      <c r="N1252" t="s">
        <v>198</v>
      </c>
      <c r="O1252" t="s">
        <v>198</v>
      </c>
      <c r="P1252" t="s">
        <v>198</v>
      </c>
      <c r="Q1252" t="s">
        <v>198</v>
      </c>
      <c r="R1252" t="s">
        <v>198</v>
      </c>
      <c r="S1252" t="s">
        <v>198</v>
      </c>
      <c r="T1252" t="s">
        <v>196</v>
      </c>
      <c r="U1252" t="s">
        <v>198</v>
      </c>
      <c r="V1252" t="s">
        <v>198</v>
      </c>
      <c r="W1252" t="s">
        <v>198</v>
      </c>
      <c r="X1252" t="s">
        <v>198</v>
      </c>
      <c r="Y1252" t="s">
        <v>198</v>
      </c>
      <c r="Z1252" t="s">
        <v>198</v>
      </c>
      <c r="AA1252" t="s">
        <v>198</v>
      </c>
      <c r="AB1252" t="s">
        <v>198</v>
      </c>
      <c r="AC1252" t="s">
        <v>198</v>
      </c>
      <c r="AD1252" t="s">
        <v>196</v>
      </c>
      <c r="AE1252" t="s">
        <v>196</v>
      </c>
      <c r="AF1252" t="s">
        <v>196</v>
      </c>
      <c r="AG1252" t="s">
        <v>196</v>
      </c>
      <c r="AH1252" t="s">
        <v>196</v>
      </c>
      <c r="AI1252" t="s">
        <v>196</v>
      </c>
      <c r="AJ1252" t="s">
        <v>196</v>
      </c>
      <c r="AK1252" t="s">
        <v>196</v>
      </c>
      <c r="AL1252" t="s">
        <v>196</v>
      </c>
      <c r="AM1252" t="s">
        <v>196</v>
      </c>
      <c r="AN1252" t="s">
        <v>198</v>
      </c>
      <c r="AO1252" t="s">
        <v>198</v>
      </c>
      <c r="AP1252" t="s">
        <v>196</v>
      </c>
      <c r="AQ1252" s="241">
        <v>0</v>
      </c>
      <c r="AR1252" s="241">
        <v>0</v>
      </c>
    </row>
    <row r="1253" spans="1:44" x14ac:dyDescent="0.2">
      <c r="A1253">
        <v>122211</v>
      </c>
      <c r="B1253" t="s">
        <v>59</v>
      </c>
      <c r="C1253" t="s">
        <v>198</v>
      </c>
      <c r="D1253" t="s">
        <v>198</v>
      </c>
      <c r="E1253" t="s">
        <v>198</v>
      </c>
      <c r="F1253" t="s">
        <v>196</v>
      </c>
      <c r="G1253" t="s">
        <v>198</v>
      </c>
      <c r="H1253" t="s">
        <v>198</v>
      </c>
      <c r="I1253" t="s">
        <v>196</v>
      </c>
      <c r="J1253" t="s">
        <v>198</v>
      </c>
      <c r="K1253" t="s">
        <v>196</v>
      </c>
      <c r="L1253" t="s">
        <v>196</v>
      </c>
      <c r="M1253" t="s">
        <v>196</v>
      </c>
      <c r="N1253" t="s">
        <v>196</v>
      </c>
      <c r="O1253" t="s">
        <v>198</v>
      </c>
      <c r="P1253" t="s">
        <v>196</v>
      </c>
      <c r="Q1253" t="s">
        <v>196</v>
      </c>
      <c r="R1253" t="s">
        <v>198</v>
      </c>
      <c r="S1253" t="s">
        <v>198</v>
      </c>
      <c r="T1253" t="s">
        <v>196</v>
      </c>
      <c r="U1253" t="s">
        <v>196</v>
      </c>
      <c r="V1253" t="s">
        <v>198</v>
      </c>
      <c r="W1253" t="s">
        <v>198</v>
      </c>
      <c r="X1253" t="s">
        <v>198</v>
      </c>
      <c r="Y1253" t="s">
        <v>196</v>
      </c>
      <c r="Z1253" t="s">
        <v>198</v>
      </c>
      <c r="AA1253" t="s">
        <v>196</v>
      </c>
      <c r="AB1253" t="s">
        <v>198</v>
      </c>
      <c r="AC1253" t="s">
        <v>198</v>
      </c>
      <c r="AD1253" t="s">
        <v>196</v>
      </c>
      <c r="AE1253" t="s">
        <v>198</v>
      </c>
      <c r="AF1253" t="s">
        <v>196</v>
      </c>
      <c r="AG1253" t="s">
        <v>198</v>
      </c>
      <c r="AH1253" t="s">
        <v>198</v>
      </c>
      <c r="AI1253" t="s">
        <v>198</v>
      </c>
      <c r="AJ1253" t="s">
        <v>198</v>
      </c>
      <c r="AK1253" t="s">
        <v>196</v>
      </c>
      <c r="AL1253" t="s">
        <v>197</v>
      </c>
      <c r="AM1253" t="s">
        <v>198</v>
      </c>
      <c r="AN1253" t="s">
        <v>196</v>
      </c>
      <c r="AO1253" t="s">
        <v>198</v>
      </c>
      <c r="AP1253" t="s">
        <v>196</v>
      </c>
      <c r="AQ1253" s="241">
        <v>0</v>
      </c>
      <c r="AR1253" s="241">
        <v>0</v>
      </c>
    </row>
    <row r="1254" spans="1:44" x14ac:dyDescent="0.2">
      <c r="A1254">
        <v>122213</v>
      </c>
      <c r="B1254" t="s">
        <v>65</v>
      </c>
      <c r="C1254" t="s">
        <v>198</v>
      </c>
      <c r="D1254" t="s">
        <v>196</v>
      </c>
      <c r="E1254" t="s">
        <v>196</v>
      </c>
      <c r="F1254" t="s">
        <v>198</v>
      </c>
      <c r="G1254" t="s">
        <v>196</v>
      </c>
      <c r="H1254" t="s">
        <v>198</v>
      </c>
      <c r="I1254" t="s">
        <v>196</v>
      </c>
      <c r="J1254" t="s">
        <v>198</v>
      </c>
      <c r="K1254" t="s">
        <v>198</v>
      </c>
      <c r="L1254" t="s">
        <v>196</v>
      </c>
      <c r="M1254" t="s">
        <v>198</v>
      </c>
      <c r="N1254" t="s">
        <v>196</v>
      </c>
      <c r="O1254" t="s">
        <v>198</v>
      </c>
      <c r="P1254" t="s">
        <v>198</v>
      </c>
      <c r="Q1254" t="s">
        <v>198</v>
      </c>
      <c r="R1254" t="s">
        <v>198</v>
      </c>
      <c r="S1254" t="s">
        <v>196</v>
      </c>
      <c r="T1254" t="s">
        <v>196</v>
      </c>
      <c r="U1254" t="s">
        <v>198</v>
      </c>
      <c r="V1254" t="s">
        <v>198</v>
      </c>
      <c r="W1254" t="s">
        <v>198</v>
      </c>
      <c r="X1254" t="s">
        <v>198</v>
      </c>
      <c r="Y1254" t="s">
        <v>197</v>
      </c>
      <c r="Z1254" t="s">
        <v>198</v>
      </c>
      <c r="AA1254" t="s">
        <v>198</v>
      </c>
      <c r="AB1254" t="s">
        <v>196</v>
      </c>
      <c r="AC1254" t="s">
        <v>198</v>
      </c>
      <c r="AD1254" t="s">
        <v>196</v>
      </c>
      <c r="AE1254" t="s">
        <v>198</v>
      </c>
      <c r="AF1254" t="s">
        <v>198</v>
      </c>
      <c r="AG1254" t="s">
        <v>197</v>
      </c>
      <c r="AH1254" t="s">
        <v>197</v>
      </c>
      <c r="AI1254" t="s">
        <v>197</v>
      </c>
      <c r="AJ1254" t="s">
        <v>197</v>
      </c>
      <c r="AK1254" t="s">
        <v>197</v>
      </c>
      <c r="AL1254"/>
      <c r="AM1254"/>
      <c r="AN1254"/>
      <c r="AO1254"/>
      <c r="AP1254"/>
      <c r="AQ1254" s="241">
        <v>0</v>
      </c>
      <c r="AR1254" s="241">
        <v>0</v>
      </c>
    </row>
    <row r="1255" spans="1:44" x14ac:dyDescent="0.2">
      <c r="A1255">
        <v>122219</v>
      </c>
      <c r="B1255" t="s">
        <v>59</v>
      </c>
      <c r="C1255" t="s">
        <v>198</v>
      </c>
      <c r="D1255" t="s">
        <v>198</v>
      </c>
      <c r="E1255" t="s">
        <v>198</v>
      </c>
      <c r="F1255" t="s">
        <v>198</v>
      </c>
      <c r="G1255" t="s">
        <v>198</v>
      </c>
      <c r="H1255" t="s">
        <v>198</v>
      </c>
      <c r="I1255" t="s">
        <v>196</v>
      </c>
      <c r="J1255" t="s">
        <v>196</v>
      </c>
      <c r="K1255" t="s">
        <v>198</v>
      </c>
      <c r="L1255" t="s">
        <v>196</v>
      </c>
      <c r="M1255" t="s">
        <v>198</v>
      </c>
      <c r="N1255" t="s">
        <v>198</v>
      </c>
      <c r="O1255" t="s">
        <v>198</v>
      </c>
      <c r="P1255" t="s">
        <v>196</v>
      </c>
      <c r="Q1255" t="s">
        <v>198</v>
      </c>
      <c r="R1255" t="s">
        <v>198</v>
      </c>
      <c r="S1255" t="s">
        <v>198</v>
      </c>
      <c r="T1255" t="s">
        <v>196</v>
      </c>
      <c r="U1255" t="s">
        <v>196</v>
      </c>
      <c r="V1255" t="s">
        <v>198</v>
      </c>
      <c r="W1255" t="s">
        <v>198</v>
      </c>
      <c r="X1255" t="s">
        <v>198</v>
      </c>
      <c r="Y1255" t="s">
        <v>197</v>
      </c>
      <c r="Z1255" t="s">
        <v>198</v>
      </c>
      <c r="AA1255" t="s">
        <v>198</v>
      </c>
      <c r="AB1255" t="s">
        <v>198</v>
      </c>
      <c r="AC1255" t="s">
        <v>196</v>
      </c>
      <c r="AD1255" t="s">
        <v>198</v>
      </c>
      <c r="AE1255" t="s">
        <v>198</v>
      </c>
      <c r="AF1255" t="s">
        <v>196</v>
      </c>
      <c r="AG1255" t="s">
        <v>198</v>
      </c>
      <c r="AH1255" t="s">
        <v>196</v>
      </c>
      <c r="AI1255" t="s">
        <v>198</v>
      </c>
      <c r="AJ1255" t="s">
        <v>198</v>
      </c>
      <c r="AK1255" t="s">
        <v>196</v>
      </c>
      <c r="AL1255" t="s">
        <v>198</v>
      </c>
      <c r="AM1255" t="s">
        <v>197</v>
      </c>
      <c r="AN1255" t="s">
        <v>198</v>
      </c>
      <c r="AO1255" t="s">
        <v>197</v>
      </c>
      <c r="AP1255" t="s">
        <v>196</v>
      </c>
      <c r="AQ1255" s="241">
        <v>0</v>
      </c>
      <c r="AR1255" s="241">
        <v>0</v>
      </c>
    </row>
    <row r="1256" spans="1:44" x14ac:dyDescent="0.2">
      <c r="A1256">
        <v>122224</v>
      </c>
      <c r="B1256" t="s">
        <v>1141</v>
      </c>
      <c r="C1256" t="s">
        <v>196</v>
      </c>
      <c r="D1256" t="s">
        <v>196</v>
      </c>
      <c r="E1256" t="s">
        <v>196</v>
      </c>
      <c r="F1256" t="s">
        <v>196</v>
      </c>
      <c r="G1256" t="s">
        <v>196</v>
      </c>
      <c r="H1256" t="s">
        <v>198</v>
      </c>
      <c r="I1256" t="s">
        <v>198</v>
      </c>
      <c r="J1256" t="s">
        <v>196</v>
      </c>
      <c r="K1256" t="s">
        <v>196</v>
      </c>
      <c r="L1256" t="s">
        <v>198</v>
      </c>
      <c r="M1256" t="s">
        <v>196</v>
      </c>
      <c r="N1256" t="s">
        <v>198</v>
      </c>
      <c r="O1256" t="s">
        <v>198</v>
      </c>
      <c r="P1256" t="s">
        <v>196</v>
      </c>
      <c r="Q1256" t="s">
        <v>198</v>
      </c>
      <c r="R1256" t="s">
        <v>198</v>
      </c>
      <c r="S1256" t="s">
        <v>198</v>
      </c>
      <c r="T1256" t="s">
        <v>198</v>
      </c>
      <c r="U1256" t="s">
        <v>198</v>
      </c>
      <c r="V1256" t="s">
        <v>198</v>
      </c>
      <c r="W1256" t="s">
        <v>198</v>
      </c>
      <c r="X1256" t="s">
        <v>198</v>
      </c>
      <c r="Y1256" t="s">
        <v>198</v>
      </c>
      <c r="Z1256" t="s">
        <v>198</v>
      </c>
      <c r="AA1256" t="s">
        <v>196</v>
      </c>
      <c r="AB1256" t="s">
        <v>198</v>
      </c>
      <c r="AC1256" t="s">
        <v>198</v>
      </c>
      <c r="AD1256" t="s">
        <v>198</v>
      </c>
      <c r="AE1256" t="s">
        <v>198</v>
      </c>
      <c r="AF1256" t="s">
        <v>196</v>
      </c>
      <c r="AG1256" t="s">
        <v>198</v>
      </c>
      <c r="AH1256" t="s">
        <v>196</v>
      </c>
      <c r="AI1256" t="s">
        <v>196</v>
      </c>
      <c r="AJ1256" t="s">
        <v>198</v>
      </c>
      <c r="AK1256" t="s">
        <v>196</v>
      </c>
      <c r="AL1256" t="s">
        <v>198</v>
      </c>
      <c r="AM1256" t="s">
        <v>196</v>
      </c>
      <c r="AN1256" t="s">
        <v>196</v>
      </c>
      <c r="AO1256" t="s">
        <v>198</v>
      </c>
      <c r="AP1256" t="s">
        <v>198</v>
      </c>
      <c r="AQ1256" s="241">
        <v>0</v>
      </c>
      <c r="AR1256" s="241">
        <v>0</v>
      </c>
    </row>
    <row r="1257" spans="1:44" x14ac:dyDescent="0.2">
      <c r="A1257">
        <v>122230</v>
      </c>
      <c r="B1257" t="s">
        <v>1144</v>
      </c>
      <c r="C1257" t="s">
        <v>198</v>
      </c>
      <c r="D1257" t="s">
        <v>198</v>
      </c>
      <c r="E1257" t="s">
        <v>198</v>
      </c>
      <c r="F1257" t="s">
        <v>198</v>
      </c>
      <c r="G1257" t="s">
        <v>198</v>
      </c>
      <c r="H1257" t="s">
        <v>198</v>
      </c>
      <c r="I1257" t="s">
        <v>196</v>
      </c>
      <c r="J1257" t="s">
        <v>198</v>
      </c>
      <c r="K1257" t="s">
        <v>198</v>
      </c>
      <c r="L1257" t="s">
        <v>198</v>
      </c>
      <c r="M1257" t="s">
        <v>198</v>
      </c>
      <c r="N1257" t="s">
        <v>198</v>
      </c>
      <c r="O1257" t="s">
        <v>198</v>
      </c>
      <c r="P1257" t="s">
        <v>198</v>
      </c>
      <c r="Q1257" t="s">
        <v>198</v>
      </c>
      <c r="R1257" t="s">
        <v>198</v>
      </c>
      <c r="S1257" t="s">
        <v>198</v>
      </c>
      <c r="T1257" t="s">
        <v>198</v>
      </c>
      <c r="U1257" t="s">
        <v>198</v>
      </c>
      <c r="V1257" t="s">
        <v>198</v>
      </c>
      <c r="W1257" t="s">
        <v>198</v>
      </c>
      <c r="X1257" t="s">
        <v>198</v>
      </c>
      <c r="Y1257" t="s">
        <v>198</v>
      </c>
      <c r="Z1257" t="s">
        <v>198</v>
      </c>
      <c r="AA1257" t="s">
        <v>198</v>
      </c>
      <c r="AB1257" t="s">
        <v>198</v>
      </c>
      <c r="AC1257" t="s">
        <v>198</v>
      </c>
      <c r="AD1257" t="s">
        <v>198</v>
      </c>
      <c r="AE1257" t="s">
        <v>198</v>
      </c>
      <c r="AF1257" t="s">
        <v>198</v>
      </c>
      <c r="AG1257" t="s">
        <v>197</v>
      </c>
      <c r="AH1257" t="s">
        <v>198</v>
      </c>
      <c r="AI1257" t="s">
        <v>197</v>
      </c>
      <c r="AJ1257" t="s">
        <v>197</v>
      </c>
      <c r="AK1257" t="s">
        <v>197</v>
      </c>
      <c r="AL1257" t="s">
        <v>197</v>
      </c>
      <c r="AM1257" t="s">
        <v>198</v>
      </c>
      <c r="AN1257" t="s">
        <v>197</v>
      </c>
      <c r="AO1257" t="s">
        <v>197</v>
      </c>
      <c r="AP1257" t="s">
        <v>197</v>
      </c>
      <c r="AQ1257" s="241">
        <v>0</v>
      </c>
      <c r="AR1257" s="241">
        <v>0</v>
      </c>
    </row>
    <row r="1258" spans="1:44" ht="15" x14ac:dyDescent="0.25">
      <c r="A1258" s="258">
        <v>122231</v>
      </c>
      <c r="B1258" t="s">
        <v>59</v>
      </c>
      <c r="C1258" s="245" t="s">
        <v>659</v>
      </c>
      <c r="D1258" s="245" t="s">
        <v>659</v>
      </c>
      <c r="E1258" s="245" t="s">
        <v>659</v>
      </c>
      <c r="F1258" s="245" t="s">
        <v>659</v>
      </c>
      <c r="G1258" s="245" t="s">
        <v>659</v>
      </c>
      <c r="H1258" s="245" t="s">
        <v>659</v>
      </c>
      <c r="I1258" s="245" t="s">
        <v>659</v>
      </c>
      <c r="J1258" s="245" t="s">
        <v>659</v>
      </c>
      <c r="K1258" s="245" t="s">
        <v>659</v>
      </c>
      <c r="L1258" s="245" t="s">
        <v>659</v>
      </c>
      <c r="M1258" s="245" t="s">
        <v>659</v>
      </c>
      <c r="N1258" s="245" t="s">
        <v>659</v>
      </c>
      <c r="O1258" s="245" t="s">
        <v>659</v>
      </c>
      <c r="P1258" s="245" t="s">
        <v>659</v>
      </c>
      <c r="Q1258" s="245" t="s">
        <v>659</v>
      </c>
      <c r="R1258" s="245" t="s">
        <v>659</v>
      </c>
      <c r="S1258" s="245" t="s">
        <v>659</v>
      </c>
      <c r="T1258" s="245" t="s">
        <v>659</v>
      </c>
      <c r="U1258" s="245" t="s">
        <v>659</v>
      </c>
      <c r="V1258" s="245" t="s">
        <v>659</v>
      </c>
      <c r="W1258" s="245" t="s">
        <v>659</v>
      </c>
      <c r="X1258" s="245" t="s">
        <v>659</v>
      </c>
      <c r="Y1258" s="245" t="s">
        <v>659</v>
      </c>
      <c r="Z1258" s="245" t="s">
        <v>659</v>
      </c>
      <c r="AA1258" s="245" t="s">
        <v>659</v>
      </c>
      <c r="AB1258" s="245" t="s">
        <v>659</v>
      </c>
      <c r="AC1258" s="245" t="s">
        <v>659</v>
      </c>
      <c r="AD1258" s="245" t="s">
        <v>659</v>
      </c>
      <c r="AE1258" s="245" t="s">
        <v>659</v>
      </c>
      <c r="AF1258" s="245" t="s">
        <v>659</v>
      </c>
      <c r="AG1258" s="245" t="s">
        <v>659</v>
      </c>
      <c r="AH1258" s="245" t="s">
        <v>659</v>
      </c>
      <c r="AI1258" s="245" t="s">
        <v>659</v>
      </c>
      <c r="AJ1258" s="245" t="s">
        <v>659</v>
      </c>
      <c r="AK1258" s="245" t="s">
        <v>659</v>
      </c>
      <c r="AL1258" s="245" t="s">
        <v>659</v>
      </c>
      <c r="AM1258" s="245" t="s">
        <v>659</v>
      </c>
      <c r="AN1258" s="245" t="s">
        <v>659</v>
      </c>
      <c r="AO1258" s="245" t="s">
        <v>659</v>
      </c>
      <c r="AP1258" s="245" t="s">
        <v>659</v>
      </c>
      <c r="AQ1258" s="241" t="s">
        <v>944</v>
      </c>
      <c r="AR1258" s="241">
        <v>0</v>
      </c>
    </row>
    <row r="1259" spans="1:44" x14ac:dyDescent="0.2">
      <c r="A1259">
        <v>122233</v>
      </c>
      <c r="B1259" t="s">
        <v>1141</v>
      </c>
      <c r="C1259" t="s">
        <v>198</v>
      </c>
      <c r="D1259" t="s">
        <v>198</v>
      </c>
      <c r="E1259" t="s">
        <v>198</v>
      </c>
      <c r="F1259" t="s">
        <v>198</v>
      </c>
      <c r="G1259" t="s">
        <v>198</v>
      </c>
      <c r="H1259" t="s">
        <v>198</v>
      </c>
      <c r="I1259" t="s">
        <v>196</v>
      </c>
      <c r="J1259" t="s">
        <v>196</v>
      </c>
      <c r="K1259" t="s">
        <v>198</v>
      </c>
      <c r="L1259" t="s">
        <v>196</v>
      </c>
      <c r="M1259" t="s">
        <v>198</v>
      </c>
      <c r="N1259" t="s">
        <v>196</v>
      </c>
      <c r="O1259" t="s">
        <v>198</v>
      </c>
      <c r="P1259" t="s">
        <v>196</v>
      </c>
      <c r="Q1259" t="s">
        <v>198</v>
      </c>
      <c r="R1259" t="s">
        <v>198</v>
      </c>
      <c r="S1259" t="s">
        <v>198</v>
      </c>
      <c r="T1259" t="s">
        <v>196</v>
      </c>
      <c r="U1259" t="s">
        <v>198</v>
      </c>
      <c r="V1259" t="s">
        <v>198</v>
      </c>
      <c r="W1259" t="s">
        <v>198</v>
      </c>
      <c r="X1259" t="s">
        <v>198</v>
      </c>
      <c r="Y1259" t="s">
        <v>198</v>
      </c>
      <c r="Z1259" t="s">
        <v>196</v>
      </c>
      <c r="AA1259" t="s">
        <v>196</v>
      </c>
      <c r="AB1259" t="s">
        <v>198</v>
      </c>
      <c r="AC1259" t="s">
        <v>196</v>
      </c>
      <c r="AD1259" t="s">
        <v>198</v>
      </c>
      <c r="AE1259" t="s">
        <v>198</v>
      </c>
      <c r="AF1259" t="s">
        <v>198</v>
      </c>
      <c r="AG1259" t="s">
        <v>197</v>
      </c>
      <c r="AH1259" t="s">
        <v>197</v>
      </c>
      <c r="AI1259" t="s">
        <v>198</v>
      </c>
      <c r="AJ1259" t="s">
        <v>198</v>
      </c>
      <c r="AK1259" t="s">
        <v>197</v>
      </c>
      <c r="AL1259" t="s">
        <v>197</v>
      </c>
      <c r="AM1259" t="s">
        <v>197</v>
      </c>
      <c r="AN1259" t="s">
        <v>197</v>
      </c>
      <c r="AO1259" t="s">
        <v>197</v>
      </c>
      <c r="AP1259" t="s">
        <v>197</v>
      </c>
      <c r="AQ1259" s="241">
        <v>0</v>
      </c>
      <c r="AR1259" s="241">
        <v>0</v>
      </c>
    </row>
    <row r="1260" spans="1:44" ht="21.75" x14ac:dyDescent="0.5">
      <c r="A1260" s="259">
        <v>122241</v>
      </c>
      <c r="B1260" t="s">
        <v>59</v>
      </c>
      <c r="C1260" s="241" t="s">
        <v>198</v>
      </c>
      <c r="D1260" s="241" t="s">
        <v>198</v>
      </c>
      <c r="E1260" s="241" t="s">
        <v>198</v>
      </c>
      <c r="F1260" s="241" t="s">
        <v>198</v>
      </c>
      <c r="G1260" s="241" t="s">
        <v>198</v>
      </c>
      <c r="H1260" s="241" t="s">
        <v>198</v>
      </c>
      <c r="I1260" s="241" t="s">
        <v>198</v>
      </c>
      <c r="J1260" s="241" t="s">
        <v>198</v>
      </c>
      <c r="K1260" s="241" t="s">
        <v>198</v>
      </c>
      <c r="L1260" s="241" t="s">
        <v>198</v>
      </c>
      <c r="M1260" s="241" t="s">
        <v>198</v>
      </c>
      <c r="N1260" s="241" t="s">
        <v>198</v>
      </c>
      <c r="O1260" s="241" t="s">
        <v>198</v>
      </c>
      <c r="P1260" s="241" t="s">
        <v>198</v>
      </c>
      <c r="Q1260" s="241" t="s">
        <v>198</v>
      </c>
      <c r="R1260" s="241" t="s">
        <v>196</v>
      </c>
      <c r="S1260" s="241" t="s">
        <v>198</v>
      </c>
      <c r="T1260" s="241" t="s">
        <v>198</v>
      </c>
      <c r="U1260" s="241" t="s">
        <v>198</v>
      </c>
      <c r="V1260" s="241" t="s">
        <v>198</v>
      </c>
      <c r="W1260" s="241" t="s">
        <v>198</v>
      </c>
      <c r="X1260" s="241" t="s">
        <v>198</v>
      </c>
      <c r="Y1260" s="241" t="s">
        <v>198</v>
      </c>
      <c r="Z1260" s="241" t="s">
        <v>198</v>
      </c>
      <c r="AA1260" s="241" t="s">
        <v>198</v>
      </c>
      <c r="AB1260" s="241" t="s">
        <v>198</v>
      </c>
      <c r="AC1260" s="241" t="s">
        <v>198</v>
      </c>
      <c r="AD1260" s="241" t="s">
        <v>198</v>
      </c>
      <c r="AE1260" s="241" t="s">
        <v>196</v>
      </c>
      <c r="AF1260" s="241" t="s">
        <v>196</v>
      </c>
      <c r="AG1260" s="241" t="s">
        <v>198</v>
      </c>
      <c r="AH1260" s="241" t="s">
        <v>197</v>
      </c>
      <c r="AI1260" s="241" t="s">
        <v>198</v>
      </c>
      <c r="AJ1260" s="241" t="s">
        <v>196</v>
      </c>
      <c r="AK1260" s="241" t="s">
        <v>198</v>
      </c>
      <c r="AL1260" s="241" t="s">
        <v>198</v>
      </c>
      <c r="AM1260" s="241" t="s">
        <v>198</v>
      </c>
      <c r="AN1260" s="241" t="s">
        <v>198</v>
      </c>
      <c r="AO1260" s="241" t="s">
        <v>197</v>
      </c>
      <c r="AP1260" s="241" t="s">
        <v>197</v>
      </c>
      <c r="AQ1260" s="241">
        <v>0</v>
      </c>
      <c r="AR1260" s="241">
        <v>0</v>
      </c>
    </row>
    <row r="1261" spans="1:44" x14ac:dyDescent="0.2">
      <c r="A1261">
        <v>122260</v>
      </c>
      <c r="B1261" t="s">
        <v>65</v>
      </c>
      <c r="C1261" t="s">
        <v>196</v>
      </c>
      <c r="D1261" t="s">
        <v>198</v>
      </c>
      <c r="E1261" t="s">
        <v>196</v>
      </c>
      <c r="F1261" t="s">
        <v>196</v>
      </c>
      <c r="G1261" t="s">
        <v>198</v>
      </c>
      <c r="H1261" t="s">
        <v>198</v>
      </c>
      <c r="I1261" t="s">
        <v>198</v>
      </c>
      <c r="J1261" t="s">
        <v>196</v>
      </c>
      <c r="K1261" t="s">
        <v>198</v>
      </c>
      <c r="L1261" t="s">
        <v>198</v>
      </c>
      <c r="M1261" t="s">
        <v>196</v>
      </c>
      <c r="N1261" t="s">
        <v>196</v>
      </c>
      <c r="O1261" t="s">
        <v>196</v>
      </c>
      <c r="P1261" t="s">
        <v>198</v>
      </c>
      <c r="Q1261" t="s">
        <v>198</v>
      </c>
      <c r="R1261" t="s">
        <v>198</v>
      </c>
      <c r="S1261" t="s">
        <v>198</v>
      </c>
      <c r="T1261" t="s">
        <v>197</v>
      </c>
      <c r="U1261" t="s">
        <v>196</v>
      </c>
      <c r="V1261" t="s">
        <v>198</v>
      </c>
      <c r="W1261" t="s">
        <v>198</v>
      </c>
      <c r="X1261" t="s">
        <v>198</v>
      </c>
      <c r="Y1261" t="s">
        <v>196</v>
      </c>
      <c r="Z1261" t="s">
        <v>196</v>
      </c>
      <c r="AA1261" t="s">
        <v>196</v>
      </c>
      <c r="AB1261" t="s">
        <v>196</v>
      </c>
      <c r="AC1261" t="s">
        <v>198</v>
      </c>
      <c r="AD1261" t="s">
        <v>196</v>
      </c>
      <c r="AE1261" t="s">
        <v>196</v>
      </c>
      <c r="AF1261" t="s">
        <v>196</v>
      </c>
      <c r="AG1261" t="s">
        <v>197</v>
      </c>
      <c r="AH1261" t="s">
        <v>197</v>
      </c>
      <c r="AI1261" t="s">
        <v>197</v>
      </c>
      <c r="AJ1261" t="s">
        <v>197</v>
      </c>
      <c r="AK1261" t="s">
        <v>197</v>
      </c>
      <c r="AL1261"/>
      <c r="AM1261"/>
      <c r="AN1261"/>
      <c r="AO1261"/>
      <c r="AP1261"/>
      <c r="AQ1261" s="241">
        <v>0</v>
      </c>
      <c r="AR1261" s="241">
        <v>0</v>
      </c>
    </row>
    <row r="1262" spans="1:44" x14ac:dyDescent="0.2">
      <c r="A1262">
        <v>122270</v>
      </c>
      <c r="B1262" t="s">
        <v>1141</v>
      </c>
      <c r="C1262" t="s">
        <v>198</v>
      </c>
      <c r="D1262" t="s">
        <v>198</v>
      </c>
      <c r="E1262" t="s">
        <v>196</v>
      </c>
      <c r="F1262" t="s">
        <v>198</v>
      </c>
      <c r="G1262" t="s">
        <v>198</v>
      </c>
      <c r="H1262" t="s">
        <v>198</v>
      </c>
      <c r="I1262" t="s">
        <v>197</v>
      </c>
      <c r="J1262" t="s">
        <v>196</v>
      </c>
      <c r="K1262" t="s">
        <v>196</v>
      </c>
      <c r="L1262" t="s">
        <v>196</v>
      </c>
      <c r="M1262" t="s">
        <v>198</v>
      </c>
      <c r="N1262" t="s">
        <v>196</v>
      </c>
      <c r="O1262" t="s">
        <v>196</v>
      </c>
      <c r="P1262" t="s">
        <v>198</v>
      </c>
      <c r="Q1262" t="s">
        <v>198</v>
      </c>
      <c r="R1262" t="s">
        <v>198</v>
      </c>
      <c r="S1262" t="s">
        <v>198</v>
      </c>
      <c r="T1262" t="s">
        <v>196</v>
      </c>
      <c r="U1262" t="s">
        <v>196</v>
      </c>
      <c r="V1262" t="s">
        <v>198</v>
      </c>
      <c r="W1262" t="s">
        <v>198</v>
      </c>
      <c r="X1262" t="s">
        <v>196</v>
      </c>
      <c r="Y1262" t="s">
        <v>198</v>
      </c>
      <c r="Z1262" t="s">
        <v>196</v>
      </c>
      <c r="AA1262" t="s">
        <v>196</v>
      </c>
      <c r="AB1262" t="s">
        <v>198</v>
      </c>
      <c r="AC1262" t="s">
        <v>198</v>
      </c>
      <c r="AD1262" t="s">
        <v>196</v>
      </c>
      <c r="AE1262" t="s">
        <v>196</v>
      </c>
      <c r="AF1262" t="s">
        <v>196</v>
      </c>
      <c r="AG1262" t="s">
        <v>196</v>
      </c>
      <c r="AH1262" t="s">
        <v>198</v>
      </c>
      <c r="AI1262" t="s">
        <v>196</v>
      </c>
      <c r="AJ1262" t="s">
        <v>198</v>
      </c>
      <c r="AK1262" t="s">
        <v>197</v>
      </c>
      <c r="AL1262" t="s">
        <v>198</v>
      </c>
      <c r="AM1262" t="s">
        <v>197</v>
      </c>
      <c r="AN1262" t="s">
        <v>198</v>
      </c>
      <c r="AO1262" t="s">
        <v>197</v>
      </c>
      <c r="AP1262" t="s">
        <v>197</v>
      </c>
      <c r="AQ1262" s="241">
        <v>0</v>
      </c>
      <c r="AR1262" s="241">
        <v>0</v>
      </c>
    </row>
    <row r="1263" spans="1:44" x14ac:dyDescent="0.2">
      <c r="A1263">
        <v>122273</v>
      </c>
      <c r="B1263" t="s">
        <v>59</v>
      </c>
      <c r="C1263" t="s">
        <v>198</v>
      </c>
      <c r="D1263" t="s">
        <v>198</v>
      </c>
      <c r="E1263" t="s">
        <v>198</v>
      </c>
      <c r="F1263" t="s">
        <v>198</v>
      </c>
      <c r="G1263" t="s">
        <v>198</v>
      </c>
      <c r="H1263" t="s">
        <v>198</v>
      </c>
      <c r="I1263" t="s">
        <v>198</v>
      </c>
      <c r="J1263" t="s">
        <v>196</v>
      </c>
      <c r="K1263" t="s">
        <v>198</v>
      </c>
      <c r="L1263" t="s">
        <v>198</v>
      </c>
      <c r="M1263" t="s">
        <v>198</v>
      </c>
      <c r="N1263" t="s">
        <v>196</v>
      </c>
      <c r="O1263" t="s">
        <v>196</v>
      </c>
      <c r="P1263" t="s">
        <v>198</v>
      </c>
      <c r="Q1263" t="s">
        <v>198</v>
      </c>
      <c r="R1263" t="s">
        <v>198</v>
      </c>
      <c r="S1263" t="s">
        <v>198</v>
      </c>
      <c r="T1263" t="s">
        <v>196</v>
      </c>
      <c r="U1263" t="s">
        <v>197</v>
      </c>
      <c r="V1263" t="s">
        <v>198</v>
      </c>
      <c r="W1263" t="s">
        <v>198</v>
      </c>
      <c r="X1263" t="s">
        <v>198</v>
      </c>
      <c r="Y1263" t="s">
        <v>196</v>
      </c>
      <c r="Z1263" t="s">
        <v>198</v>
      </c>
      <c r="AA1263" t="s">
        <v>198</v>
      </c>
      <c r="AB1263" t="s">
        <v>198</v>
      </c>
      <c r="AC1263" t="s">
        <v>196</v>
      </c>
      <c r="AD1263" t="s">
        <v>196</v>
      </c>
      <c r="AE1263" t="s">
        <v>196</v>
      </c>
      <c r="AF1263" t="s">
        <v>196</v>
      </c>
      <c r="AG1263" t="s">
        <v>196</v>
      </c>
      <c r="AH1263" t="s">
        <v>196</v>
      </c>
      <c r="AI1263" t="s">
        <v>196</v>
      </c>
      <c r="AJ1263" t="s">
        <v>198</v>
      </c>
      <c r="AK1263" t="s">
        <v>198</v>
      </c>
      <c r="AL1263" t="s">
        <v>198</v>
      </c>
      <c r="AM1263" t="s">
        <v>198</v>
      </c>
      <c r="AN1263" t="s">
        <v>198</v>
      </c>
      <c r="AO1263" t="s">
        <v>198</v>
      </c>
      <c r="AP1263" t="s">
        <v>198</v>
      </c>
      <c r="AQ1263" s="241">
        <v>0</v>
      </c>
      <c r="AR1263" s="241">
        <v>0</v>
      </c>
    </row>
    <row r="1264" spans="1:44" x14ac:dyDescent="0.2">
      <c r="A1264">
        <v>122282</v>
      </c>
      <c r="B1264" t="s">
        <v>1141</v>
      </c>
      <c r="C1264" t="s">
        <v>198</v>
      </c>
      <c r="D1264" t="s">
        <v>198</v>
      </c>
      <c r="E1264" t="s">
        <v>196</v>
      </c>
      <c r="F1264" t="s">
        <v>198</v>
      </c>
      <c r="G1264" t="s">
        <v>198</v>
      </c>
      <c r="H1264" t="s">
        <v>198</v>
      </c>
      <c r="I1264" t="s">
        <v>196</v>
      </c>
      <c r="J1264" t="s">
        <v>198</v>
      </c>
      <c r="K1264" t="s">
        <v>198</v>
      </c>
      <c r="L1264" t="s">
        <v>196</v>
      </c>
      <c r="M1264" t="s">
        <v>198</v>
      </c>
      <c r="N1264" t="s">
        <v>198</v>
      </c>
      <c r="O1264" t="s">
        <v>196</v>
      </c>
      <c r="P1264" t="s">
        <v>198</v>
      </c>
      <c r="Q1264" t="s">
        <v>198</v>
      </c>
      <c r="R1264" t="s">
        <v>196</v>
      </c>
      <c r="S1264" t="s">
        <v>196</v>
      </c>
      <c r="T1264" t="s">
        <v>198</v>
      </c>
      <c r="U1264" t="s">
        <v>196</v>
      </c>
      <c r="V1264" t="s">
        <v>198</v>
      </c>
      <c r="W1264" t="s">
        <v>198</v>
      </c>
      <c r="X1264" t="s">
        <v>198</v>
      </c>
      <c r="Y1264" t="s">
        <v>198</v>
      </c>
      <c r="Z1264" t="s">
        <v>198</v>
      </c>
      <c r="AA1264" t="s">
        <v>198</v>
      </c>
      <c r="AB1264" t="s">
        <v>198</v>
      </c>
      <c r="AC1264" t="s">
        <v>198</v>
      </c>
      <c r="AD1264" t="s">
        <v>196</v>
      </c>
      <c r="AE1264" t="s">
        <v>196</v>
      </c>
      <c r="AF1264" t="s">
        <v>198</v>
      </c>
      <c r="AG1264" t="s">
        <v>198</v>
      </c>
      <c r="AH1264" t="s">
        <v>198</v>
      </c>
      <c r="AI1264" t="s">
        <v>198</v>
      </c>
      <c r="AJ1264" t="s">
        <v>198</v>
      </c>
      <c r="AK1264" t="s">
        <v>198</v>
      </c>
      <c r="AL1264" t="s">
        <v>197</v>
      </c>
      <c r="AM1264" t="s">
        <v>197</v>
      </c>
      <c r="AN1264" t="s">
        <v>197</v>
      </c>
      <c r="AO1264" t="s">
        <v>197</v>
      </c>
      <c r="AP1264" t="s">
        <v>197</v>
      </c>
      <c r="AQ1264" s="241">
        <v>0</v>
      </c>
      <c r="AR1264" s="241">
        <v>0</v>
      </c>
    </row>
    <row r="1265" spans="1:44" ht="15" x14ac:dyDescent="0.25">
      <c r="A1265" s="258">
        <v>122286</v>
      </c>
      <c r="B1265" t="s">
        <v>59</v>
      </c>
      <c r="C1265" s="245" t="s">
        <v>659</v>
      </c>
      <c r="D1265" s="245" t="s">
        <v>659</v>
      </c>
      <c r="E1265" s="245" t="s">
        <v>659</v>
      </c>
      <c r="F1265" s="245" t="s">
        <v>659</v>
      </c>
      <c r="G1265" s="245" t="s">
        <v>659</v>
      </c>
      <c r="H1265" s="245" t="s">
        <v>659</v>
      </c>
      <c r="I1265" s="245" t="s">
        <v>659</v>
      </c>
      <c r="J1265" s="245" t="s">
        <v>659</v>
      </c>
      <c r="K1265" s="245" t="s">
        <v>659</v>
      </c>
      <c r="L1265" s="245" t="s">
        <v>659</v>
      </c>
      <c r="M1265" s="245" t="s">
        <v>659</v>
      </c>
      <c r="N1265" s="245" t="s">
        <v>659</v>
      </c>
      <c r="O1265" s="245" t="s">
        <v>659</v>
      </c>
      <c r="P1265" s="245" t="s">
        <v>659</v>
      </c>
      <c r="Q1265" s="245" t="s">
        <v>659</v>
      </c>
      <c r="R1265" s="245" t="s">
        <v>659</v>
      </c>
      <c r="S1265" s="245" t="s">
        <v>659</v>
      </c>
      <c r="T1265" s="245" t="s">
        <v>659</v>
      </c>
      <c r="U1265" s="245" t="s">
        <v>659</v>
      </c>
      <c r="V1265" s="245" t="s">
        <v>659</v>
      </c>
      <c r="W1265" s="245" t="s">
        <v>659</v>
      </c>
      <c r="X1265" s="245" t="s">
        <v>659</v>
      </c>
      <c r="Y1265" s="245" t="s">
        <v>659</v>
      </c>
      <c r="Z1265" s="245" t="s">
        <v>659</v>
      </c>
      <c r="AA1265" s="245" t="s">
        <v>659</v>
      </c>
      <c r="AB1265" s="245" t="s">
        <v>659</v>
      </c>
      <c r="AC1265" s="245" t="s">
        <v>659</v>
      </c>
      <c r="AD1265" s="245" t="s">
        <v>659</v>
      </c>
      <c r="AE1265" s="245" t="s">
        <v>659</v>
      </c>
      <c r="AF1265" s="245" t="s">
        <v>659</v>
      </c>
      <c r="AG1265" s="245" t="s">
        <v>659</v>
      </c>
      <c r="AH1265" s="245" t="s">
        <v>659</v>
      </c>
      <c r="AI1265" s="245" t="s">
        <v>659</v>
      </c>
      <c r="AJ1265" s="245" t="s">
        <v>659</v>
      </c>
      <c r="AK1265" s="245" t="s">
        <v>659</v>
      </c>
      <c r="AL1265" s="245" t="s">
        <v>659</v>
      </c>
      <c r="AM1265" s="245" t="s">
        <v>659</v>
      </c>
      <c r="AN1265" s="245" t="s">
        <v>659</v>
      </c>
      <c r="AO1265" s="245" t="s">
        <v>659</v>
      </c>
      <c r="AP1265" s="245" t="s">
        <v>659</v>
      </c>
      <c r="AQ1265" s="241" t="s">
        <v>944</v>
      </c>
      <c r="AR1265" s="241">
        <v>0</v>
      </c>
    </row>
    <row r="1266" spans="1:44" x14ac:dyDescent="0.2">
      <c r="A1266">
        <v>122301</v>
      </c>
      <c r="B1266" t="s">
        <v>59</v>
      </c>
      <c r="C1266" t="s">
        <v>198</v>
      </c>
      <c r="D1266" t="s">
        <v>198</v>
      </c>
      <c r="E1266" t="s">
        <v>198</v>
      </c>
      <c r="F1266" t="s">
        <v>196</v>
      </c>
      <c r="G1266" t="s">
        <v>198</v>
      </c>
      <c r="H1266" t="s">
        <v>198</v>
      </c>
      <c r="I1266" t="s">
        <v>198</v>
      </c>
      <c r="J1266" t="s">
        <v>196</v>
      </c>
      <c r="K1266" t="s">
        <v>198</v>
      </c>
      <c r="L1266" t="s">
        <v>198</v>
      </c>
      <c r="M1266" t="s">
        <v>196</v>
      </c>
      <c r="N1266" t="s">
        <v>198</v>
      </c>
      <c r="O1266" t="s">
        <v>198</v>
      </c>
      <c r="P1266" t="s">
        <v>196</v>
      </c>
      <c r="Q1266" t="s">
        <v>198</v>
      </c>
      <c r="R1266" t="s">
        <v>198</v>
      </c>
      <c r="S1266" t="s">
        <v>198</v>
      </c>
      <c r="T1266" t="s">
        <v>196</v>
      </c>
      <c r="U1266" t="s">
        <v>196</v>
      </c>
      <c r="V1266" t="s">
        <v>198</v>
      </c>
      <c r="W1266" t="s">
        <v>198</v>
      </c>
      <c r="X1266" t="s">
        <v>198</v>
      </c>
      <c r="Y1266" t="s">
        <v>198</v>
      </c>
      <c r="Z1266" t="s">
        <v>198</v>
      </c>
      <c r="AA1266" t="s">
        <v>198</v>
      </c>
      <c r="AB1266" t="s">
        <v>198</v>
      </c>
      <c r="AC1266" t="s">
        <v>198</v>
      </c>
      <c r="AD1266" t="s">
        <v>198</v>
      </c>
      <c r="AE1266" t="s">
        <v>198</v>
      </c>
      <c r="AF1266" t="s">
        <v>196</v>
      </c>
      <c r="AG1266" t="s">
        <v>198</v>
      </c>
      <c r="AH1266" t="s">
        <v>198</v>
      </c>
      <c r="AI1266" t="s">
        <v>198</v>
      </c>
      <c r="AJ1266" t="s">
        <v>198</v>
      </c>
      <c r="AK1266" t="s">
        <v>198</v>
      </c>
      <c r="AL1266" t="s">
        <v>198</v>
      </c>
      <c r="AM1266" t="s">
        <v>197</v>
      </c>
      <c r="AN1266" t="s">
        <v>196</v>
      </c>
      <c r="AO1266" t="s">
        <v>198</v>
      </c>
      <c r="AP1266" t="s">
        <v>198</v>
      </c>
      <c r="AQ1266" s="241">
        <v>0</v>
      </c>
      <c r="AR1266" s="241">
        <v>0</v>
      </c>
    </row>
    <row r="1267" spans="1:44" x14ac:dyDescent="0.2">
      <c r="A1267">
        <v>122316</v>
      </c>
      <c r="B1267" t="s">
        <v>1144</v>
      </c>
      <c r="C1267"/>
      <c r="D1267"/>
      <c r="E1267"/>
      <c r="F1267"/>
      <c r="G1267"/>
      <c r="H1267"/>
      <c r="I1267"/>
      <c r="J1267"/>
      <c r="K1267"/>
      <c r="L1267"/>
      <c r="M1267"/>
      <c r="N1267"/>
      <c r="O1267"/>
      <c r="P1267"/>
      <c r="Q1267"/>
      <c r="R1267"/>
      <c r="S1267"/>
      <c r="T1267" t="s">
        <v>197</v>
      </c>
      <c r="U1267" t="s">
        <v>197</v>
      </c>
      <c r="V1267"/>
      <c r="W1267"/>
      <c r="X1267"/>
      <c r="Y1267"/>
      <c r="Z1267"/>
      <c r="AA1267" t="s">
        <v>198</v>
      </c>
      <c r="AB1267" t="s">
        <v>198</v>
      </c>
      <c r="AC1267" t="s">
        <v>198</v>
      </c>
      <c r="AD1267" t="s">
        <v>198</v>
      </c>
      <c r="AE1267" t="s">
        <v>198</v>
      </c>
      <c r="AF1267" t="s">
        <v>198</v>
      </c>
      <c r="AG1267" t="s">
        <v>198</v>
      </c>
      <c r="AH1267" t="s">
        <v>196</v>
      </c>
      <c r="AI1267" t="s">
        <v>198</v>
      </c>
      <c r="AJ1267" t="s">
        <v>198</v>
      </c>
      <c r="AK1267" t="s">
        <v>196</v>
      </c>
      <c r="AL1267" t="s">
        <v>197</v>
      </c>
      <c r="AM1267" t="s">
        <v>197</v>
      </c>
      <c r="AN1267" t="s">
        <v>197</v>
      </c>
      <c r="AO1267" t="s">
        <v>197</v>
      </c>
      <c r="AP1267" t="s">
        <v>196</v>
      </c>
      <c r="AQ1267" s="241">
        <v>0</v>
      </c>
      <c r="AR1267" s="241">
        <v>0</v>
      </c>
    </row>
    <row r="1268" spans="1:44" x14ac:dyDescent="0.2">
      <c r="A1268" s="241">
        <v>122317</v>
      </c>
      <c r="B1268" t="s">
        <v>59</v>
      </c>
      <c r="C1268" s="241" t="s">
        <v>659</v>
      </c>
      <c r="D1268" s="241" t="s">
        <v>659</v>
      </c>
      <c r="E1268" s="241" t="s">
        <v>659</v>
      </c>
      <c r="F1268" s="241" t="s">
        <v>659</v>
      </c>
      <c r="G1268" s="241" t="s">
        <v>659</v>
      </c>
      <c r="H1268" s="241" t="s">
        <v>659</v>
      </c>
      <c r="I1268" s="241" t="s">
        <v>659</v>
      </c>
      <c r="J1268" s="241" t="s">
        <v>659</v>
      </c>
      <c r="K1268" s="241" t="s">
        <v>659</v>
      </c>
      <c r="L1268" s="241" t="s">
        <v>659</v>
      </c>
      <c r="M1268" s="241" t="s">
        <v>659</v>
      </c>
      <c r="N1268" s="241" t="s">
        <v>659</v>
      </c>
      <c r="O1268" s="241" t="s">
        <v>659</v>
      </c>
      <c r="P1268" s="241" t="s">
        <v>659</v>
      </c>
      <c r="Q1268" s="241" t="s">
        <v>659</v>
      </c>
      <c r="R1268" s="241" t="s">
        <v>659</v>
      </c>
      <c r="S1268" s="241" t="s">
        <v>659</v>
      </c>
      <c r="T1268" s="241" t="s">
        <v>659</v>
      </c>
      <c r="U1268" s="241" t="s">
        <v>659</v>
      </c>
      <c r="V1268" s="241" t="s">
        <v>659</v>
      </c>
      <c r="W1268" s="241" t="s">
        <v>659</v>
      </c>
      <c r="X1268" s="241" t="s">
        <v>659</v>
      </c>
      <c r="Y1268" s="241" t="s">
        <v>659</v>
      </c>
      <c r="Z1268" s="241" t="s">
        <v>659</v>
      </c>
      <c r="AA1268" s="241" t="s">
        <v>659</v>
      </c>
      <c r="AB1268" s="241" t="s">
        <v>659</v>
      </c>
      <c r="AC1268" s="241" t="s">
        <v>659</v>
      </c>
      <c r="AD1268" s="241" t="s">
        <v>659</v>
      </c>
      <c r="AE1268" s="241" t="s">
        <v>659</v>
      </c>
      <c r="AF1268" s="241" t="s">
        <v>659</v>
      </c>
      <c r="AG1268" s="241" t="s">
        <v>659</v>
      </c>
      <c r="AH1268" s="241" t="s">
        <v>659</v>
      </c>
      <c r="AI1268" s="241" t="s">
        <v>659</v>
      </c>
      <c r="AJ1268" s="241" t="s">
        <v>659</v>
      </c>
      <c r="AK1268" s="241" t="s">
        <v>659</v>
      </c>
      <c r="AL1268" s="241" t="s">
        <v>659</v>
      </c>
      <c r="AM1268" s="241" t="s">
        <v>659</v>
      </c>
      <c r="AN1268" s="241" t="s">
        <v>659</v>
      </c>
      <c r="AO1268" s="241" t="s">
        <v>659</v>
      </c>
      <c r="AP1268" s="241" t="s">
        <v>659</v>
      </c>
      <c r="AQ1268" s="241" t="s">
        <v>944</v>
      </c>
      <c r="AR1268" s="241">
        <v>0</v>
      </c>
    </row>
    <row r="1269" spans="1:44" x14ac:dyDescent="0.2">
      <c r="A1269">
        <v>122320</v>
      </c>
      <c r="B1269" t="s">
        <v>1141</v>
      </c>
      <c r="C1269" t="s">
        <v>198</v>
      </c>
      <c r="D1269" t="s">
        <v>198</v>
      </c>
      <c r="E1269" t="s">
        <v>196</v>
      </c>
      <c r="F1269" t="s">
        <v>198</v>
      </c>
      <c r="G1269" t="s">
        <v>196</v>
      </c>
      <c r="H1269" t="s">
        <v>198</v>
      </c>
      <c r="I1269" t="s">
        <v>198</v>
      </c>
      <c r="J1269" t="s">
        <v>198</v>
      </c>
      <c r="K1269" t="s">
        <v>198</v>
      </c>
      <c r="L1269" t="s">
        <v>196</v>
      </c>
      <c r="M1269" t="s">
        <v>197</v>
      </c>
      <c r="N1269" t="s">
        <v>196</v>
      </c>
      <c r="O1269" t="s">
        <v>198</v>
      </c>
      <c r="P1269" t="s">
        <v>196</v>
      </c>
      <c r="Q1269" t="s">
        <v>196</v>
      </c>
      <c r="R1269" t="s">
        <v>197</v>
      </c>
      <c r="S1269" t="s">
        <v>198</v>
      </c>
      <c r="T1269" t="s">
        <v>198</v>
      </c>
      <c r="U1269" t="s">
        <v>198</v>
      </c>
      <c r="V1269" t="s">
        <v>197</v>
      </c>
      <c r="W1269" t="s">
        <v>197</v>
      </c>
      <c r="X1269" t="s">
        <v>198</v>
      </c>
      <c r="Y1269" t="s">
        <v>198</v>
      </c>
      <c r="Z1269" t="s">
        <v>198</v>
      </c>
      <c r="AA1269" t="s">
        <v>198</v>
      </c>
      <c r="AB1269" t="s">
        <v>196</v>
      </c>
      <c r="AC1269" t="s">
        <v>198</v>
      </c>
      <c r="AD1269" t="s">
        <v>198</v>
      </c>
      <c r="AE1269" t="s">
        <v>198</v>
      </c>
      <c r="AF1269" t="s">
        <v>196</v>
      </c>
      <c r="AG1269" t="s">
        <v>198</v>
      </c>
      <c r="AH1269" t="s">
        <v>198</v>
      </c>
      <c r="AI1269" t="s">
        <v>198</v>
      </c>
      <c r="AJ1269" t="s">
        <v>196</v>
      </c>
      <c r="AK1269" t="s">
        <v>197</v>
      </c>
      <c r="AL1269" t="s">
        <v>197</v>
      </c>
      <c r="AM1269" t="s">
        <v>197</v>
      </c>
      <c r="AN1269" t="s">
        <v>197</v>
      </c>
      <c r="AO1269" t="s">
        <v>197</v>
      </c>
      <c r="AP1269" t="s">
        <v>197</v>
      </c>
      <c r="AQ1269" s="241">
        <v>0</v>
      </c>
      <c r="AR1269" s="241">
        <v>0</v>
      </c>
    </row>
    <row r="1270" spans="1:44" x14ac:dyDescent="0.2">
      <c r="A1270" s="241">
        <v>122343</v>
      </c>
      <c r="B1270" t="s">
        <v>59</v>
      </c>
      <c r="C1270" s="241" t="s">
        <v>198</v>
      </c>
      <c r="D1270" s="241" t="s">
        <v>198</v>
      </c>
      <c r="E1270" s="241" t="s">
        <v>198</v>
      </c>
      <c r="F1270" s="241" t="s">
        <v>198</v>
      </c>
      <c r="G1270" s="241" t="s">
        <v>198</v>
      </c>
      <c r="H1270" s="241" t="s">
        <v>198</v>
      </c>
      <c r="I1270" s="241" t="s">
        <v>198</v>
      </c>
      <c r="J1270" s="241" t="s">
        <v>198</v>
      </c>
      <c r="K1270" s="241" t="s">
        <v>198</v>
      </c>
      <c r="L1270" s="241" t="s">
        <v>198</v>
      </c>
      <c r="M1270" s="241" t="s">
        <v>196</v>
      </c>
      <c r="N1270" s="241" t="s">
        <v>196</v>
      </c>
      <c r="O1270" s="241" t="s">
        <v>198</v>
      </c>
      <c r="P1270" s="241" t="s">
        <v>198</v>
      </c>
      <c r="Q1270" s="241" t="s">
        <v>198</v>
      </c>
      <c r="R1270" s="241" t="s">
        <v>198</v>
      </c>
      <c r="S1270" s="241" t="s">
        <v>198</v>
      </c>
      <c r="T1270" s="241" t="s">
        <v>198</v>
      </c>
      <c r="U1270" s="241" t="s">
        <v>198</v>
      </c>
      <c r="V1270" s="241" t="s">
        <v>198</v>
      </c>
      <c r="W1270" s="241" t="s">
        <v>198</v>
      </c>
      <c r="X1270" s="241" t="s">
        <v>198</v>
      </c>
      <c r="Y1270" s="241" t="s">
        <v>198</v>
      </c>
      <c r="Z1270" s="241" t="s">
        <v>198</v>
      </c>
      <c r="AA1270" s="241" t="s">
        <v>196</v>
      </c>
      <c r="AB1270" s="241" t="s">
        <v>198</v>
      </c>
      <c r="AC1270" s="241" t="s">
        <v>198</v>
      </c>
      <c r="AD1270" s="241" t="s">
        <v>198</v>
      </c>
      <c r="AE1270" s="241" t="s">
        <v>198</v>
      </c>
      <c r="AF1270" s="241" t="s">
        <v>198</v>
      </c>
      <c r="AG1270" s="241" t="s">
        <v>198</v>
      </c>
      <c r="AH1270" s="241" t="s">
        <v>198</v>
      </c>
      <c r="AI1270" s="241" t="s">
        <v>198</v>
      </c>
      <c r="AJ1270" s="241" t="s">
        <v>198</v>
      </c>
      <c r="AK1270" s="241" t="s">
        <v>198</v>
      </c>
      <c r="AL1270" s="241" t="s">
        <v>198</v>
      </c>
      <c r="AM1270" s="241" t="s">
        <v>198</v>
      </c>
      <c r="AN1270" s="241" t="s">
        <v>198</v>
      </c>
      <c r="AO1270" s="241" t="s">
        <v>198</v>
      </c>
      <c r="AP1270" s="241" t="s">
        <v>198</v>
      </c>
      <c r="AQ1270" s="241">
        <v>0</v>
      </c>
      <c r="AR1270" s="241">
        <v>0</v>
      </c>
    </row>
    <row r="1271" spans="1:44" x14ac:dyDescent="0.2">
      <c r="A1271">
        <v>122346</v>
      </c>
      <c r="B1271" t="s">
        <v>1141</v>
      </c>
      <c r="C1271" t="s">
        <v>198</v>
      </c>
      <c r="D1271" t="s">
        <v>196</v>
      </c>
      <c r="E1271" t="s">
        <v>196</v>
      </c>
      <c r="F1271" t="s">
        <v>196</v>
      </c>
      <c r="G1271" t="s">
        <v>196</v>
      </c>
      <c r="H1271" t="s">
        <v>198</v>
      </c>
      <c r="I1271" t="s">
        <v>198</v>
      </c>
      <c r="J1271" t="s">
        <v>196</v>
      </c>
      <c r="K1271" t="s">
        <v>197</v>
      </c>
      <c r="L1271" t="s">
        <v>198</v>
      </c>
      <c r="M1271" t="s">
        <v>197</v>
      </c>
      <c r="N1271" t="s">
        <v>196</v>
      </c>
      <c r="O1271" t="s">
        <v>198</v>
      </c>
      <c r="P1271" t="s">
        <v>198</v>
      </c>
      <c r="Q1271" t="s">
        <v>198</v>
      </c>
      <c r="R1271" t="s">
        <v>198</v>
      </c>
      <c r="S1271" t="s">
        <v>198</v>
      </c>
      <c r="T1271" t="s">
        <v>196</v>
      </c>
      <c r="U1271" t="s">
        <v>198</v>
      </c>
      <c r="V1271" t="s">
        <v>198</v>
      </c>
      <c r="W1271" t="s">
        <v>196</v>
      </c>
      <c r="X1271" t="s">
        <v>196</v>
      </c>
      <c r="Y1271" t="s">
        <v>198</v>
      </c>
      <c r="Z1271" t="s">
        <v>198</v>
      </c>
      <c r="AA1271" t="s">
        <v>198</v>
      </c>
      <c r="AB1271" t="s">
        <v>196</v>
      </c>
      <c r="AC1271" t="s">
        <v>196</v>
      </c>
      <c r="AD1271" t="s">
        <v>196</v>
      </c>
      <c r="AE1271" t="s">
        <v>196</v>
      </c>
      <c r="AF1271" t="s">
        <v>196</v>
      </c>
      <c r="AG1271" t="s">
        <v>198</v>
      </c>
      <c r="AH1271" t="s">
        <v>197</v>
      </c>
      <c r="AI1271" t="s">
        <v>196</v>
      </c>
      <c r="AJ1271" t="s">
        <v>198</v>
      </c>
      <c r="AK1271" t="s">
        <v>197</v>
      </c>
      <c r="AL1271" t="s">
        <v>198</v>
      </c>
      <c r="AM1271" t="s">
        <v>197</v>
      </c>
      <c r="AN1271" t="s">
        <v>198</v>
      </c>
      <c r="AO1271" t="s">
        <v>197</v>
      </c>
      <c r="AP1271" t="s">
        <v>197</v>
      </c>
      <c r="AQ1271" s="241">
        <v>0</v>
      </c>
      <c r="AR1271" s="241">
        <v>0</v>
      </c>
    </row>
    <row r="1272" spans="1:44" ht="15" x14ac:dyDescent="0.25">
      <c r="A1272" s="258">
        <v>122347</v>
      </c>
      <c r="B1272" t="s">
        <v>59</v>
      </c>
      <c r="C1272" s="245" t="s">
        <v>197</v>
      </c>
      <c r="D1272" s="245" t="s">
        <v>197</v>
      </c>
      <c r="E1272" s="245" t="s">
        <v>197</v>
      </c>
      <c r="F1272" s="245" t="s">
        <v>197</v>
      </c>
      <c r="G1272" s="245" t="s">
        <v>197</v>
      </c>
      <c r="H1272" s="245" t="s">
        <v>197</v>
      </c>
      <c r="I1272" s="245" t="s">
        <v>197</v>
      </c>
      <c r="J1272" s="245" t="s">
        <v>197</v>
      </c>
      <c r="K1272" s="245" t="s">
        <v>197</v>
      </c>
      <c r="L1272" s="245" t="s">
        <v>197</v>
      </c>
      <c r="M1272" s="245" t="s">
        <v>197</v>
      </c>
      <c r="N1272" s="245" t="s">
        <v>197</v>
      </c>
      <c r="O1272" s="245" t="s">
        <v>197</v>
      </c>
      <c r="P1272" s="245" t="s">
        <v>197</v>
      </c>
      <c r="Q1272" s="245" t="s">
        <v>197</v>
      </c>
      <c r="R1272" s="245" t="s">
        <v>197</v>
      </c>
      <c r="S1272" s="245" t="s">
        <v>197</v>
      </c>
      <c r="T1272" s="245" t="s">
        <v>197</v>
      </c>
      <c r="U1272" s="245" t="s">
        <v>197</v>
      </c>
      <c r="V1272" s="245" t="s">
        <v>197</v>
      </c>
      <c r="W1272" s="245" t="s">
        <v>197</v>
      </c>
      <c r="X1272" s="245" t="s">
        <v>197</v>
      </c>
      <c r="Y1272" s="245" t="s">
        <v>197</v>
      </c>
      <c r="Z1272" s="245" t="s">
        <v>197</v>
      </c>
      <c r="AA1272" s="245" t="s">
        <v>197</v>
      </c>
      <c r="AB1272" s="245" t="s">
        <v>197</v>
      </c>
      <c r="AC1272" s="245" t="s">
        <v>197</v>
      </c>
      <c r="AD1272" s="245" t="s">
        <v>197</v>
      </c>
      <c r="AE1272" s="245" t="s">
        <v>197</v>
      </c>
      <c r="AF1272" s="245" t="s">
        <v>197</v>
      </c>
      <c r="AG1272" s="245" t="s">
        <v>197</v>
      </c>
      <c r="AH1272" s="245" t="s">
        <v>197</v>
      </c>
      <c r="AI1272" s="245" t="s">
        <v>197</v>
      </c>
      <c r="AJ1272" s="245" t="s">
        <v>197</v>
      </c>
      <c r="AK1272" s="245" t="s">
        <v>197</v>
      </c>
      <c r="AL1272" s="245" t="s">
        <v>197</v>
      </c>
      <c r="AM1272" s="245" t="s">
        <v>197</v>
      </c>
      <c r="AN1272" s="245" t="s">
        <v>197</v>
      </c>
      <c r="AO1272" s="245" t="s">
        <v>197</v>
      </c>
      <c r="AP1272" s="245" t="s">
        <v>197</v>
      </c>
      <c r="AQ1272" s="241">
        <v>0</v>
      </c>
      <c r="AR1272" s="241">
        <v>0</v>
      </c>
    </row>
    <row r="1273" spans="1:44" x14ac:dyDescent="0.2">
      <c r="A1273">
        <v>122351</v>
      </c>
      <c r="B1273" t="s">
        <v>59</v>
      </c>
      <c r="C1273" t="s">
        <v>198</v>
      </c>
      <c r="D1273" t="s">
        <v>198</v>
      </c>
      <c r="E1273" t="s">
        <v>196</v>
      </c>
      <c r="F1273" t="s">
        <v>196</v>
      </c>
      <c r="G1273" t="s">
        <v>196</v>
      </c>
      <c r="H1273" t="s">
        <v>198</v>
      </c>
      <c r="I1273" t="s">
        <v>197</v>
      </c>
      <c r="J1273" t="s">
        <v>198</v>
      </c>
      <c r="K1273" t="s">
        <v>198</v>
      </c>
      <c r="L1273" t="s">
        <v>198</v>
      </c>
      <c r="M1273" t="s">
        <v>196</v>
      </c>
      <c r="N1273" t="s">
        <v>198</v>
      </c>
      <c r="O1273" t="s">
        <v>198</v>
      </c>
      <c r="P1273" t="s">
        <v>198</v>
      </c>
      <c r="Q1273" t="s">
        <v>198</v>
      </c>
      <c r="R1273" t="s">
        <v>198</v>
      </c>
      <c r="S1273" t="s">
        <v>198</v>
      </c>
      <c r="T1273" t="s">
        <v>198</v>
      </c>
      <c r="U1273" t="s">
        <v>196</v>
      </c>
      <c r="V1273" t="s">
        <v>198</v>
      </c>
      <c r="W1273" t="s">
        <v>198</v>
      </c>
      <c r="X1273" t="s">
        <v>198</v>
      </c>
      <c r="Y1273" t="s">
        <v>198</v>
      </c>
      <c r="Z1273" t="s">
        <v>198</v>
      </c>
      <c r="AA1273" t="s">
        <v>198</v>
      </c>
      <c r="AB1273" t="s">
        <v>198</v>
      </c>
      <c r="AC1273" t="s">
        <v>196</v>
      </c>
      <c r="AD1273" t="s">
        <v>198</v>
      </c>
      <c r="AE1273" t="s">
        <v>198</v>
      </c>
      <c r="AF1273" t="s">
        <v>196</v>
      </c>
      <c r="AG1273" t="s">
        <v>198</v>
      </c>
      <c r="AH1273" t="s">
        <v>196</v>
      </c>
      <c r="AI1273" t="s">
        <v>198</v>
      </c>
      <c r="AJ1273" t="s">
        <v>198</v>
      </c>
      <c r="AK1273" t="s">
        <v>196</v>
      </c>
      <c r="AL1273" t="s">
        <v>197</v>
      </c>
      <c r="AM1273" t="s">
        <v>196</v>
      </c>
      <c r="AN1273" t="s">
        <v>198</v>
      </c>
      <c r="AO1273" t="s">
        <v>198</v>
      </c>
      <c r="AP1273" t="s">
        <v>196</v>
      </c>
      <c r="AQ1273" s="241">
        <v>0</v>
      </c>
      <c r="AR1273" s="241">
        <v>0</v>
      </c>
    </row>
    <row r="1274" spans="1:44" ht="21.75" x14ac:dyDescent="0.5">
      <c r="A1274" s="246">
        <v>122357</v>
      </c>
      <c r="B1274" t="s">
        <v>59</v>
      </c>
      <c r="C1274" s="241" t="s">
        <v>659</v>
      </c>
      <c r="D1274" s="241" t="s">
        <v>659</v>
      </c>
      <c r="E1274" s="241" t="s">
        <v>659</v>
      </c>
      <c r="F1274" s="241" t="s">
        <v>659</v>
      </c>
      <c r="G1274" s="241" t="s">
        <v>659</v>
      </c>
      <c r="H1274" s="241" t="s">
        <v>659</v>
      </c>
      <c r="I1274" s="241" t="s">
        <v>659</v>
      </c>
      <c r="J1274" s="241" t="s">
        <v>659</v>
      </c>
      <c r="K1274" s="241" t="s">
        <v>659</v>
      </c>
      <c r="L1274" s="241" t="s">
        <v>659</v>
      </c>
      <c r="M1274" s="241" t="s">
        <v>659</v>
      </c>
      <c r="N1274" s="241" t="s">
        <v>659</v>
      </c>
      <c r="O1274" s="241" t="s">
        <v>659</v>
      </c>
      <c r="P1274" s="241" t="s">
        <v>659</v>
      </c>
      <c r="Q1274" s="241" t="s">
        <v>659</v>
      </c>
      <c r="R1274" s="241" t="s">
        <v>659</v>
      </c>
      <c r="S1274" s="241" t="s">
        <v>659</v>
      </c>
      <c r="T1274" s="241" t="s">
        <v>659</v>
      </c>
      <c r="U1274" s="241" t="s">
        <v>659</v>
      </c>
      <c r="V1274" s="241" t="s">
        <v>659</v>
      </c>
      <c r="W1274" s="241" t="s">
        <v>659</v>
      </c>
      <c r="X1274" s="241" t="s">
        <v>659</v>
      </c>
      <c r="Y1274" s="241" t="s">
        <v>659</v>
      </c>
      <c r="Z1274" s="241" t="s">
        <v>659</v>
      </c>
      <c r="AA1274" s="241" t="s">
        <v>659</v>
      </c>
      <c r="AB1274" s="241" t="s">
        <v>659</v>
      </c>
      <c r="AC1274" s="241" t="s">
        <v>659</v>
      </c>
      <c r="AD1274" s="241" t="s">
        <v>659</v>
      </c>
      <c r="AE1274" s="241" t="s">
        <v>659</v>
      </c>
      <c r="AF1274" s="241" t="s">
        <v>659</v>
      </c>
      <c r="AG1274" s="241" t="s">
        <v>659</v>
      </c>
      <c r="AH1274" s="241" t="s">
        <v>659</v>
      </c>
      <c r="AI1274" s="241" t="s">
        <v>659</v>
      </c>
      <c r="AJ1274" s="241" t="s">
        <v>659</v>
      </c>
      <c r="AK1274" s="241" t="s">
        <v>659</v>
      </c>
      <c r="AL1274" s="241" t="s">
        <v>659</v>
      </c>
      <c r="AM1274" s="241" t="s">
        <v>659</v>
      </c>
      <c r="AN1274" s="241" t="s">
        <v>659</v>
      </c>
      <c r="AO1274" s="241" t="s">
        <v>659</v>
      </c>
      <c r="AP1274" s="241" t="s">
        <v>659</v>
      </c>
      <c r="AQ1274" s="241" t="s">
        <v>932</v>
      </c>
      <c r="AR1274" s="241">
        <v>0</v>
      </c>
    </row>
    <row r="1275" spans="1:44" x14ac:dyDescent="0.2">
      <c r="A1275" s="241">
        <v>122358</v>
      </c>
      <c r="B1275" t="s">
        <v>1144</v>
      </c>
      <c r="C1275" s="241" t="s">
        <v>198</v>
      </c>
      <c r="D1275" s="241" t="s">
        <v>198</v>
      </c>
      <c r="E1275" s="241" t="s">
        <v>198</v>
      </c>
      <c r="F1275" s="241" t="s">
        <v>198</v>
      </c>
      <c r="G1275" s="241" t="s">
        <v>198</v>
      </c>
      <c r="H1275" s="241" t="s">
        <v>198</v>
      </c>
      <c r="I1275" s="241" t="s">
        <v>198</v>
      </c>
      <c r="J1275" s="241" t="s">
        <v>196</v>
      </c>
      <c r="K1275" s="241" t="s">
        <v>198</v>
      </c>
      <c r="L1275" s="241" t="s">
        <v>196</v>
      </c>
      <c r="M1275" s="241" t="s">
        <v>196</v>
      </c>
      <c r="N1275" s="241" t="s">
        <v>196</v>
      </c>
      <c r="O1275" s="241" t="s">
        <v>198</v>
      </c>
      <c r="P1275" s="241" t="s">
        <v>198</v>
      </c>
      <c r="Q1275" s="241" t="s">
        <v>198</v>
      </c>
      <c r="R1275" s="241" t="s">
        <v>196</v>
      </c>
      <c r="S1275" s="241" t="s">
        <v>196</v>
      </c>
      <c r="T1275" s="241" t="s">
        <v>196</v>
      </c>
      <c r="U1275" s="241" t="s">
        <v>198</v>
      </c>
      <c r="V1275" s="241" t="s">
        <v>198</v>
      </c>
      <c r="W1275" s="241" t="s">
        <v>196</v>
      </c>
      <c r="X1275" s="241" t="s">
        <v>196</v>
      </c>
      <c r="Y1275" s="241" t="s">
        <v>196</v>
      </c>
      <c r="Z1275" s="241" t="s">
        <v>196</v>
      </c>
      <c r="AA1275" s="241" t="s">
        <v>196</v>
      </c>
      <c r="AB1275" s="241" t="s">
        <v>196</v>
      </c>
      <c r="AC1275" s="241" t="s">
        <v>196</v>
      </c>
      <c r="AD1275" s="241" t="s">
        <v>196</v>
      </c>
      <c r="AE1275" s="241" t="s">
        <v>196</v>
      </c>
      <c r="AF1275" s="241" t="s">
        <v>196</v>
      </c>
      <c r="AG1275" s="241" t="s">
        <v>198</v>
      </c>
      <c r="AH1275" s="241" t="s">
        <v>198</v>
      </c>
      <c r="AI1275" s="241" t="s">
        <v>196</v>
      </c>
      <c r="AJ1275" s="241" t="s">
        <v>198</v>
      </c>
      <c r="AK1275" s="241" t="s">
        <v>198</v>
      </c>
      <c r="AL1275" s="241" t="s">
        <v>198</v>
      </c>
      <c r="AM1275" s="241" t="s">
        <v>197</v>
      </c>
      <c r="AN1275" s="241" t="s">
        <v>197</v>
      </c>
      <c r="AO1275" s="241" t="s">
        <v>197</v>
      </c>
      <c r="AP1275" s="241" t="s">
        <v>197</v>
      </c>
      <c r="AQ1275" s="241">
        <v>0</v>
      </c>
      <c r="AR1275" s="241">
        <v>0</v>
      </c>
    </row>
    <row r="1276" spans="1:44" x14ac:dyDescent="0.2">
      <c r="A1276">
        <v>122364</v>
      </c>
      <c r="B1276" t="s">
        <v>1141</v>
      </c>
      <c r="C1276" t="s">
        <v>196</v>
      </c>
      <c r="D1276" t="s">
        <v>198</v>
      </c>
      <c r="E1276" t="s">
        <v>196</v>
      </c>
      <c r="F1276" t="s">
        <v>198</v>
      </c>
      <c r="G1276" t="s">
        <v>198</v>
      </c>
      <c r="H1276" t="s">
        <v>198</v>
      </c>
      <c r="I1276" t="s">
        <v>196</v>
      </c>
      <c r="J1276" t="s">
        <v>196</v>
      </c>
      <c r="K1276" t="s">
        <v>198</v>
      </c>
      <c r="L1276" t="s">
        <v>196</v>
      </c>
      <c r="M1276" t="s">
        <v>198</v>
      </c>
      <c r="N1276" t="s">
        <v>196</v>
      </c>
      <c r="O1276" t="s">
        <v>196</v>
      </c>
      <c r="P1276" t="s">
        <v>198</v>
      </c>
      <c r="Q1276" t="s">
        <v>198</v>
      </c>
      <c r="R1276" t="s">
        <v>196</v>
      </c>
      <c r="S1276" t="s">
        <v>198</v>
      </c>
      <c r="T1276" t="s">
        <v>196</v>
      </c>
      <c r="U1276" t="s">
        <v>198</v>
      </c>
      <c r="V1276" t="s">
        <v>198</v>
      </c>
      <c r="W1276" t="s">
        <v>198</v>
      </c>
      <c r="X1276" t="s">
        <v>198</v>
      </c>
      <c r="Y1276" t="s">
        <v>198</v>
      </c>
      <c r="Z1276" t="s">
        <v>198</v>
      </c>
      <c r="AA1276" t="s">
        <v>196</v>
      </c>
      <c r="AB1276" t="s">
        <v>198</v>
      </c>
      <c r="AC1276" t="s">
        <v>198</v>
      </c>
      <c r="AD1276" t="s">
        <v>196</v>
      </c>
      <c r="AE1276" t="s">
        <v>198</v>
      </c>
      <c r="AF1276" t="s">
        <v>196</v>
      </c>
      <c r="AG1276" t="s">
        <v>198</v>
      </c>
      <c r="AH1276" t="s">
        <v>198</v>
      </c>
      <c r="AI1276" t="s">
        <v>198</v>
      </c>
      <c r="AJ1276" t="s">
        <v>198</v>
      </c>
      <c r="AK1276" t="s">
        <v>197</v>
      </c>
      <c r="AL1276" t="s">
        <v>197</v>
      </c>
      <c r="AM1276" t="s">
        <v>197</v>
      </c>
      <c r="AN1276" t="s">
        <v>197</v>
      </c>
      <c r="AO1276" t="s">
        <v>197</v>
      </c>
      <c r="AP1276" t="s">
        <v>197</v>
      </c>
      <c r="AQ1276" s="241">
        <v>0</v>
      </c>
      <c r="AR1276" s="241">
        <v>0</v>
      </c>
    </row>
    <row r="1277" spans="1:44" x14ac:dyDescent="0.2">
      <c r="A1277">
        <v>122365</v>
      </c>
      <c r="B1277" t="s">
        <v>1144</v>
      </c>
      <c r="C1277" t="s">
        <v>198</v>
      </c>
      <c r="D1277" t="s">
        <v>198</v>
      </c>
      <c r="E1277" t="s">
        <v>198</v>
      </c>
      <c r="F1277" t="s">
        <v>198</v>
      </c>
      <c r="G1277" t="s">
        <v>196</v>
      </c>
      <c r="H1277" t="s">
        <v>198</v>
      </c>
      <c r="I1277" t="s">
        <v>196</v>
      </c>
      <c r="J1277" t="s">
        <v>196</v>
      </c>
      <c r="K1277" t="s">
        <v>198</v>
      </c>
      <c r="L1277" t="s">
        <v>196</v>
      </c>
      <c r="M1277" t="s">
        <v>198</v>
      </c>
      <c r="N1277" t="s">
        <v>196</v>
      </c>
      <c r="O1277" t="s">
        <v>196</v>
      </c>
      <c r="P1277" t="s">
        <v>198</v>
      </c>
      <c r="Q1277" t="s">
        <v>198</v>
      </c>
      <c r="R1277" t="s">
        <v>196</v>
      </c>
      <c r="S1277" t="s">
        <v>198</v>
      </c>
      <c r="T1277" t="s">
        <v>196</v>
      </c>
      <c r="U1277" t="s">
        <v>196</v>
      </c>
      <c r="V1277" t="s">
        <v>198</v>
      </c>
      <c r="W1277" t="s">
        <v>198</v>
      </c>
      <c r="X1277" t="s">
        <v>198</v>
      </c>
      <c r="Y1277" t="s">
        <v>196</v>
      </c>
      <c r="Z1277" t="s">
        <v>198</v>
      </c>
      <c r="AA1277" t="s">
        <v>196</v>
      </c>
      <c r="AB1277" t="s">
        <v>196</v>
      </c>
      <c r="AC1277" t="s">
        <v>196</v>
      </c>
      <c r="AD1277" t="s">
        <v>196</v>
      </c>
      <c r="AE1277" t="s">
        <v>198</v>
      </c>
      <c r="AF1277" t="s">
        <v>196</v>
      </c>
      <c r="AG1277" t="s">
        <v>198</v>
      </c>
      <c r="AH1277" t="s">
        <v>196</v>
      </c>
      <c r="AI1277" t="s">
        <v>196</v>
      </c>
      <c r="AJ1277" t="s">
        <v>198</v>
      </c>
      <c r="AK1277" t="s">
        <v>198</v>
      </c>
      <c r="AL1277" t="s">
        <v>198</v>
      </c>
      <c r="AM1277" t="s">
        <v>198</v>
      </c>
      <c r="AN1277" t="s">
        <v>198</v>
      </c>
      <c r="AO1277" t="s">
        <v>198</v>
      </c>
      <c r="AP1277" t="s">
        <v>196</v>
      </c>
      <c r="AQ1277" s="241">
        <v>0</v>
      </c>
      <c r="AR1277" s="241">
        <v>0</v>
      </c>
    </row>
    <row r="1278" spans="1:44" x14ac:dyDescent="0.2">
      <c r="A1278">
        <v>122369</v>
      </c>
      <c r="B1278" t="s">
        <v>1141</v>
      </c>
      <c r="C1278" t="s">
        <v>198</v>
      </c>
      <c r="D1278" t="s">
        <v>198</v>
      </c>
      <c r="E1278" t="s">
        <v>198</v>
      </c>
      <c r="F1278" t="s">
        <v>198</v>
      </c>
      <c r="G1278" t="s">
        <v>198</v>
      </c>
      <c r="H1278" t="s">
        <v>198</v>
      </c>
      <c r="I1278" t="s">
        <v>196</v>
      </c>
      <c r="J1278" t="s">
        <v>196</v>
      </c>
      <c r="K1278" t="s">
        <v>198</v>
      </c>
      <c r="L1278" t="s">
        <v>196</v>
      </c>
      <c r="M1278" t="s">
        <v>196</v>
      </c>
      <c r="N1278" t="s">
        <v>198</v>
      </c>
      <c r="O1278" t="s">
        <v>196</v>
      </c>
      <c r="P1278" t="s">
        <v>198</v>
      </c>
      <c r="Q1278" t="s">
        <v>198</v>
      </c>
      <c r="R1278" t="s">
        <v>198</v>
      </c>
      <c r="S1278" t="s">
        <v>198</v>
      </c>
      <c r="T1278" t="s">
        <v>196</v>
      </c>
      <c r="U1278" t="s">
        <v>198</v>
      </c>
      <c r="V1278" t="s">
        <v>198</v>
      </c>
      <c r="W1278" t="s">
        <v>198</v>
      </c>
      <c r="X1278" t="s">
        <v>196</v>
      </c>
      <c r="Y1278" t="s">
        <v>198</v>
      </c>
      <c r="Z1278" t="s">
        <v>198</v>
      </c>
      <c r="AA1278" t="s">
        <v>198</v>
      </c>
      <c r="AB1278" t="s">
        <v>198</v>
      </c>
      <c r="AC1278" t="s">
        <v>198</v>
      </c>
      <c r="AD1278" t="s">
        <v>196</v>
      </c>
      <c r="AE1278" t="s">
        <v>198</v>
      </c>
      <c r="AF1278" t="s">
        <v>196</v>
      </c>
      <c r="AG1278" t="s">
        <v>198</v>
      </c>
      <c r="AH1278" t="s">
        <v>196</v>
      </c>
      <c r="AI1278" t="s">
        <v>196</v>
      </c>
      <c r="AJ1278" t="s">
        <v>198</v>
      </c>
      <c r="AK1278" t="s">
        <v>196</v>
      </c>
      <c r="AL1278" t="s">
        <v>198</v>
      </c>
      <c r="AM1278" t="s">
        <v>198</v>
      </c>
      <c r="AN1278" t="s">
        <v>198</v>
      </c>
      <c r="AO1278" t="s">
        <v>197</v>
      </c>
      <c r="AP1278" t="s">
        <v>198</v>
      </c>
      <c r="AQ1278" s="241">
        <v>0</v>
      </c>
      <c r="AR1278" s="241">
        <v>0</v>
      </c>
    </row>
    <row r="1279" spans="1:44" x14ac:dyDescent="0.2">
      <c r="A1279" s="241">
        <v>122376</v>
      </c>
      <c r="B1279" t="s">
        <v>59</v>
      </c>
      <c r="C1279" s="241" t="s">
        <v>198</v>
      </c>
      <c r="D1279" s="241" t="s">
        <v>198</v>
      </c>
      <c r="E1279" s="241" t="s">
        <v>198</v>
      </c>
      <c r="F1279" s="241" t="s">
        <v>198</v>
      </c>
      <c r="G1279" s="241" t="s">
        <v>198</v>
      </c>
      <c r="H1279" s="241" t="s">
        <v>198</v>
      </c>
      <c r="I1279" s="241" t="s">
        <v>196</v>
      </c>
      <c r="J1279" s="241" t="s">
        <v>196</v>
      </c>
      <c r="K1279" s="241" t="s">
        <v>198</v>
      </c>
      <c r="L1279" s="241" t="s">
        <v>198</v>
      </c>
      <c r="M1279" s="241" t="s">
        <v>198</v>
      </c>
      <c r="N1279" s="241" t="s">
        <v>198</v>
      </c>
      <c r="O1279" s="241" t="s">
        <v>198</v>
      </c>
      <c r="P1279" s="241" t="s">
        <v>196</v>
      </c>
      <c r="Q1279" s="241" t="s">
        <v>198</v>
      </c>
      <c r="R1279" s="241" t="s">
        <v>196</v>
      </c>
      <c r="S1279" s="241" t="s">
        <v>198</v>
      </c>
      <c r="T1279" s="241" t="s">
        <v>197</v>
      </c>
      <c r="U1279" s="241" t="s">
        <v>198</v>
      </c>
      <c r="V1279" s="241" t="s">
        <v>198</v>
      </c>
      <c r="W1279" s="241" t="s">
        <v>198</v>
      </c>
      <c r="X1279" s="241" t="s">
        <v>198</v>
      </c>
      <c r="Y1279" s="241" t="s">
        <v>198</v>
      </c>
      <c r="Z1279" s="241" t="s">
        <v>198</v>
      </c>
      <c r="AA1279" s="241" t="s">
        <v>198</v>
      </c>
      <c r="AB1279" s="241" t="s">
        <v>198</v>
      </c>
      <c r="AC1279" s="241" t="s">
        <v>198</v>
      </c>
      <c r="AD1279" s="241" t="s">
        <v>198</v>
      </c>
      <c r="AE1279" s="241" t="s">
        <v>198</v>
      </c>
      <c r="AF1279" s="241" t="s">
        <v>196</v>
      </c>
      <c r="AG1279" s="241" t="s">
        <v>198</v>
      </c>
      <c r="AH1279" s="241" t="s">
        <v>196</v>
      </c>
      <c r="AI1279" s="241" t="s">
        <v>198</v>
      </c>
      <c r="AJ1279" s="241" t="s">
        <v>198</v>
      </c>
      <c r="AK1279" s="241" t="s">
        <v>198</v>
      </c>
      <c r="AL1279" s="241" t="s">
        <v>198</v>
      </c>
      <c r="AM1279" s="241" t="s">
        <v>197</v>
      </c>
      <c r="AN1279" s="241" t="s">
        <v>196</v>
      </c>
      <c r="AO1279" s="241" t="s">
        <v>197</v>
      </c>
      <c r="AP1279" s="241" t="s">
        <v>198</v>
      </c>
      <c r="AQ1279" s="241">
        <v>0</v>
      </c>
      <c r="AR1279" s="241">
        <v>0</v>
      </c>
    </row>
    <row r="1280" spans="1:44" x14ac:dyDescent="0.2">
      <c r="A1280">
        <v>122384</v>
      </c>
      <c r="B1280" t="s">
        <v>59</v>
      </c>
      <c r="C1280" t="s">
        <v>198</v>
      </c>
      <c r="D1280" t="s">
        <v>198</v>
      </c>
      <c r="E1280" t="s">
        <v>196</v>
      </c>
      <c r="F1280" t="s">
        <v>198</v>
      </c>
      <c r="G1280" t="s">
        <v>196</v>
      </c>
      <c r="H1280" t="s">
        <v>198</v>
      </c>
      <c r="I1280" t="s">
        <v>196</v>
      </c>
      <c r="J1280" t="s">
        <v>196</v>
      </c>
      <c r="K1280" t="s">
        <v>198</v>
      </c>
      <c r="L1280" t="s">
        <v>198</v>
      </c>
      <c r="M1280" t="s">
        <v>198</v>
      </c>
      <c r="N1280" t="s">
        <v>196</v>
      </c>
      <c r="O1280" t="s">
        <v>198</v>
      </c>
      <c r="P1280" t="s">
        <v>198</v>
      </c>
      <c r="Q1280" t="s">
        <v>198</v>
      </c>
      <c r="R1280" t="s">
        <v>198</v>
      </c>
      <c r="S1280" t="s">
        <v>198</v>
      </c>
      <c r="T1280" t="s">
        <v>196</v>
      </c>
      <c r="U1280" t="s">
        <v>196</v>
      </c>
      <c r="V1280" t="s">
        <v>198</v>
      </c>
      <c r="W1280" t="s">
        <v>198</v>
      </c>
      <c r="X1280" t="s">
        <v>198</v>
      </c>
      <c r="Y1280" t="s">
        <v>196</v>
      </c>
      <c r="Z1280" t="s">
        <v>198</v>
      </c>
      <c r="AA1280" t="s">
        <v>198</v>
      </c>
      <c r="AB1280" t="s">
        <v>198</v>
      </c>
      <c r="AC1280" t="s">
        <v>198</v>
      </c>
      <c r="AD1280" t="s">
        <v>198</v>
      </c>
      <c r="AE1280" t="s">
        <v>198</v>
      </c>
      <c r="AF1280" t="s">
        <v>196</v>
      </c>
      <c r="AG1280" t="s">
        <v>198</v>
      </c>
      <c r="AH1280" t="s">
        <v>198</v>
      </c>
      <c r="AI1280" t="s">
        <v>196</v>
      </c>
      <c r="AJ1280" t="s">
        <v>198</v>
      </c>
      <c r="AK1280" t="s">
        <v>198</v>
      </c>
      <c r="AL1280" t="s">
        <v>196</v>
      </c>
      <c r="AM1280" t="s">
        <v>197</v>
      </c>
      <c r="AN1280" t="s">
        <v>196</v>
      </c>
      <c r="AO1280" t="s">
        <v>198</v>
      </c>
      <c r="AP1280" t="s">
        <v>198</v>
      </c>
      <c r="AQ1280" s="241">
        <v>0</v>
      </c>
      <c r="AR1280" s="241">
        <v>0</v>
      </c>
    </row>
    <row r="1281" spans="1:44" x14ac:dyDescent="0.2">
      <c r="A1281">
        <v>122385</v>
      </c>
      <c r="B1281" t="s">
        <v>1141</v>
      </c>
      <c r="C1281" t="s">
        <v>198</v>
      </c>
      <c r="D1281" t="s">
        <v>198</v>
      </c>
      <c r="E1281" t="s">
        <v>198</v>
      </c>
      <c r="F1281" t="s">
        <v>198</v>
      </c>
      <c r="G1281" t="s">
        <v>198</v>
      </c>
      <c r="H1281" t="s">
        <v>198</v>
      </c>
      <c r="I1281" t="s">
        <v>198</v>
      </c>
      <c r="J1281" t="s">
        <v>198</v>
      </c>
      <c r="K1281" t="s">
        <v>198</v>
      </c>
      <c r="L1281" t="s">
        <v>198</v>
      </c>
      <c r="M1281" t="s">
        <v>198</v>
      </c>
      <c r="N1281" t="s">
        <v>196</v>
      </c>
      <c r="O1281" t="s">
        <v>198</v>
      </c>
      <c r="P1281" t="s">
        <v>196</v>
      </c>
      <c r="Q1281" t="s">
        <v>198</v>
      </c>
      <c r="R1281" t="s">
        <v>198</v>
      </c>
      <c r="S1281" t="s">
        <v>196</v>
      </c>
      <c r="T1281" t="s">
        <v>198</v>
      </c>
      <c r="U1281" t="s">
        <v>196</v>
      </c>
      <c r="V1281" t="s">
        <v>197</v>
      </c>
      <c r="W1281" t="s">
        <v>198</v>
      </c>
      <c r="X1281" t="s">
        <v>196</v>
      </c>
      <c r="Y1281" t="s">
        <v>196</v>
      </c>
      <c r="Z1281" t="s">
        <v>196</v>
      </c>
      <c r="AA1281" t="s">
        <v>196</v>
      </c>
      <c r="AB1281" t="s">
        <v>198</v>
      </c>
      <c r="AC1281" t="s">
        <v>198</v>
      </c>
      <c r="AD1281" t="s">
        <v>198</v>
      </c>
      <c r="AE1281" t="s">
        <v>196</v>
      </c>
      <c r="AF1281" t="s">
        <v>196</v>
      </c>
      <c r="AG1281" t="s">
        <v>197</v>
      </c>
      <c r="AH1281" t="s">
        <v>197</v>
      </c>
      <c r="AI1281" t="s">
        <v>197</v>
      </c>
      <c r="AJ1281" t="s">
        <v>197</v>
      </c>
      <c r="AK1281" t="s">
        <v>197</v>
      </c>
      <c r="AL1281" t="s">
        <v>197</v>
      </c>
      <c r="AM1281" t="s">
        <v>197</v>
      </c>
      <c r="AN1281" t="s">
        <v>197</v>
      </c>
      <c r="AO1281" t="s">
        <v>197</v>
      </c>
      <c r="AP1281" t="s">
        <v>197</v>
      </c>
      <c r="AQ1281" s="241">
        <v>0</v>
      </c>
      <c r="AR1281" s="241">
        <v>0</v>
      </c>
    </row>
    <row r="1282" spans="1:44" ht="21.75" x14ac:dyDescent="0.5">
      <c r="A1282" s="246">
        <v>122391</v>
      </c>
      <c r="B1282" t="s">
        <v>1141</v>
      </c>
      <c r="C1282" s="241" t="s">
        <v>198</v>
      </c>
      <c r="D1282" s="241" t="s">
        <v>198</v>
      </c>
      <c r="E1282" s="241" t="s">
        <v>198</v>
      </c>
      <c r="F1282" s="241" t="s">
        <v>198</v>
      </c>
      <c r="G1282" s="241" t="s">
        <v>196</v>
      </c>
      <c r="H1282" s="241" t="s">
        <v>198</v>
      </c>
      <c r="I1282" s="241" t="s">
        <v>196</v>
      </c>
      <c r="J1282" s="241" t="s">
        <v>198</v>
      </c>
      <c r="K1282" s="241" t="s">
        <v>198</v>
      </c>
      <c r="L1282" s="241" t="s">
        <v>196</v>
      </c>
      <c r="M1282" s="241" t="s">
        <v>196</v>
      </c>
      <c r="N1282" s="241" t="s">
        <v>196</v>
      </c>
      <c r="O1282" s="241" t="s">
        <v>197</v>
      </c>
      <c r="P1282" s="241" t="s">
        <v>198</v>
      </c>
      <c r="Q1282" s="241" t="s">
        <v>198</v>
      </c>
      <c r="R1282" s="241" t="s">
        <v>196</v>
      </c>
      <c r="S1282" s="241" t="s">
        <v>198</v>
      </c>
      <c r="T1282" s="241" t="s">
        <v>198</v>
      </c>
      <c r="U1282" s="241" t="s">
        <v>196</v>
      </c>
      <c r="V1282" s="241" t="s">
        <v>198</v>
      </c>
      <c r="W1282" s="241" t="s">
        <v>196</v>
      </c>
      <c r="X1282" s="241" t="s">
        <v>198</v>
      </c>
      <c r="Y1282" s="241" t="s">
        <v>198</v>
      </c>
      <c r="Z1282" s="241" t="s">
        <v>198</v>
      </c>
      <c r="AA1282" s="241" t="s">
        <v>198</v>
      </c>
      <c r="AB1282" s="241" t="s">
        <v>198</v>
      </c>
      <c r="AC1282" s="241" t="s">
        <v>196</v>
      </c>
      <c r="AD1282" s="241" t="s">
        <v>198</v>
      </c>
      <c r="AE1282" s="241" t="s">
        <v>198</v>
      </c>
      <c r="AF1282" s="241" t="s">
        <v>196</v>
      </c>
      <c r="AG1282" s="241" t="s">
        <v>197</v>
      </c>
      <c r="AH1282" s="241" t="s">
        <v>197</v>
      </c>
      <c r="AI1282" s="241" t="s">
        <v>197</v>
      </c>
      <c r="AJ1282" s="241" t="s">
        <v>197</v>
      </c>
      <c r="AK1282" s="241" t="s">
        <v>197</v>
      </c>
      <c r="AL1282" s="241" t="s">
        <v>197</v>
      </c>
      <c r="AM1282" s="241" t="s">
        <v>197</v>
      </c>
      <c r="AN1282" s="241" t="s">
        <v>197</v>
      </c>
      <c r="AO1282" s="241" t="s">
        <v>197</v>
      </c>
      <c r="AP1282" s="241" t="s">
        <v>197</v>
      </c>
      <c r="AQ1282" s="241">
        <v>0</v>
      </c>
      <c r="AR1282" s="241">
        <v>0</v>
      </c>
    </row>
    <row r="1283" spans="1:44" x14ac:dyDescent="0.2">
      <c r="A1283">
        <v>122398</v>
      </c>
      <c r="B1283" t="s">
        <v>59</v>
      </c>
      <c r="C1283" t="s">
        <v>659</v>
      </c>
      <c r="D1283" t="s">
        <v>659</v>
      </c>
      <c r="E1283" t="s">
        <v>659</v>
      </c>
      <c r="F1283" t="s">
        <v>659</v>
      </c>
      <c r="G1283" t="s">
        <v>659</v>
      </c>
      <c r="H1283" t="s">
        <v>659</v>
      </c>
      <c r="I1283" t="s">
        <v>659</v>
      </c>
      <c r="J1283" t="s">
        <v>659</v>
      </c>
      <c r="K1283" t="s">
        <v>659</v>
      </c>
      <c r="L1283" t="s">
        <v>659</v>
      </c>
      <c r="M1283" t="s">
        <v>659</v>
      </c>
      <c r="N1283" t="s">
        <v>659</v>
      </c>
      <c r="O1283" t="s">
        <v>659</v>
      </c>
      <c r="P1283" t="s">
        <v>659</v>
      </c>
      <c r="Q1283" t="s">
        <v>659</v>
      </c>
      <c r="R1283" t="s">
        <v>659</v>
      </c>
      <c r="S1283" t="s">
        <v>659</v>
      </c>
      <c r="T1283" t="s">
        <v>659</v>
      </c>
      <c r="U1283" t="s">
        <v>659</v>
      </c>
      <c r="V1283" t="s">
        <v>659</v>
      </c>
      <c r="W1283" t="s">
        <v>659</v>
      </c>
      <c r="X1283" t="s">
        <v>659</v>
      </c>
      <c r="Y1283" t="s">
        <v>659</v>
      </c>
      <c r="Z1283" t="s">
        <v>659</v>
      </c>
      <c r="AA1283" t="s">
        <v>659</v>
      </c>
      <c r="AB1283" t="s">
        <v>659</v>
      </c>
      <c r="AC1283" t="s">
        <v>659</v>
      </c>
      <c r="AD1283" t="s">
        <v>659</v>
      </c>
      <c r="AE1283" t="s">
        <v>659</v>
      </c>
      <c r="AF1283" t="s">
        <v>659</v>
      </c>
      <c r="AG1283" t="s">
        <v>659</v>
      </c>
      <c r="AH1283" t="s">
        <v>659</v>
      </c>
      <c r="AI1283" t="s">
        <v>659</v>
      </c>
      <c r="AJ1283" t="s">
        <v>659</v>
      </c>
      <c r="AK1283" t="s">
        <v>659</v>
      </c>
      <c r="AL1283" t="s">
        <v>659</v>
      </c>
      <c r="AM1283" t="s">
        <v>659</v>
      </c>
      <c r="AN1283" t="s">
        <v>659</v>
      </c>
      <c r="AO1283" t="s">
        <v>659</v>
      </c>
      <c r="AP1283" t="s">
        <v>659</v>
      </c>
      <c r="AQ1283" s="241" t="s">
        <v>931</v>
      </c>
      <c r="AR1283" s="241">
        <v>0</v>
      </c>
    </row>
    <row r="1284" spans="1:44" x14ac:dyDescent="0.2">
      <c r="A1284">
        <v>122410</v>
      </c>
      <c r="B1284" t="s">
        <v>1144</v>
      </c>
      <c r="C1284" t="s">
        <v>198</v>
      </c>
      <c r="D1284" t="s">
        <v>198</v>
      </c>
      <c r="E1284" t="s">
        <v>196</v>
      </c>
      <c r="F1284" t="s">
        <v>198</v>
      </c>
      <c r="G1284" t="s">
        <v>196</v>
      </c>
      <c r="H1284" t="s">
        <v>196</v>
      </c>
      <c r="I1284" t="s">
        <v>196</v>
      </c>
      <c r="J1284" t="s">
        <v>196</v>
      </c>
      <c r="K1284" t="s">
        <v>198</v>
      </c>
      <c r="L1284" t="s">
        <v>196</v>
      </c>
      <c r="M1284" t="s">
        <v>198</v>
      </c>
      <c r="N1284" t="s">
        <v>196</v>
      </c>
      <c r="O1284" t="s">
        <v>198</v>
      </c>
      <c r="P1284" t="s">
        <v>198</v>
      </c>
      <c r="Q1284" t="s">
        <v>198</v>
      </c>
      <c r="R1284" t="s">
        <v>198</v>
      </c>
      <c r="S1284" t="s">
        <v>198</v>
      </c>
      <c r="T1284" t="s">
        <v>196</v>
      </c>
      <c r="U1284" t="s">
        <v>196</v>
      </c>
      <c r="V1284" t="s">
        <v>198</v>
      </c>
      <c r="W1284" t="s">
        <v>196</v>
      </c>
      <c r="X1284" t="s">
        <v>198</v>
      </c>
      <c r="Y1284" t="s">
        <v>196</v>
      </c>
      <c r="Z1284" t="s">
        <v>198</v>
      </c>
      <c r="AA1284" t="s">
        <v>198</v>
      </c>
      <c r="AB1284" t="s">
        <v>196</v>
      </c>
      <c r="AC1284" t="s">
        <v>198</v>
      </c>
      <c r="AD1284" t="s">
        <v>196</v>
      </c>
      <c r="AE1284" t="s">
        <v>198</v>
      </c>
      <c r="AF1284" t="s">
        <v>196</v>
      </c>
      <c r="AG1284" t="s">
        <v>198</v>
      </c>
      <c r="AH1284" t="s">
        <v>197</v>
      </c>
      <c r="AI1284" t="s">
        <v>196</v>
      </c>
      <c r="AJ1284" t="s">
        <v>198</v>
      </c>
      <c r="AK1284" t="s">
        <v>198</v>
      </c>
      <c r="AL1284" t="s">
        <v>198</v>
      </c>
      <c r="AM1284" t="s">
        <v>197</v>
      </c>
      <c r="AN1284" t="s">
        <v>198</v>
      </c>
      <c r="AO1284" t="s">
        <v>197</v>
      </c>
      <c r="AP1284" t="s">
        <v>198</v>
      </c>
      <c r="AQ1284" s="241">
        <v>0</v>
      </c>
      <c r="AR1284" s="241">
        <v>0</v>
      </c>
    </row>
    <row r="1285" spans="1:44" ht="15" x14ac:dyDescent="0.25">
      <c r="A1285" s="258">
        <v>122416</v>
      </c>
      <c r="B1285" t="s">
        <v>59</v>
      </c>
      <c r="C1285" s="245" t="s">
        <v>659</v>
      </c>
      <c r="D1285" s="245" t="s">
        <v>659</v>
      </c>
      <c r="E1285" s="245" t="s">
        <v>659</v>
      </c>
      <c r="F1285" s="245" t="s">
        <v>659</v>
      </c>
      <c r="G1285" s="245" t="s">
        <v>659</v>
      </c>
      <c r="H1285" s="245" t="s">
        <v>659</v>
      </c>
      <c r="I1285" s="245" t="s">
        <v>659</v>
      </c>
      <c r="J1285" s="245" t="s">
        <v>659</v>
      </c>
      <c r="K1285" s="245" t="s">
        <v>659</v>
      </c>
      <c r="L1285" s="245" t="s">
        <v>659</v>
      </c>
      <c r="M1285" s="245" t="s">
        <v>659</v>
      </c>
      <c r="N1285" s="245" t="s">
        <v>659</v>
      </c>
      <c r="O1285" s="245" t="s">
        <v>659</v>
      </c>
      <c r="P1285" s="245" t="s">
        <v>659</v>
      </c>
      <c r="Q1285" s="245" t="s">
        <v>659</v>
      </c>
      <c r="R1285" s="245" t="s">
        <v>659</v>
      </c>
      <c r="S1285" s="245" t="s">
        <v>659</v>
      </c>
      <c r="T1285" s="245" t="s">
        <v>659</v>
      </c>
      <c r="U1285" s="245" t="s">
        <v>659</v>
      </c>
      <c r="V1285" s="245" t="s">
        <v>659</v>
      </c>
      <c r="W1285" s="245" t="s">
        <v>659</v>
      </c>
      <c r="X1285" s="245" t="s">
        <v>659</v>
      </c>
      <c r="Y1285" s="245" t="s">
        <v>659</v>
      </c>
      <c r="Z1285" s="245" t="s">
        <v>659</v>
      </c>
      <c r="AA1285" s="245" t="s">
        <v>659</v>
      </c>
      <c r="AB1285" s="245" t="s">
        <v>659</v>
      </c>
      <c r="AC1285" s="245" t="s">
        <v>659</v>
      </c>
      <c r="AD1285" s="245" t="s">
        <v>659</v>
      </c>
      <c r="AE1285" s="245" t="s">
        <v>659</v>
      </c>
      <c r="AF1285" s="245" t="s">
        <v>659</v>
      </c>
      <c r="AG1285" s="245" t="s">
        <v>659</v>
      </c>
      <c r="AH1285" s="245" t="s">
        <v>659</v>
      </c>
      <c r="AI1285" s="245" t="s">
        <v>659</v>
      </c>
      <c r="AJ1285" s="245" t="s">
        <v>659</v>
      </c>
      <c r="AK1285" s="245" t="s">
        <v>659</v>
      </c>
      <c r="AL1285" s="245" t="s">
        <v>659</v>
      </c>
      <c r="AM1285" s="245" t="s">
        <v>659</v>
      </c>
      <c r="AN1285" s="245" t="s">
        <v>659</v>
      </c>
      <c r="AO1285" s="245" t="s">
        <v>659</v>
      </c>
      <c r="AP1285" s="245" t="s">
        <v>659</v>
      </c>
      <c r="AQ1285" s="241" t="s">
        <v>944</v>
      </c>
      <c r="AR1285" s="241">
        <v>0</v>
      </c>
    </row>
    <row r="1286" spans="1:44" x14ac:dyDescent="0.2">
      <c r="A1286">
        <v>122418</v>
      </c>
      <c r="B1286" t="s">
        <v>1144</v>
      </c>
      <c r="C1286" t="s">
        <v>198</v>
      </c>
      <c r="D1286" t="s">
        <v>198</v>
      </c>
      <c r="E1286" t="s">
        <v>198</v>
      </c>
      <c r="F1286" t="s">
        <v>198</v>
      </c>
      <c r="G1286" t="s">
        <v>198</v>
      </c>
      <c r="H1286" t="s">
        <v>196</v>
      </c>
      <c r="I1286" t="s">
        <v>196</v>
      </c>
      <c r="J1286" t="s">
        <v>198</v>
      </c>
      <c r="K1286" t="s">
        <v>198</v>
      </c>
      <c r="L1286" t="s">
        <v>197</v>
      </c>
      <c r="M1286" t="s">
        <v>198</v>
      </c>
      <c r="N1286" t="s">
        <v>196</v>
      </c>
      <c r="O1286" t="s">
        <v>198</v>
      </c>
      <c r="P1286" t="s">
        <v>198</v>
      </c>
      <c r="Q1286" t="s">
        <v>198</v>
      </c>
      <c r="R1286" t="s">
        <v>198</v>
      </c>
      <c r="S1286" t="s">
        <v>198</v>
      </c>
      <c r="T1286" t="s">
        <v>198</v>
      </c>
      <c r="U1286" t="s">
        <v>198</v>
      </c>
      <c r="V1286" t="s">
        <v>198</v>
      </c>
      <c r="W1286" t="s">
        <v>198</v>
      </c>
      <c r="X1286" t="s">
        <v>198</v>
      </c>
      <c r="Y1286" t="s">
        <v>198</v>
      </c>
      <c r="Z1286" t="s">
        <v>198</v>
      </c>
      <c r="AA1286" t="s">
        <v>196</v>
      </c>
      <c r="AB1286" t="s">
        <v>196</v>
      </c>
      <c r="AC1286" t="s">
        <v>198</v>
      </c>
      <c r="AD1286" t="s">
        <v>198</v>
      </c>
      <c r="AE1286" t="s">
        <v>196</v>
      </c>
      <c r="AF1286" t="s">
        <v>196</v>
      </c>
      <c r="AG1286" t="s">
        <v>198</v>
      </c>
      <c r="AH1286" t="s">
        <v>198</v>
      </c>
      <c r="AI1286" t="s">
        <v>196</v>
      </c>
      <c r="AJ1286" t="s">
        <v>198</v>
      </c>
      <c r="AK1286" t="s">
        <v>198</v>
      </c>
      <c r="AL1286" t="s">
        <v>198</v>
      </c>
      <c r="AM1286" t="s">
        <v>198</v>
      </c>
      <c r="AN1286" t="s">
        <v>198</v>
      </c>
      <c r="AO1286" t="s">
        <v>198</v>
      </c>
      <c r="AP1286" t="s">
        <v>196</v>
      </c>
      <c r="AQ1286" s="241">
        <v>0</v>
      </c>
      <c r="AR1286" s="241">
        <v>0</v>
      </c>
    </row>
    <row r="1287" spans="1:44" x14ac:dyDescent="0.2">
      <c r="A1287">
        <v>122429</v>
      </c>
      <c r="B1287" t="s">
        <v>59</v>
      </c>
      <c r="C1287" t="s">
        <v>198</v>
      </c>
      <c r="D1287" t="s">
        <v>198</v>
      </c>
      <c r="E1287" t="s">
        <v>198</v>
      </c>
      <c r="F1287" t="s">
        <v>198</v>
      </c>
      <c r="G1287" t="s">
        <v>196</v>
      </c>
      <c r="H1287" t="s">
        <v>198</v>
      </c>
      <c r="I1287" t="s">
        <v>198</v>
      </c>
      <c r="J1287" t="s">
        <v>198</v>
      </c>
      <c r="K1287" t="s">
        <v>198</v>
      </c>
      <c r="L1287" t="s">
        <v>198</v>
      </c>
      <c r="M1287" t="s">
        <v>196</v>
      </c>
      <c r="N1287" t="s">
        <v>198</v>
      </c>
      <c r="O1287" t="s">
        <v>198</v>
      </c>
      <c r="P1287" t="s">
        <v>198</v>
      </c>
      <c r="Q1287" t="s">
        <v>196</v>
      </c>
      <c r="R1287" t="s">
        <v>198</v>
      </c>
      <c r="S1287" t="s">
        <v>196</v>
      </c>
      <c r="T1287" t="s">
        <v>196</v>
      </c>
      <c r="U1287" t="s">
        <v>198</v>
      </c>
      <c r="V1287" t="s">
        <v>198</v>
      </c>
      <c r="W1287" t="s">
        <v>198</v>
      </c>
      <c r="X1287" t="s">
        <v>198</v>
      </c>
      <c r="Y1287" t="s">
        <v>196</v>
      </c>
      <c r="Z1287" t="s">
        <v>198</v>
      </c>
      <c r="AA1287" t="s">
        <v>198</v>
      </c>
      <c r="AB1287" t="s">
        <v>196</v>
      </c>
      <c r="AC1287" t="s">
        <v>196</v>
      </c>
      <c r="AD1287" t="s">
        <v>196</v>
      </c>
      <c r="AE1287" t="s">
        <v>196</v>
      </c>
      <c r="AF1287" t="s">
        <v>196</v>
      </c>
      <c r="AG1287" t="s">
        <v>198</v>
      </c>
      <c r="AH1287" t="s">
        <v>198</v>
      </c>
      <c r="AI1287" t="s">
        <v>198</v>
      </c>
      <c r="AJ1287" t="s">
        <v>198</v>
      </c>
      <c r="AK1287" t="s">
        <v>198</v>
      </c>
      <c r="AL1287" t="s">
        <v>197</v>
      </c>
      <c r="AM1287" t="s">
        <v>197</v>
      </c>
      <c r="AN1287" t="s">
        <v>197</v>
      </c>
      <c r="AO1287" t="s">
        <v>197</v>
      </c>
      <c r="AP1287" t="s">
        <v>197</v>
      </c>
      <c r="AQ1287" s="241">
        <v>0</v>
      </c>
      <c r="AR1287" s="241">
        <v>0</v>
      </c>
    </row>
    <row r="1288" spans="1:44" x14ac:dyDescent="0.2">
      <c r="A1288">
        <v>122431</v>
      </c>
      <c r="B1288" t="s">
        <v>65</v>
      </c>
      <c r="C1288" t="s">
        <v>196</v>
      </c>
      <c r="D1288" t="s">
        <v>196</v>
      </c>
      <c r="E1288" t="s">
        <v>196</v>
      </c>
      <c r="F1288" t="s">
        <v>196</v>
      </c>
      <c r="G1288" t="s">
        <v>196</v>
      </c>
      <c r="H1288" t="s">
        <v>196</v>
      </c>
      <c r="I1288" t="s">
        <v>196</v>
      </c>
      <c r="J1288" t="s">
        <v>198</v>
      </c>
      <c r="K1288" t="s">
        <v>196</v>
      </c>
      <c r="L1288" t="s">
        <v>197</v>
      </c>
      <c r="M1288" t="s">
        <v>198</v>
      </c>
      <c r="N1288" t="s">
        <v>196</v>
      </c>
      <c r="O1288" t="s">
        <v>196</v>
      </c>
      <c r="P1288" t="s">
        <v>196</v>
      </c>
      <c r="Q1288" t="s">
        <v>196</v>
      </c>
      <c r="R1288" t="s">
        <v>198</v>
      </c>
      <c r="S1288" t="s">
        <v>198</v>
      </c>
      <c r="T1288" t="s">
        <v>198</v>
      </c>
      <c r="U1288" t="s">
        <v>196</v>
      </c>
      <c r="V1288" t="s">
        <v>196</v>
      </c>
      <c r="W1288" t="s">
        <v>198</v>
      </c>
      <c r="X1288" t="s">
        <v>198</v>
      </c>
      <c r="Y1288" t="s">
        <v>198</v>
      </c>
      <c r="Z1288" t="s">
        <v>198</v>
      </c>
      <c r="AA1288" t="s">
        <v>198</v>
      </c>
      <c r="AB1288" t="s">
        <v>196</v>
      </c>
      <c r="AC1288" t="s">
        <v>198</v>
      </c>
      <c r="AD1288" t="s">
        <v>198</v>
      </c>
      <c r="AE1288" t="s">
        <v>196</v>
      </c>
      <c r="AF1288" t="s">
        <v>196</v>
      </c>
      <c r="AG1288" t="s">
        <v>197</v>
      </c>
      <c r="AH1288" t="s">
        <v>197</v>
      </c>
      <c r="AI1288" t="s">
        <v>197</v>
      </c>
      <c r="AJ1288" t="s">
        <v>197</v>
      </c>
      <c r="AK1288" t="s">
        <v>197</v>
      </c>
      <c r="AL1288"/>
      <c r="AM1288"/>
      <c r="AN1288"/>
      <c r="AO1288"/>
      <c r="AP1288"/>
      <c r="AQ1288" s="241">
        <v>0</v>
      </c>
      <c r="AR1288" s="241">
        <v>0</v>
      </c>
    </row>
    <row r="1289" spans="1:44" x14ac:dyDescent="0.2">
      <c r="A1289">
        <v>122432</v>
      </c>
      <c r="B1289" t="s">
        <v>1141</v>
      </c>
      <c r="C1289" t="s">
        <v>198</v>
      </c>
      <c r="D1289" t="s">
        <v>196</v>
      </c>
      <c r="E1289" t="s">
        <v>198</v>
      </c>
      <c r="F1289" t="s">
        <v>196</v>
      </c>
      <c r="G1289" t="s">
        <v>198</v>
      </c>
      <c r="H1289" t="s">
        <v>198</v>
      </c>
      <c r="I1289" t="s">
        <v>196</v>
      </c>
      <c r="J1289" t="s">
        <v>196</v>
      </c>
      <c r="K1289" t="s">
        <v>196</v>
      </c>
      <c r="L1289" t="s">
        <v>198</v>
      </c>
      <c r="M1289" t="s">
        <v>198</v>
      </c>
      <c r="N1289" t="s">
        <v>196</v>
      </c>
      <c r="O1289" t="s">
        <v>196</v>
      </c>
      <c r="P1289" t="s">
        <v>198</v>
      </c>
      <c r="Q1289" t="s">
        <v>198</v>
      </c>
      <c r="R1289" t="s">
        <v>198</v>
      </c>
      <c r="S1289" t="s">
        <v>196</v>
      </c>
      <c r="T1289" t="s">
        <v>196</v>
      </c>
      <c r="U1289" t="s">
        <v>196</v>
      </c>
      <c r="V1289" t="s">
        <v>198</v>
      </c>
      <c r="W1289" t="s">
        <v>198</v>
      </c>
      <c r="X1289" t="s">
        <v>196</v>
      </c>
      <c r="Y1289" t="s">
        <v>196</v>
      </c>
      <c r="Z1289" t="s">
        <v>196</v>
      </c>
      <c r="AA1289" t="s">
        <v>198</v>
      </c>
      <c r="AB1289" t="s">
        <v>198</v>
      </c>
      <c r="AC1289" t="s">
        <v>196</v>
      </c>
      <c r="AD1289" t="s">
        <v>196</v>
      </c>
      <c r="AE1289" t="s">
        <v>196</v>
      </c>
      <c r="AF1289" t="s">
        <v>196</v>
      </c>
      <c r="AG1289" t="s">
        <v>198</v>
      </c>
      <c r="AH1289" t="s">
        <v>198</v>
      </c>
      <c r="AI1289" t="s">
        <v>196</v>
      </c>
      <c r="AJ1289" t="s">
        <v>196</v>
      </c>
      <c r="AK1289" t="s">
        <v>197</v>
      </c>
      <c r="AL1289" t="s">
        <v>198</v>
      </c>
      <c r="AM1289" t="s">
        <v>198</v>
      </c>
      <c r="AN1289" t="s">
        <v>198</v>
      </c>
      <c r="AO1289" t="s">
        <v>198</v>
      </c>
      <c r="AP1289" t="s">
        <v>197</v>
      </c>
      <c r="AQ1289" s="241">
        <v>0</v>
      </c>
      <c r="AR1289" s="241">
        <v>0</v>
      </c>
    </row>
    <row r="1290" spans="1:44" ht="21.75" x14ac:dyDescent="0.5">
      <c r="A1290" s="246">
        <v>122439</v>
      </c>
      <c r="B1290" t="s">
        <v>59</v>
      </c>
      <c r="C1290" s="241" t="s">
        <v>198</v>
      </c>
      <c r="D1290" s="241" t="s">
        <v>197</v>
      </c>
      <c r="E1290" s="241" t="s">
        <v>197</v>
      </c>
      <c r="F1290" s="241" t="s">
        <v>197</v>
      </c>
      <c r="G1290" s="241" t="s">
        <v>196</v>
      </c>
      <c r="H1290" s="241" t="s">
        <v>198</v>
      </c>
      <c r="I1290" s="241" t="s">
        <v>197</v>
      </c>
      <c r="J1290" s="241" t="s">
        <v>197</v>
      </c>
      <c r="K1290" s="241" t="s">
        <v>197</v>
      </c>
      <c r="L1290" s="241" t="s">
        <v>198</v>
      </c>
      <c r="M1290" s="241" t="s">
        <v>196</v>
      </c>
      <c r="N1290" s="241" t="s">
        <v>198</v>
      </c>
      <c r="O1290" s="241" t="s">
        <v>197</v>
      </c>
      <c r="P1290" s="241" t="s">
        <v>197</v>
      </c>
      <c r="Q1290" s="241" t="s">
        <v>196</v>
      </c>
      <c r="R1290" s="241" t="s">
        <v>1149</v>
      </c>
      <c r="S1290" s="241" t="s">
        <v>1149</v>
      </c>
      <c r="T1290" s="241" t="s">
        <v>197</v>
      </c>
      <c r="U1290" s="241" t="s">
        <v>196</v>
      </c>
      <c r="V1290" s="241" t="s">
        <v>198</v>
      </c>
      <c r="W1290" s="241" t="s">
        <v>196</v>
      </c>
      <c r="X1290" s="241" t="s">
        <v>196</v>
      </c>
      <c r="Y1290" s="241" t="s">
        <v>198</v>
      </c>
      <c r="Z1290" s="241" t="s">
        <v>198</v>
      </c>
      <c r="AA1290" s="241" t="s">
        <v>198</v>
      </c>
      <c r="AB1290" s="241" t="s">
        <v>196</v>
      </c>
      <c r="AC1290" s="241" t="s">
        <v>196</v>
      </c>
      <c r="AD1290" s="241" t="s">
        <v>198</v>
      </c>
      <c r="AE1290" s="241" t="s">
        <v>196</v>
      </c>
      <c r="AF1290" s="241" t="s">
        <v>198</v>
      </c>
      <c r="AG1290" s="241" t="s">
        <v>659</v>
      </c>
      <c r="AH1290" s="241" t="s">
        <v>196</v>
      </c>
      <c r="AI1290" s="241" t="s">
        <v>659</v>
      </c>
      <c r="AJ1290" s="241" t="s">
        <v>659</v>
      </c>
      <c r="AK1290" s="241" t="s">
        <v>659</v>
      </c>
      <c r="AL1290" s="241" t="s">
        <v>196</v>
      </c>
      <c r="AM1290" s="241" t="s">
        <v>198</v>
      </c>
      <c r="AN1290" s="241" t="s">
        <v>198</v>
      </c>
      <c r="AO1290" s="241" t="s">
        <v>196</v>
      </c>
      <c r="AP1290" s="241" t="s">
        <v>198</v>
      </c>
      <c r="AQ1290" s="241">
        <v>0</v>
      </c>
      <c r="AR1290" s="241">
        <v>0</v>
      </c>
    </row>
    <row r="1291" spans="1:44" x14ac:dyDescent="0.2">
      <c r="A1291" s="241">
        <v>122440</v>
      </c>
      <c r="B1291" t="s">
        <v>1144</v>
      </c>
      <c r="C1291" s="241" t="s">
        <v>198</v>
      </c>
      <c r="D1291" s="241" t="s">
        <v>196</v>
      </c>
      <c r="E1291" s="241" t="s">
        <v>196</v>
      </c>
      <c r="F1291" s="241" t="s">
        <v>198</v>
      </c>
      <c r="G1291" s="241" t="s">
        <v>196</v>
      </c>
      <c r="H1291" s="241" t="s">
        <v>198</v>
      </c>
      <c r="I1291" s="241" t="s">
        <v>196</v>
      </c>
      <c r="J1291" s="241" t="s">
        <v>198</v>
      </c>
      <c r="K1291" s="241" t="s">
        <v>196</v>
      </c>
      <c r="L1291" s="241" t="s">
        <v>196</v>
      </c>
      <c r="M1291" s="241" t="s">
        <v>198</v>
      </c>
      <c r="N1291" s="241" t="s">
        <v>196</v>
      </c>
      <c r="O1291" s="241" t="s">
        <v>198</v>
      </c>
      <c r="P1291" s="241" t="s">
        <v>198</v>
      </c>
      <c r="Q1291" s="241" t="s">
        <v>198</v>
      </c>
      <c r="R1291" s="241" t="s">
        <v>198</v>
      </c>
      <c r="S1291" s="241" t="s">
        <v>196</v>
      </c>
      <c r="T1291" s="241" t="s">
        <v>198</v>
      </c>
      <c r="U1291" s="241" t="s">
        <v>198</v>
      </c>
      <c r="V1291" s="241" t="s">
        <v>197</v>
      </c>
      <c r="AL1291" s="241" t="s">
        <v>197</v>
      </c>
      <c r="AM1291" s="241" t="s">
        <v>197</v>
      </c>
      <c r="AN1291" s="241" t="s">
        <v>197</v>
      </c>
      <c r="AO1291" s="241" t="s">
        <v>197</v>
      </c>
      <c r="AP1291" s="241" t="s">
        <v>197</v>
      </c>
      <c r="AQ1291" s="241">
        <v>0</v>
      </c>
      <c r="AR1291" s="241">
        <v>0</v>
      </c>
    </row>
    <row r="1292" spans="1:44" x14ac:dyDescent="0.2">
      <c r="A1292">
        <v>122441</v>
      </c>
      <c r="B1292" t="s">
        <v>1144</v>
      </c>
      <c r="C1292" t="s">
        <v>196</v>
      </c>
      <c r="D1292" t="s">
        <v>196</v>
      </c>
      <c r="E1292" t="s">
        <v>196</v>
      </c>
      <c r="F1292" t="s">
        <v>196</v>
      </c>
      <c r="G1292" t="s">
        <v>196</v>
      </c>
      <c r="H1292" t="s">
        <v>198</v>
      </c>
      <c r="I1292" t="s">
        <v>196</v>
      </c>
      <c r="J1292" t="s">
        <v>196</v>
      </c>
      <c r="K1292" t="s">
        <v>196</v>
      </c>
      <c r="L1292" t="s">
        <v>198</v>
      </c>
      <c r="M1292" t="s">
        <v>198</v>
      </c>
      <c r="N1292" t="s">
        <v>198</v>
      </c>
      <c r="O1292" t="s">
        <v>196</v>
      </c>
      <c r="P1292" t="s">
        <v>198</v>
      </c>
      <c r="Q1292" t="s">
        <v>198</v>
      </c>
      <c r="R1292" t="s">
        <v>198</v>
      </c>
      <c r="S1292" t="s">
        <v>197</v>
      </c>
      <c r="T1292" t="s">
        <v>196</v>
      </c>
      <c r="U1292" t="s">
        <v>197</v>
      </c>
      <c r="V1292" t="s">
        <v>198</v>
      </c>
      <c r="W1292" t="s">
        <v>198</v>
      </c>
      <c r="X1292" t="s">
        <v>198</v>
      </c>
      <c r="Y1292" t="s">
        <v>198</v>
      </c>
      <c r="Z1292" t="s">
        <v>198</v>
      </c>
      <c r="AA1292" t="s">
        <v>196</v>
      </c>
      <c r="AB1292" t="s">
        <v>198</v>
      </c>
      <c r="AC1292" t="s">
        <v>198</v>
      </c>
      <c r="AD1292" t="s">
        <v>198</v>
      </c>
      <c r="AE1292" t="s">
        <v>198</v>
      </c>
      <c r="AF1292" t="s">
        <v>196</v>
      </c>
      <c r="AG1292" t="s">
        <v>198</v>
      </c>
      <c r="AH1292" t="s">
        <v>198</v>
      </c>
      <c r="AI1292" t="s">
        <v>198</v>
      </c>
      <c r="AJ1292" t="s">
        <v>198</v>
      </c>
      <c r="AK1292" t="s">
        <v>196</v>
      </c>
      <c r="AL1292" t="s">
        <v>198</v>
      </c>
      <c r="AM1292" t="s">
        <v>198</v>
      </c>
      <c r="AN1292" t="s">
        <v>198</v>
      </c>
      <c r="AO1292" t="s">
        <v>198</v>
      </c>
      <c r="AP1292" t="s">
        <v>196</v>
      </c>
      <c r="AQ1292" s="241">
        <v>0</v>
      </c>
      <c r="AR1292" s="241">
        <v>0</v>
      </c>
    </row>
    <row r="1293" spans="1:44" ht="18" x14ac:dyDescent="0.2">
      <c r="A1293" s="264">
        <v>122445</v>
      </c>
      <c r="B1293" t="s">
        <v>59</v>
      </c>
      <c r="C1293" t="s">
        <v>659</v>
      </c>
      <c r="D1293" t="s">
        <v>659</v>
      </c>
      <c r="E1293" t="s">
        <v>659</v>
      </c>
      <c r="F1293" t="s">
        <v>659</v>
      </c>
      <c r="G1293" t="s">
        <v>659</v>
      </c>
      <c r="H1293" t="s">
        <v>659</v>
      </c>
      <c r="I1293" t="s">
        <v>659</v>
      </c>
      <c r="J1293" t="s">
        <v>659</v>
      </c>
      <c r="K1293" t="s">
        <v>659</v>
      </c>
      <c r="L1293" t="s">
        <v>659</v>
      </c>
      <c r="M1293" t="s">
        <v>659</v>
      </c>
      <c r="N1293" t="s">
        <v>659</v>
      </c>
      <c r="O1293" t="s">
        <v>659</v>
      </c>
      <c r="P1293" t="s">
        <v>659</v>
      </c>
      <c r="Q1293" t="s">
        <v>659</v>
      </c>
      <c r="R1293" t="s">
        <v>659</v>
      </c>
      <c r="S1293" t="s">
        <v>659</v>
      </c>
      <c r="T1293" t="s">
        <v>659</v>
      </c>
      <c r="U1293" t="s">
        <v>659</v>
      </c>
      <c r="V1293" t="s">
        <v>659</v>
      </c>
      <c r="W1293" t="s">
        <v>659</v>
      </c>
      <c r="X1293" t="s">
        <v>659</v>
      </c>
      <c r="Y1293" t="s">
        <v>659</v>
      </c>
      <c r="Z1293" t="s">
        <v>659</v>
      </c>
      <c r="AA1293" t="s">
        <v>659</v>
      </c>
      <c r="AB1293" t="s">
        <v>659</v>
      </c>
      <c r="AC1293" t="s">
        <v>659</v>
      </c>
      <c r="AD1293" t="s">
        <v>659</v>
      </c>
      <c r="AE1293" t="s">
        <v>659</v>
      </c>
      <c r="AF1293" t="s">
        <v>659</v>
      </c>
      <c r="AG1293" t="s">
        <v>659</v>
      </c>
      <c r="AH1293" t="s">
        <v>659</v>
      </c>
      <c r="AI1293" t="s">
        <v>659</v>
      </c>
      <c r="AJ1293" t="s">
        <v>659</v>
      </c>
      <c r="AK1293" t="s">
        <v>659</v>
      </c>
      <c r="AL1293" t="s">
        <v>659</v>
      </c>
      <c r="AM1293" t="s">
        <v>659</v>
      </c>
      <c r="AN1293" t="s">
        <v>659</v>
      </c>
      <c r="AO1293" t="s">
        <v>659</v>
      </c>
      <c r="AP1293" t="s">
        <v>659</v>
      </c>
      <c r="AQ1293" s="241">
        <v>0</v>
      </c>
      <c r="AR1293" s="241">
        <v>0</v>
      </c>
    </row>
    <row r="1294" spans="1:44" x14ac:dyDescent="0.2">
      <c r="A1294">
        <v>122449</v>
      </c>
      <c r="B1294" t="s">
        <v>1141</v>
      </c>
      <c r="C1294" t="s">
        <v>196</v>
      </c>
      <c r="D1294" t="s">
        <v>198</v>
      </c>
      <c r="E1294" t="s">
        <v>197</v>
      </c>
      <c r="F1294" t="s">
        <v>197</v>
      </c>
      <c r="G1294" t="s">
        <v>196</v>
      </c>
      <c r="H1294" t="s">
        <v>196</v>
      </c>
      <c r="I1294" t="s">
        <v>196</v>
      </c>
      <c r="J1294" t="s">
        <v>198</v>
      </c>
      <c r="K1294" t="s">
        <v>198</v>
      </c>
      <c r="L1294" t="s">
        <v>198</v>
      </c>
      <c r="M1294" t="s">
        <v>196</v>
      </c>
      <c r="N1294" t="s">
        <v>196</v>
      </c>
      <c r="O1294" t="s">
        <v>196</v>
      </c>
      <c r="P1294" t="s">
        <v>198</v>
      </c>
      <c r="Q1294" t="s">
        <v>196</v>
      </c>
      <c r="R1294" t="s">
        <v>198</v>
      </c>
      <c r="S1294" t="s">
        <v>198</v>
      </c>
      <c r="T1294" t="s">
        <v>198</v>
      </c>
      <c r="U1294" t="s">
        <v>198</v>
      </c>
      <c r="V1294" t="s">
        <v>198</v>
      </c>
      <c r="W1294" t="s">
        <v>198</v>
      </c>
      <c r="X1294" t="s">
        <v>198</v>
      </c>
      <c r="Y1294" t="s">
        <v>198</v>
      </c>
      <c r="Z1294" t="s">
        <v>198</v>
      </c>
      <c r="AA1294" t="s">
        <v>198</v>
      </c>
      <c r="AB1294" t="s">
        <v>196</v>
      </c>
      <c r="AC1294" t="s">
        <v>196</v>
      </c>
      <c r="AD1294" t="s">
        <v>196</v>
      </c>
      <c r="AE1294" t="s">
        <v>196</v>
      </c>
      <c r="AF1294" t="s">
        <v>196</v>
      </c>
      <c r="AG1294" t="s">
        <v>198</v>
      </c>
      <c r="AH1294" t="s">
        <v>198</v>
      </c>
      <c r="AI1294" t="s">
        <v>196</v>
      </c>
      <c r="AJ1294" t="s">
        <v>198</v>
      </c>
      <c r="AK1294" t="s">
        <v>196</v>
      </c>
      <c r="AL1294" t="s">
        <v>198</v>
      </c>
      <c r="AM1294" t="s">
        <v>198</v>
      </c>
      <c r="AN1294" t="s">
        <v>198</v>
      </c>
      <c r="AO1294" t="s">
        <v>198</v>
      </c>
      <c r="AP1294" t="s">
        <v>198</v>
      </c>
      <c r="AQ1294" s="241">
        <v>0</v>
      </c>
      <c r="AR1294" s="241">
        <v>0</v>
      </c>
    </row>
    <row r="1295" spans="1:44" x14ac:dyDescent="0.2">
      <c r="A1295">
        <v>122460</v>
      </c>
      <c r="B1295" t="s">
        <v>1141</v>
      </c>
      <c r="C1295" t="s">
        <v>198</v>
      </c>
      <c r="D1295" t="s">
        <v>196</v>
      </c>
      <c r="E1295" t="s">
        <v>197</v>
      </c>
      <c r="F1295" t="s">
        <v>196</v>
      </c>
      <c r="G1295" t="s">
        <v>198</v>
      </c>
      <c r="H1295" t="s">
        <v>198</v>
      </c>
      <c r="I1295" t="s">
        <v>196</v>
      </c>
      <c r="J1295" t="s">
        <v>196</v>
      </c>
      <c r="K1295" t="s">
        <v>196</v>
      </c>
      <c r="L1295" t="s">
        <v>196</v>
      </c>
      <c r="M1295" t="s">
        <v>196</v>
      </c>
      <c r="N1295" t="s">
        <v>196</v>
      </c>
      <c r="O1295" t="s">
        <v>196</v>
      </c>
      <c r="P1295" t="s">
        <v>196</v>
      </c>
      <c r="Q1295" t="s">
        <v>196</v>
      </c>
      <c r="R1295" t="s">
        <v>196</v>
      </c>
      <c r="S1295" t="s">
        <v>196</v>
      </c>
      <c r="T1295" t="s">
        <v>196</v>
      </c>
      <c r="U1295" t="s">
        <v>196</v>
      </c>
      <c r="V1295" t="s">
        <v>196</v>
      </c>
      <c r="W1295" t="s">
        <v>196</v>
      </c>
      <c r="X1295" t="s">
        <v>196</v>
      </c>
      <c r="Y1295" t="s">
        <v>196</v>
      </c>
      <c r="Z1295" t="s">
        <v>196</v>
      </c>
      <c r="AA1295" t="s">
        <v>196</v>
      </c>
      <c r="AB1295" t="s">
        <v>196</v>
      </c>
      <c r="AC1295" t="s">
        <v>198</v>
      </c>
      <c r="AD1295" t="s">
        <v>198</v>
      </c>
      <c r="AE1295" t="s">
        <v>198</v>
      </c>
      <c r="AF1295" t="s">
        <v>198</v>
      </c>
      <c r="AG1295" t="s">
        <v>198</v>
      </c>
      <c r="AH1295" t="s">
        <v>198</v>
      </c>
      <c r="AI1295" t="s">
        <v>198</v>
      </c>
      <c r="AJ1295" t="s">
        <v>198</v>
      </c>
      <c r="AK1295" t="s">
        <v>198</v>
      </c>
      <c r="AL1295" t="s">
        <v>197</v>
      </c>
      <c r="AM1295" t="s">
        <v>197</v>
      </c>
      <c r="AN1295" t="s">
        <v>197</v>
      </c>
      <c r="AO1295" t="s">
        <v>197</v>
      </c>
      <c r="AP1295" t="s">
        <v>197</v>
      </c>
      <c r="AQ1295" s="241">
        <v>0</v>
      </c>
      <c r="AR1295" s="241">
        <v>0</v>
      </c>
    </row>
    <row r="1296" spans="1:44" x14ac:dyDescent="0.2">
      <c r="A1296" s="241">
        <v>122465</v>
      </c>
      <c r="B1296" t="s">
        <v>59</v>
      </c>
      <c r="C1296" s="241" t="s">
        <v>198</v>
      </c>
      <c r="D1296" s="241" t="s">
        <v>196</v>
      </c>
      <c r="E1296" s="241" t="s">
        <v>198</v>
      </c>
      <c r="F1296" s="241" t="s">
        <v>198</v>
      </c>
      <c r="G1296" s="241" t="s">
        <v>196</v>
      </c>
      <c r="H1296" s="241" t="s">
        <v>198</v>
      </c>
      <c r="I1296" s="241" t="s">
        <v>198</v>
      </c>
      <c r="J1296" s="241" t="s">
        <v>198</v>
      </c>
      <c r="K1296" s="241" t="s">
        <v>196</v>
      </c>
      <c r="L1296" s="241" t="s">
        <v>198</v>
      </c>
      <c r="M1296" s="241" t="s">
        <v>198</v>
      </c>
      <c r="N1296" s="241" t="s">
        <v>198</v>
      </c>
      <c r="O1296" s="241" t="s">
        <v>198</v>
      </c>
      <c r="P1296" s="241" t="s">
        <v>196</v>
      </c>
      <c r="Q1296" s="241" t="s">
        <v>198</v>
      </c>
      <c r="R1296" s="241" t="s">
        <v>198</v>
      </c>
      <c r="S1296" s="241" t="s">
        <v>198</v>
      </c>
      <c r="T1296" s="241" t="s">
        <v>198</v>
      </c>
      <c r="U1296" s="241" t="s">
        <v>197</v>
      </c>
      <c r="V1296" s="241" t="s">
        <v>198</v>
      </c>
      <c r="W1296" s="241" t="s">
        <v>198</v>
      </c>
      <c r="X1296" s="241" t="s">
        <v>196</v>
      </c>
      <c r="Y1296" s="241" t="s">
        <v>196</v>
      </c>
      <c r="Z1296" s="241" t="s">
        <v>198</v>
      </c>
      <c r="AA1296" s="241" t="s">
        <v>196</v>
      </c>
      <c r="AB1296" s="241" t="s">
        <v>196</v>
      </c>
      <c r="AC1296" s="241" t="s">
        <v>196</v>
      </c>
      <c r="AD1296" s="241" t="s">
        <v>196</v>
      </c>
      <c r="AE1296" s="241" t="s">
        <v>198</v>
      </c>
      <c r="AF1296" s="241" t="s">
        <v>196</v>
      </c>
      <c r="AG1296" s="241" t="s">
        <v>198</v>
      </c>
      <c r="AH1296" s="241" t="s">
        <v>198</v>
      </c>
      <c r="AI1296" s="241" t="s">
        <v>198</v>
      </c>
      <c r="AJ1296" s="241" t="s">
        <v>198</v>
      </c>
      <c r="AK1296" s="241" t="s">
        <v>198</v>
      </c>
      <c r="AL1296" s="241" t="s">
        <v>198</v>
      </c>
      <c r="AM1296" s="241" t="s">
        <v>198</v>
      </c>
      <c r="AN1296" s="241" t="s">
        <v>198</v>
      </c>
      <c r="AO1296" s="241" t="s">
        <v>198</v>
      </c>
      <c r="AP1296" s="241" t="s">
        <v>196</v>
      </c>
      <c r="AQ1296" s="241">
        <v>0</v>
      </c>
      <c r="AR1296" s="241">
        <v>0</v>
      </c>
    </row>
    <row r="1297" spans="1:44" x14ac:dyDescent="0.2">
      <c r="A1297">
        <v>122466</v>
      </c>
      <c r="B1297" t="s">
        <v>1144</v>
      </c>
      <c r="C1297" t="s">
        <v>198</v>
      </c>
      <c r="D1297" t="s">
        <v>196</v>
      </c>
      <c r="E1297" t="s">
        <v>198</v>
      </c>
      <c r="F1297" t="s">
        <v>196</v>
      </c>
      <c r="G1297" t="s">
        <v>198</v>
      </c>
      <c r="H1297" t="s">
        <v>198</v>
      </c>
      <c r="I1297" t="s">
        <v>196</v>
      </c>
      <c r="J1297" t="s">
        <v>198</v>
      </c>
      <c r="K1297" t="s">
        <v>197</v>
      </c>
      <c r="L1297" t="s">
        <v>198</v>
      </c>
      <c r="M1297" t="s">
        <v>196</v>
      </c>
      <c r="N1297" t="s">
        <v>196</v>
      </c>
      <c r="O1297" t="s">
        <v>196</v>
      </c>
      <c r="P1297" t="s">
        <v>196</v>
      </c>
      <c r="Q1297" t="s">
        <v>198</v>
      </c>
      <c r="R1297" t="s">
        <v>197</v>
      </c>
      <c r="S1297" t="s">
        <v>198</v>
      </c>
      <c r="T1297" t="s">
        <v>196</v>
      </c>
      <c r="U1297" t="s">
        <v>198</v>
      </c>
      <c r="V1297" t="s">
        <v>197</v>
      </c>
      <c r="W1297" t="s">
        <v>196</v>
      </c>
      <c r="X1297" t="s">
        <v>198</v>
      </c>
      <c r="Y1297" t="s">
        <v>198</v>
      </c>
      <c r="Z1297" t="s">
        <v>198</v>
      </c>
      <c r="AA1297" t="s">
        <v>198</v>
      </c>
      <c r="AB1297" t="s">
        <v>196</v>
      </c>
      <c r="AC1297" t="s">
        <v>198</v>
      </c>
      <c r="AD1297" t="s">
        <v>198</v>
      </c>
      <c r="AE1297" t="s">
        <v>196</v>
      </c>
      <c r="AF1297" t="s">
        <v>198</v>
      </c>
      <c r="AG1297" t="s">
        <v>198</v>
      </c>
      <c r="AH1297" t="s">
        <v>198</v>
      </c>
      <c r="AI1297" t="s">
        <v>198</v>
      </c>
      <c r="AJ1297" t="s">
        <v>198</v>
      </c>
      <c r="AK1297" t="s">
        <v>198</v>
      </c>
      <c r="AL1297" t="s">
        <v>198</v>
      </c>
      <c r="AM1297" t="s">
        <v>196</v>
      </c>
      <c r="AN1297" t="s">
        <v>198</v>
      </c>
      <c r="AO1297" t="s">
        <v>198</v>
      </c>
      <c r="AP1297" t="s">
        <v>198</v>
      </c>
      <c r="AQ1297" s="241">
        <v>0</v>
      </c>
      <c r="AR1297" s="241">
        <v>0</v>
      </c>
    </row>
    <row r="1298" spans="1:44" ht="15" x14ac:dyDescent="0.25">
      <c r="A1298" s="258">
        <v>122470</v>
      </c>
      <c r="B1298" t="s">
        <v>59</v>
      </c>
      <c r="C1298" s="245" t="s">
        <v>197</v>
      </c>
      <c r="D1298" s="245" t="s">
        <v>197</v>
      </c>
      <c r="E1298" s="245" t="s">
        <v>197</v>
      </c>
      <c r="F1298" s="245" t="s">
        <v>197</v>
      </c>
      <c r="G1298" s="245" t="s">
        <v>197</v>
      </c>
      <c r="H1298" s="245" t="s">
        <v>197</v>
      </c>
      <c r="I1298" s="245" t="s">
        <v>197</v>
      </c>
      <c r="J1298" s="245" t="s">
        <v>197</v>
      </c>
      <c r="K1298" s="245" t="s">
        <v>197</v>
      </c>
      <c r="L1298" s="245" t="s">
        <v>197</v>
      </c>
      <c r="M1298" s="245" t="s">
        <v>197</v>
      </c>
      <c r="N1298" s="245" t="s">
        <v>197</v>
      </c>
      <c r="O1298" s="245" t="s">
        <v>197</v>
      </c>
      <c r="P1298" s="245" t="s">
        <v>197</v>
      </c>
      <c r="Q1298" s="245" t="s">
        <v>197</v>
      </c>
      <c r="R1298" s="245" t="s">
        <v>197</v>
      </c>
      <c r="S1298" s="245" t="s">
        <v>197</v>
      </c>
      <c r="T1298" s="245" t="s">
        <v>197</v>
      </c>
      <c r="U1298" s="245" t="s">
        <v>197</v>
      </c>
      <c r="V1298" s="245" t="s">
        <v>197</v>
      </c>
      <c r="W1298" s="245" t="s">
        <v>197</v>
      </c>
      <c r="X1298" s="245" t="s">
        <v>197</v>
      </c>
      <c r="Y1298" s="245" t="s">
        <v>197</v>
      </c>
      <c r="Z1298" s="245" t="s">
        <v>197</v>
      </c>
      <c r="AA1298" s="245" t="s">
        <v>197</v>
      </c>
      <c r="AB1298" s="245" t="s">
        <v>197</v>
      </c>
      <c r="AC1298" s="245" t="s">
        <v>197</v>
      </c>
      <c r="AD1298" s="245" t="s">
        <v>197</v>
      </c>
      <c r="AE1298" s="245" t="s">
        <v>197</v>
      </c>
      <c r="AF1298" s="245" t="s">
        <v>197</v>
      </c>
      <c r="AG1298" s="245" t="s">
        <v>197</v>
      </c>
      <c r="AH1298" s="245" t="s">
        <v>197</v>
      </c>
      <c r="AI1298" s="245" t="s">
        <v>197</v>
      </c>
      <c r="AJ1298" s="245" t="s">
        <v>197</v>
      </c>
      <c r="AK1298" s="245" t="s">
        <v>197</v>
      </c>
      <c r="AL1298" s="245" t="s">
        <v>197</v>
      </c>
      <c r="AM1298" s="245" t="s">
        <v>197</v>
      </c>
      <c r="AN1298" s="245" t="s">
        <v>197</v>
      </c>
      <c r="AO1298" s="245" t="s">
        <v>197</v>
      </c>
      <c r="AP1298" s="245" t="s">
        <v>197</v>
      </c>
      <c r="AQ1298" s="241">
        <v>0</v>
      </c>
      <c r="AR1298" s="241">
        <v>0</v>
      </c>
    </row>
    <row r="1299" spans="1:44" x14ac:dyDescent="0.2">
      <c r="A1299" s="241">
        <v>122472</v>
      </c>
      <c r="B1299" t="s">
        <v>1141</v>
      </c>
      <c r="C1299" s="241" t="s">
        <v>198</v>
      </c>
      <c r="D1299" s="241" t="s">
        <v>198</v>
      </c>
      <c r="E1299" s="241" t="s">
        <v>196</v>
      </c>
      <c r="F1299" s="241" t="s">
        <v>196</v>
      </c>
      <c r="G1299" s="241" t="s">
        <v>198</v>
      </c>
      <c r="H1299" s="241" t="s">
        <v>198</v>
      </c>
      <c r="I1299" s="241" t="s">
        <v>197</v>
      </c>
      <c r="J1299" s="241" t="s">
        <v>198</v>
      </c>
      <c r="K1299" s="241" t="s">
        <v>196</v>
      </c>
      <c r="L1299" s="241" t="s">
        <v>198</v>
      </c>
      <c r="M1299" s="241" t="s">
        <v>198</v>
      </c>
      <c r="N1299" s="241" t="s">
        <v>198</v>
      </c>
      <c r="O1299" s="241" t="s">
        <v>196</v>
      </c>
      <c r="P1299" s="241" t="s">
        <v>196</v>
      </c>
      <c r="Q1299" s="241" t="s">
        <v>196</v>
      </c>
      <c r="R1299" s="241" t="s">
        <v>198</v>
      </c>
      <c r="S1299" s="241" t="s">
        <v>198</v>
      </c>
      <c r="T1299" s="241" t="s">
        <v>196</v>
      </c>
      <c r="U1299" s="241" t="s">
        <v>196</v>
      </c>
      <c r="V1299" s="241" t="s">
        <v>198</v>
      </c>
      <c r="W1299" s="241" t="s">
        <v>196</v>
      </c>
      <c r="X1299" s="241" t="s">
        <v>198</v>
      </c>
      <c r="Y1299" s="241" t="s">
        <v>196</v>
      </c>
      <c r="Z1299" s="241" t="s">
        <v>198</v>
      </c>
      <c r="AA1299" s="241" t="s">
        <v>196</v>
      </c>
      <c r="AB1299" s="241" t="s">
        <v>198</v>
      </c>
      <c r="AC1299" s="241" t="s">
        <v>198</v>
      </c>
      <c r="AD1299" s="241" t="s">
        <v>196</v>
      </c>
      <c r="AE1299" s="241" t="s">
        <v>198</v>
      </c>
      <c r="AF1299" s="241" t="s">
        <v>196</v>
      </c>
      <c r="AG1299" s="241" t="s">
        <v>196</v>
      </c>
      <c r="AH1299" s="241" t="s">
        <v>197</v>
      </c>
      <c r="AI1299" s="241" t="s">
        <v>198</v>
      </c>
      <c r="AJ1299" s="241" t="s">
        <v>196</v>
      </c>
      <c r="AK1299" s="241" t="s">
        <v>197</v>
      </c>
      <c r="AL1299" s="241" t="s">
        <v>198</v>
      </c>
      <c r="AM1299" s="241" t="s">
        <v>197</v>
      </c>
      <c r="AN1299" s="241" t="s">
        <v>197</v>
      </c>
      <c r="AO1299" s="241" t="s">
        <v>197</v>
      </c>
      <c r="AP1299" s="241" t="s">
        <v>197</v>
      </c>
      <c r="AQ1299" s="241">
        <v>0</v>
      </c>
      <c r="AR1299" s="241">
        <v>0</v>
      </c>
    </row>
    <row r="1300" spans="1:44" x14ac:dyDescent="0.2">
      <c r="A1300" s="241">
        <v>122476</v>
      </c>
      <c r="B1300" t="s">
        <v>1144</v>
      </c>
      <c r="C1300" s="241" t="s">
        <v>198</v>
      </c>
      <c r="D1300" s="241" t="s">
        <v>196</v>
      </c>
      <c r="E1300" s="241" t="s">
        <v>196</v>
      </c>
      <c r="F1300" s="241" t="s">
        <v>198</v>
      </c>
      <c r="G1300" s="241" t="s">
        <v>196</v>
      </c>
      <c r="H1300" s="241" t="s">
        <v>198</v>
      </c>
      <c r="I1300" s="241" t="s">
        <v>196</v>
      </c>
      <c r="J1300" s="241" t="s">
        <v>198</v>
      </c>
      <c r="K1300" s="241" t="s">
        <v>198</v>
      </c>
      <c r="L1300" s="241" t="s">
        <v>198</v>
      </c>
      <c r="M1300" s="241" t="s">
        <v>198</v>
      </c>
      <c r="N1300" s="241" t="s">
        <v>198</v>
      </c>
      <c r="O1300" s="241" t="s">
        <v>198</v>
      </c>
      <c r="P1300" s="241" t="s">
        <v>196</v>
      </c>
      <c r="Q1300" s="241" t="s">
        <v>198</v>
      </c>
      <c r="R1300" s="241" t="s">
        <v>197</v>
      </c>
      <c r="S1300" s="241" t="s">
        <v>198</v>
      </c>
      <c r="T1300" s="241" t="s">
        <v>197</v>
      </c>
      <c r="U1300" s="241" t="s">
        <v>198</v>
      </c>
      <c r="V1300" s="241" t="s">
        <v>198</v>
      </c>
      <c r="W1300" s="241" t="s">
        <v>198</v>
      </c>
      <c r="X1300" s="241" t="s">
        <v>196</v>
      </c>
      <c r="Y1300" s="241" t="s">
        <v>196</v>
      </c>
      <c r="Z1300" s="241" t="s">
        <v>198</v>
      </c>
      <c r="AA1300" s="241" t="s">
        <v>196</v>
      </c>
      <c r="AB1300" s="241" t="s">
        <v>198</v>
      </c>
      <c r="AC1300" s="241" t="s">
        <v>198</v>
      </c>
      <c r="AD1300" s="241" t="s">
        <v>198</v>
      </c>
      <c r="AE1300" s="241" t="s">
        <v>196</v>
      </c>
      <c r="AF1300" s="241" t="s">
        <v>198</v>
      </c>
      <c r="AG1300" s="241" t="s">
        <v>198</v>
      </c>
      <c r="AH1300" s="241" t="s">
        <v>198</v>
      </c>
      <c r="AI1300" s="241" t="s">
        <v>198</v>
      </c>
      <c r="AJ1300" s="241" t="s">
        <v>198</v>
      </c>
      <c r="AK1300" s="241" t="s">
        <v>198</v>
      </c>
      <c r="AL1300" s="241" t="s">
        <v>198</v>
      </c>
      <c r="AM1300" s="241" t="s">
        <v>196</v>
      </c>
      <c r="AN1300" s="241" t="s">
        <v>198</v>
      </c>
      <c r="AO1300" s="241" t="s">
        <v>198</v>
      </c>
      <c r="AP1300" s="241" t="s">
        <v>198</v>
      </c>
      <c r="AQ1300" s="241">
        <v>0</v>
      </c>
      <c r="AR1300" s="241">
        <v>0</v>
      </c>
    </row>
    <row r="1301" spans="1:44" x14ac:dyDescent="0.2">
      <c r="A1301">
        <v>122484</v>
      </c>
      <c r="B1301" t="s">
        <v>1144</v>
      </c>
      <c r="C1301" t="s">
        <v>198</v>
      </c>
      <c r="D1301" t="s">
        <v>198</v>
      </c>
      <c r="E1301" t="s">
        <v>196</v>
      </c>
      <c r="F1301" t="s">
        <v>198</v>
      </c>
      <c r="G1301" t="s">
        <v>198</v>
      </c>
      <c r="H1301" t="s">
        <v>198</v>
      </c>
      <c r="I1301" t="s">
        <v>197</v>
      </c>
      <c r="J1301" t="s">
        <v>198</v>
      </c>
      <c r="K1301" t="s">
        <v>198</v>
      </c>
      <c r="L1301" t="s">
        <v>198</v>
      </c>
      <c r="M1301" t="s">
        <v>198</v>
      </c>
      <c r="N1301" t="s">
        <v>198</v>
      </c>
      <c r="O1301" t="s">
        <v>197</v>
      </c>
      <c r="P1301" t="s">
        <v>198</v>
      </c>
      <c r="Q1301" t="s">
        <v>197</v>
      </c>
      <c r="R1301" t="s">
        <v>197</v>
      </c>
      <c r="S1301" t="s">
        <v>198</v>
      </c>
      <c r="T1301" t="s">
        <v>196</v>
      </c>
      <c r="U1301" t="s">
        <v>198</v>
      </c>
      <c r="V1301" t="s">
        <v>198</v>
      </c>
      <c r="W1301" t="s">
        <v>198</v>
      </c>
      <c r="X1301" t="s">
        <v>196</v>
      </c>
      <c r="Y1301" t="s">
        <v>196</v>
      </c>
      <c r="Z1301" t="s">
        <v>198</v>
      </c>
      <c r="AA1301" t="s">
        <v>198</v>
      </c>
      <c r="AB1301" t="s">
        <v>198</v>
      </c>
      <c r="AC1301" t="s">
        <v>198</v>
      </c>
      <c r="AD1301" t="s">
        <v>196</v>
      </c>
      <c r="AE1301" t="s">
        <v>198</v>
      </c>
      <c r="AF1301" t="s">
        <v>196</v>
      </c>
      <c r="AG1301" t="s">
        <v>198</v>
      </c>
      <c r="AH1301" t="s">
        <v>196</v>
      </c>
      <c r="AI1301" t="s">
        <v>196</v>
      </c>
      <c r="AJ1301" t="s">
        <v>196</v>
      </c>
      <c r="AK1301" t="s">
        <v>196</v>
      </c>
      <c r="AL1301" t="s">
        <v>197</v>
      </c>
      <c r="AM1301" t="s">
        <v>197</v>
      </c>
      <c r="AN1301" t="s">
        <v>197</v>
      </c>
      <c r="AO1301" t="s">
        <v>197</v>
      </c>
      <c r="AP1301" t="s">
        <v>197</v>
      </c>
      <c r="AQ1301" s="241">
        <v>0</v>
      </c>
      <c r="AR1301" s="241">
        <v>0</v>
      </c>
    </row>
    <row r="1302" spans="1:44" x14ac:dyDescent="0.2">
      <c r="A1302" s="241">
        <v>122487</v>
      </c>
      <c r="B1302" t="s">
        <v>1141</v>
      </c>
      <c r="C1302" s="241" t="s">
        <v>198</v>
      </c>
      <c r="D1302" s="241" t="s">
        <v>198</v>
      </c>
      <c r="E1302" s="241" t="s">
        <v>196</v>
      </c>
      <c r="F1302" s="241" t="s">
        <v>196</v>
      </c>
      <c r="G1302" s="241" t="s">
        <v>196</v>
      </c>
      <c r="H1302" s="241" t="s">
        <v>198</v>
      </c>
      <c r="I1302" s="241" t="s">
        <v>196</v>
      </c>
      <c r="J1302" s="241" t="s">
        <v>198</v>
      </c>
      <c r="K1302" s="241" t="s">
        <v>196</v>
      </c>
      <c r="L1302" s="241" t="s">
        <v>198</v>
      </c>
      <c r="M1302" s="241" t="s">
        <v>196</v>
      </c>
      <c r="N1302" s="241" t="s">
        <v>198</v>
      </c>
      <c r="O1302" s="241" t="s">
        <v>196</v>
      </c>
      <c r="P1302" s="241" t="s">
        <v>198</v>
      </c>
      <c r="Q1302" s="241" t="s">
        <v>198</v>
      </c>
      <c r="R1302" s="241" t="s">
        <v>198</v>
      </c>
      <c r="S1302" s="241" t="s">
        <v>198</v>
      </c>
      <c r="T1302" s="241" t="s">
        <v>196</v>
      </c>
      <c r="U1302" s="241" t="s">
        <v>198</v>
      </c>
      <c r="V1302" s="241" t="s">
        <v>198</v>
      </c>
      <c r="W1302" s="241" t="s">
        <v>196</v>
      </c>
      <c r="X1302" s="241" t="s">
        <v>198</v>
      </c>
      <c r="Y1302" s="241" t="s">
        <v>196</v>
      </c>
      <c r="Z1302" s="241" t="s">
        <v>198</v>
      </c>
      <c r="AA1302" s="241" t="s">
        <v>196</v>
      </c>
      <c r="AB1302" s="241" t="s">
        <v>198</v>
      </c>
      <c r="AC1302" s="241" t="s">
        <v>198</v>
      </c>
      <c r="AD1302" s="241" t="s">
        <v>196</v>
      </c>
      <c r="AE1302" s="241" t="s">
        <v>196</v>
      </c>
      <c r="AF1302" s="241" t="s">
        <v>196</v>
      </c>
      <c r="AG1302" s="241" t="s">
        <v>198</v>
      </c>
      <c r="AH1302" s="241" t="s">
        <v>197</v>
      </c>
      <c r="AI1302" s="241" t="s">
        <v>196</v>
      </c>
      <c r="AJ1302" s="241" t="s">
        <v>198</v>
      </c>
      <c r="AK1302" s="241" t="s">
        <v>197</v>
      </c>
      <c r="AL1302" s="241" t="s">
        <v>197</v>
      </c>
      <c r="AM1302" s="241" t="s">
        <v>197</v>
      </c>
      <c r="AN1302" s="241" t="s">
        <v>197</v>
      </c>
      <c r="AO1302" s="241" t="s">
        <v>197</v>
      </c>
      <c r="AP1302" s="241" t="s">
        <v>197</v>
      </c>
      <c r="AQ1302" s="241">
        <v>0</v>
      </c>
      <c r="AR1302" s="241">
        <v>0</v>
      </c>
    </row>
    <row r="1303" spans="1:44" x14ac:dyDescent="0.2">
      <c r="A1303">
        <v>122489</v>
      </c>
      <c r="B1303" t="s">
        <v>59</v>
      </c>
      <c r="C1303" t="s">
        <v>198</v>
      </c>
      <c r="D1303" t="s">
        <v>198</v>
      </c>
      <c r="E1303" t="s">
        <v>196</v>
      </c>
      <c r="F1303" t="s">
        <v>198</v>
      </c>
      <c r="G1303" t="s">
        <v>198</v>
      </c>
      <c r="H1303" t="s">
        <v>198</v>
      </c>
      <c r="I1303" t="s">
        <v>198</v>
      </c>
      <c r="J1303" t="s">
        <v>198</v>
      </c>
      <c r="K1303" t="s">
        <v>198</v>
      </c>
      <c r="L1303" t="s">
        <v>198</v>
      </c>
      <c r="M1303" t="s">
        <v>198</v>
      </c>
      <c r="N1303" t="s">
        <v>198</v>
      </c>
      <c r="O1303" t="s">
        <v>197</v>
      </c>
      <c r="P1303" t="s">
        <v>198</v>
      </c>
      <c r="Q1303" t="s">
        <v>198</v>
      </c>
      <c r="R1303" t="s">
        <v>197</v>
      </c>
      <c r="S1303" t="s">
        <v>197</v>
      </c>
      <c r="T1303" t="s">
        <v>198</v>
      </c>
      <c r="U1303" t="s">
        <v>197</v>
      </c>
      <c r="V1303" t="s">
        <v>198</v>
      </c>
      <c r="W1303" t="s">
        <v>198</v>
      </c>
      <c r="X1303" t="s">
        <v>198</v>
      </c>
      <c r="Y1303" t="s">
        <v>196</v>
      </c>
      <c r="Z1303" t="s">
        <v>198</v>
      </c>
      <c r="AA1303" t="s">
        <v>198</v>
      </c>
      <c r="AB1303" t="s">
        <v>198</v>
      </c>
      <c r="AC1303" t="s">
        <v>198</v>
      </c>
      <c r="AD1303" t="s">
        <v>196</v>
      </c>
      <c r="AE1303" t="s">
        <v>198</v>
      </c>
      <c r="AF1303" t="s">
        <v>198</v>
      </c>
      <c r="AG1303" t="s">
        <v>198</v>
      </c>
      <c r="AH1303" t="s">
        <v>198</v>
      </c>
      <c r="AI1303" t="s">
        <v>198</v>
      </c>
      <c r="AJ1303" t="s">
        <v>198</v>
      </c>
      <c r="AK1303" t="s">
        <v>198</v>
      </c>
      <c r="AL1303" t="s">
        <v>197</v>
      </c>
      <c r="AM1303" t="s">
        <v>197</v>
      </c>
      <c r="AN1303" t="s">
        <v>197</v>
      </c>
      <c r="AO1303" t="s">
        <v>197</v>
      </c>
      <c r="AP1303" t="s">
        <v>197</v>
      </c>
      <c r="AQ1303" s="241">
        <v>0</v>
      </c>
      <c r="AR1303" s="241">
        <v>0</v>
      </c>
    </row>
    <row r="1304" spans="1:44" x14ac:dyDescent="0.2">
      <c r="A1304">
        <v>122494</v>
      </c>
      <c r="B1304" t="s">
        <v>65</v>
      </c>
      <c r="C1304" t="s">
        <v>198</v>
      </c>
      <c r="D1304" t="s">
        <v>196</v>
      </c>
      <c r="E1304" t="s">
        <v>196</v>
      </c>
      <c r="F1304" t="s">
        <v>196</v>
      </c>
      <c r="G1304" t="s">
        <v>198</v>
      </c>
      <c r="H1304" t="s">
        <v>198</v>
      </c>
      <c r="I1304" t="s">
        <v>198</v>
      </c>
      <c r="J1304" t="s">
        <v>198</v>
      </c>
      <c r="K1304" t="s">
        <v>198</v>
      </c>
      <c r="L1304" t="s">
        <v>198</v>
      </c>
      <c r="M1304" t="s">
        <v>196</v>
      </c>
      <c r="N1304" t="s">
        <v>196</v>
      </c>
      <c r="O1304" t="s">
        <v>196</v>
      </c>
      <c r="P1304" t="s">
        <v>196</v>
      </c>
      <c r="Q1304" t="s">
        <v>196</v>
      </c>
      <c r="R1304" t="s">
        <v>196</v>
      </c>
      <c r="S1304" t="s">
        <v>198</v>
      </c>
      <c r="T1304" t="s">
        <v>196</v>
      </c>
      <c r="U1304" t="s">
        <v>198</v>
      </c>
      <c r="V1304" t="s">
        <v>198</v>
      </c>
      <c r="W1304" t="s">
        <v>197</v>
      </c>
      <c r="X1304" t="s">
        <v>198</v>
      </c>
      <c r="Y1304" t="s">
        <v>196</v>
      </c>
      <c r="Z1304" t="s">
        <v>196</v>
      </c>
      <c r="AA1304" t="s">
        <v>198</v>
      </c>
      <c r="AB1304" t="s">
        <v>198</v>
      </c>
      <c r="AC1304" t="s">
        <v>198</v>
      </c>
      <c r="AD1304" t="s">
        <v>196</v>
      </c>
      <c r="AE1304" t="s">
        <v>196</v>
      </c>
      <c r="AF1304" t="s">
        <v>196</v>
      </c>
      <c r="AG1304" t="s">
        <v>197</v>
      </c>
      <c r="AH1304" t="s">
        <v>197</v>
      </c>
      <c r="AI1304" t="s">
        <v>197</v>
      </c>
      <c r="AJ1304" t="s">
        <v>197</v>
      </c>
      <c r="AK1304" t="s">
        <v>197</v>
      </c>
      <c r="AL1304"/>
      <c r="AM1304"/>
      <c r="AN1304"/>
      <c r="AO1304"/>
      <c r="AP1304"/>
      <c r="AQ1304" s="241">
        <v>0</v>
      </c>
      <c r="AR1304" s="241">
        <v>0</v>
      </c>
    </row>
    <row r="1305" spans="1:44" x14ac:dyDescent="0.2">
      <c r="A1305" s="241">
        <v>122499</v>
      </c>
      <c r="B1305" t="s">
        <v>59</v>
      </c>
      <c r="C1305" s="241" t="s">
        <v>198</v>
      </c>
      <c r="D1305" s="241" t="s">
        <v>198</v>
      </c>
      <c r="E1305" s="241" t="s">
        <v>198</v>
      </c>
      <c r="F1305" s="241" t="s">
        <v>198</v>
      </c>
      <c r="G1305" s="241" t="s">
        <v>198</v>
      </c>
      <c r="H1305" s="241" t="s">
        <v>198</v>
      </c>
      <c r="I1305" s="241" t="s">
        <v>198</v>
      </c>
      <c r="J1305" s="241" t="s">
        <v>198</v>
      </c>
      <c r="K1305" s="241" t="s">
        <v>198</v>
      </c>
      <c r="L1305" s="241" t="s">
        <v>198</v>
      </c>
      <c r="M1305" s="241" t="s">
        <v>198</v>
      </c>
      <c r="N1305" s="241" t="s">
        <v>198</v>
      </c>
      <c r="O1305" s="241" t="s">
        <v>198</v>
      </c>
      <c r="P1305" s="241" t="s">
        <v>198</v>
      </c>
      <c r="Q1305" s="241" t="s">
        <v>198</v>
      </c>
      <c r="R1305" s="241" t="s">
        <v>198</v>
      </c>
      <c r="S1305" s="241" t="s">
        <v>198</v>
      </c>
      <c r="T1305" s="241" t="s">
        <v>198</v>
      </c>
      <c r="U1305" s="241" t="s">
        <v>198</v>
      </c>
      <c r="V1305" s="241" t="s">
        <v>198</v>
      </c>
      <c r="W1305" s="241" t="s">
        <v>198</v>
      </c>
      <c r="X1305" s="241" t="s">
        <v>198</v>
      </c>
      <c r="Y1305" s="241" t="s">
        <v>198</v>
      </c>
      <c r="Z1305" s="241" t="s">
        <v>198</v>
      </c>
      <c r="AA1305" s="241" t="s">
        <v>196</v>
      </c>
      <c r="AB1305" s="241" t="s">
        <v>198</v>
      </c>
      <c r="AC1305" s="241" t="s">
        <v>198</v>
      </c>
      <c r="AD1305" s="241" t="s">
        <v>198</v>
      </c>
      <c r="AE1305" s="241" t="s">
        <v>198</v>
      </c>
      <c r="AF1305" s="241" t="s">
        <v>196</v>
      </c>
      <c r="AG1305" s="241" t="s">
        <v>198</v>
      </c>
      <c r="AH1305" s="241" t="s">
        <v>198</v>
      </c>
      <c r="AI1305" s="241" t="s">
        <v>198</v>
      </c>
      <c r="AJ1305" s="241" t="s">
        <v>198</v>
      </c>
      <c r="AK1305" s="241" t="s">
        <v>196</v>
      </c>
      <c r="AL1305" s="241" t="s">
        <v>197</v>
      </c>
      <c r="AM1305" s="241" t="s">
        <v>198</v>
      </c>
      <c r="AN1305" s="241" t="s">
        <v>197</v>
      </c>
      <c r="AO1305" s="241" t="s">
        <v>196</v>
      </c>
      <c r="AP1305" s="241" t="s">
        <v>198</v>
      </c>
      <c r="AQ1305" s="241">
        <v>0</v>
      </c>
      <c r="AR1305" s="241">
        <v>0</v>
      </c>
    </row>
    <row r="1306" spans="1:44" x14ac:dyDescent="0.2">
      <c r="A1306">
        <v>122500</v>
      </c>
      <c r="B1306" t="s">
        <v>1141</v>
      </c>
      <c r="C1306" t="s">
        <v>198</v>
      </c>
      <c r="D1306" t="s">
        <v>196</v>
      </c>
      <c r="E1306" t="s">
        <v>198</v>
      </c>
      <c r="F1306" t="s">
        <v>196</v>
      </c>
      <c r="G1306" t="s">
        <v>198</v>
      </c>
      <c r="H1306" t="s">
        <v>198</v>
      </c>
      <c r="I1306" t="s">
        <v>198</v>
      </c>
      <c r="J1306" t="s">
        <v>198</v>
      </c>
      <c r="K1306" t="s">
        <v>198</v>
      </c>
      <c r="L1306" t="s">
        <v>196</v>
      </c>
      <c r="M1306" t="s">
        <v>198</v>
      </c>
      <c r="N1306" t="s">
        <v>198</v>
      </c>
      <c r="O1306" t="s">
        <v>198</v>
      </c>
      <c r="P1306" t="s">
        <v>196</v>
      </c>
      <c r="Q1306" t="s">
        <v>198</v>
      </c>
      <c r="R1306" t="s">
        <v>198</v>
      </c>
      <c r="S1306" t="s">
        <v>198</v>
      </c>
      <c r="T1306" t="s">
        <v>196</v>
      </c>
      <c r="U1306" t="s">
        <v>198</v>
      </c>
      <c r="V1306" t="s">
        <v>198</v>
      </c>
      <c r="W1306" t="s">
        <v>198</v>
      </c>
      <c r="X1306" t="s">
        <v>196</v>
      </c>
      <c r="Y1306" t="s">
        <v>198</v>
      </c>
      <c r="Z1306" t="s">
        <v>196</v>
      </c>
      <c r="AA1306" t="s">
        <v>198</v>
      </c>
      <c r="AB1306" t="s">
        <v>196</v>
      </c>
      <c r="AC1306" t="s">
        <v>196</v>
      </c>
      <c r="AD1306" t="s">
        <v>198</v>
      </c>
      <c r="AE1306" t="s">
        <v>198</v>
      </c>
      <c r="AF1306" t="s">
        <v>198</v>
      </c>
      <c r="AG1306" t="s">
        <v>198</v>
      </c>
      <c r="AH1306" t="s">
        <v>197</v>
      </c>
      <c r="AI1306" t="s">
        <v>197</v>
      </c>
      <c r="AJ1306" t="s">
        <v>197</v>
      </c>
      <c r="AK1306" t="s">
        <v>197</v>
      </c>
      <c r="AL1306" t="s">
        <v>197</v>
      </c>
      <c r="AM1306" t="s">
        <v>197</v>
      </c>
      <c r="AN1306" t="s">
        <v>197</v>
      </c>
      <c r="AO1306" t="s">
        <v>197</v>
      </c>
      <c r="AP1306" t="s">
        <v>197</v>
      </c>
      <c r="AQ1306" s="241">
        <v>0</v>
      </c>
      <c r="AR1306" s="241">
        <v>0</v>
      </c>
    </row>
    <row r="1307" spans="1:44" x14ac:dyDescent="0.2">
      <c r="A1307">
        <v>122501</v>
      </c>
      <c r="B1307" t="s">
        <v>1144</v>
      </c>
      <c r="C1307" t="s">
        <v>198</v>
      </c>
      <c r="D1307" t="s">
        <v>196</v>
      </c>
      <c r="E1307" t="s">
        <v>196</v>
      </c>
      <c r="F1307" t="s">
        <v>198</v>
      </c>
      <c r="G1307" t="s">
        <v>198</v>
      </c>
      <c r="H1307" t="s">
        <v>198</v>
      </c>
      <c r="I1307" t="s">
        <v>198</v>
      </c>
      <c r="J1307" t="s">
        <v>198</v>
      </c>
      <c r="K1307" t="s">
        <v>198</v>
      </c>
      <c r="L1307" t="s">
        <v>198</v>
      </c>
      <c r="M1307" t="s">
        <v>198</v>
      </c>
      <c r="N1307" t="s">
        <v>196</v>
      </c>
      <c r="O1307" t="s">
        <v>198</v>
      </c>
      <c r="P1307" t="s">
        <v>198</v>
      </c>
      <c r="Q1307" t="s">
        <v>198</v>
      </c>
      <c r="R1307" t="s">
        <v>197</v>
      </c>
      <c r="S1307" t="s">
        <v>198</v>
      </c>
      <c r="T1307" t="s">
        <v>196</v>
      </c>
      <c r="U1307" t="s">
        <v>196</v>
      </c>
      <c r="V1307" t="s">
        <v>198</v>
      </c>
      <c r="W1307" t="s">
        <v>196</v>
      </c>
      <c r="X1307" t="s">
        <v>196</v>
      </c>
      <c r="Y1307" t="s">
        <v>196</v>
      </c>
      <c r="Z1307" t="s">
        <v>198</v>
      </c>
      <c r="AA1307" t="s">
        <v>198</v>
      </c>
      <c r="AB1307" t="s">
        <v>196</v>
      </c>
      <c r="AC1307" t="s">
        <v>198</v>
      </c>
      <c r="AD1307" t="s">
        <v>198</v>
      </c>
      <c r="AE1307" t="s">
        <v>196</v>
      </c>
      <c r="AF1307" t="s">
        <v>196</v>
      </c>
      <c r="AG1307" t="s">
        <v>198</v>
      </c>
      <c r="AH1307" t="s">
        <v>198</v>
      </c>
      <c r="AI1307" t="s">
        <v>198</v>
      </c>
      <c r="AJ1307" t="s">
        <v>198</v>
      </c>
      <c r="AK1307" t="s">
        <v>196</v>
      </c>
      <c r="AL1307" t="s">
        <v>196</v>
      </c>
      <c r="AM1307" t="s">
        <v>198</v>
      </c>
      <c r="AN1307" t="s">
        <v>198</v>
      </c>
      <c r="AO1307" t="s">
        <v>198</v>
      </c>
      <c r="AP1307" t="s">
        <v>198</v>
      </c>
      <c r="AQ1307" s="241">
        <v>0</v>
      </c>
      <c r="AR1307" s="241">
        <v>0</v>
      </c>
    </row>
    <row r="1308" spans="1:44" x14ac:dyDescent="0.2">
      <c r="A1308">
        <v>122501</v>
      </c>
      <c r="B1308" t="s">
        <v>1144</v>
      </c>
      <c r="C1308" t="s">
        <v>198</v>
      </c>
      <c r="D1308" t="s">
        <v>196</v>
      </c>
      <c r="E1308" t="s">
        <v>196</v>
      </c>
      <c r="F1308" t="s">
        <v>198</v>
      </c>
      <c r="G1308" t="s">
        <v>198</v>
      </c>
      <c r="H1308" t="s">
        <v>198</v>
      </c>
      <c r="I1308" t="s">
        <v>198</v>
      </c>
      <c r="J1308" t="s">
        <v>198</v>
      </c>
      <c r="K1308" t="s">
        <v>198</v>
      </c>
      <c r="L1308" t="s">
        <v>198</v>
      </c>
      <c r="M1308" t="s">
        <v>198</v>
      </c>
      <c r="N1308" t="s">
        <v>196</v>
      </c>
      <c r="O1308" t="s">
        <v>198</v>
      </c>
      <c r="P1308" t="s">
        <v>198</v>
      </c>
      <c r="Q1308" t="s">
        <v>198</v>
      </c>
      <c r="R1308" t="s">
        <v>197</v>
      </c>
      <c r="S1308" t="s">
        <v>198</v>
      </c>
      <c r="T1308" t="s">
        <v>196</v>
      </c>
      <c r="U1308" t="s">
        <v>196</v>
      </c>
      <c r="V1308" t="s">
        <v>198</v>
      </c>
      <c r="W1308" t="s">
        <v>196</v>
      </c>
      <c r="X1308" t="s">
        <v>196</v>
      </c>
      <c r="Y1308" t="s">
        <v>196</v>
      </c>
      <c r="Z1308" t="s">
        <v>198</v>
      </c>
      <c r="AA1308" t="s">
        <v>198</v>
      </c>
      <c r="AB1308" t="s">
        <v>196</v>
      </c>
      <c r="AC1308" t="s">
        <v>198</v>
      </c>
      <c r="AD1308" t="s">
        <v>198</v>
      </c>
      <c r="AE1308" t="s">
        <v>196</v>
      </c>
      <c r="AF1308" t="s">
        <v>196</v>
      </c>
      <c r="AG1308" t="s">
        <v>198</v>
      </c>
      <c r="AH1308" t="s">
        <v>198</v>
      </c>
      <c r="AI1308" t="s">
        <v>198</v>
      </c>
      <c r="AJ1308" t="s">
        <v>198</v>
      </c>
      <c r="AK1308" t="s">
        <v>196</v>
      </c>
      <c r="AL1308" t="s">
        <v>196</v>
      </c>
      <c r="AM1308" t="s">
        <v>198</v>
      </c>
      <c r="AN1308" t="s">
        <v>198</v>
      </c>
      <c r="AO1308" t="s">
        <v>198</v>
      </c>
      <c r="AP1308" t="s">
        <v>198</v>
      </c>
      <c r="AQ1308" s="241">
        <v>0</v>
      </c>
      <c r="AR1308" s="241">
        <v>0</v>
      </c>
    </row>
    <row r="1309" spans="1:44" x14ac:dyDescent="0.2">
      <c r="A1309" s="241">
        <v>122504</v>
      </c>
      <c r="B1309" t="s">
        <v>59</v>
      </c>
      <c r="C1309" s="241" t="s">
        <v>198</v>
      </c>
      <c r="D1309" s="241" t="s">
        <v>198</v>
      </c>
      <c r="E1309" s="241" t="s">
        <v>198</v>
      </c>
      <c r="F1309" s="241" t="s">
        <v>198</v>
      </c>
      <c r="G1309" s="241" t="s">
        <v>198</v>
      </c>
      <c r="H1309" s="241" t="s">
        <v>198</v>
      </c>
      <c r="I1309" s="241" t="s">
        <v>198</v>
      </c>
      <c r="J1309" s="241" t="s">
        <v>198</v>
      </c>
      <c r="K1309" s="241" t="s">
        <v>198</v>
      </c>
      <c r="L1309" s="241" t="s">
        <v>198</v>
      </c>
      <c r="M1309" s="241" t="s">
        <v>196</v>
      </c>
      <c r="N1309" s="241" t="s">
        <v>198</v>
      </c>
      <c r="O1309" s="241" t="s">
        <v>196</v>
      </c>
      <c r="P1309" s="241" t="s">
        <v>198</v>
      </c>
      <c r="Q1309" s="241" t="s">
        <v>198</v>
      </c>
      <c r="R1309" s="241" t="s">
        <v>196</v>
      </c>
      <c r="S1309" s="241" t="s">
        <v>198</v>
      </c>
      <c r="T1309" s="241" t="s">
        <v>198</v>
      </c>
      <c r="U1309" s="241" t="s">
        <v>198</v>
      </c>
      <c r="V1309" s="241" t="s">
        <v>198</v>
      </c>
      <c r="W1309" s="241" t="s">
        <v>198</v>
      </c>
      <c r="X1309" s="241" t="s">
        <v>196</v>
      </c>
      <c r="Y1309" s="241" t="s">
        <v>196</v>
      </c>
      <c r="Z1309" s="241" t="s">
        <v>198</v>
      </c>
      <c r="AA1309" s="241" t="s">
        <v>196</v>
      </c>
      <c r="AB1309" s="241" t="s">
        <v>198</v>
      </c>
      <c r="AC1309" s="241" t="s">
        <v>198</v>
      </c>
      <c r="AD1309" s="241" t="s">
        <v>198</v>
      </c>
      <c r="AE1309" s="241" t="s">
        <v>196</v>
      </c>
      <c r="AF1309" s="241" t="s">
        <v>196</v>
      </c>
      <c r="AG1309" s="241" t="s">
        <v>196</v>
      </c>
      <c r="AH1309" s="241" t="s">
        <v>196</v>
      </c>
      <c r="AI1309" s="241" t="s">
        <v>198</v>
      </c>
      <c r="AJ1309" s="241" t="s">
        <v>198</v>
      </c>
      <c r="AK1309" s="241" t="s">
        <v>198</v>
      </c>
      <c r="AL1309" s="241" t="s">
        <v>198</v>
      </c>
      <c r="AM1309" s="241" t="s">
        <v>196</v>
      </c>
      <c r="AN1309" s="241" t="s">
        <v>198</v>
      </c>
      <c r="AO1309" s="241" t="s">
        <v>198</v>
      </c>
      <c r="AP1309" s="241" t="s">
        <v>198</v>
      </c>
      <c r="AQ1309" s="241">
        <v>0</v>
      </c>
      <c r="AR1309" s="241">
        <v>0</v>
      </c>
    </row>
    <row r="1310" spans="1:44" x14ac:dyDescent="0.2">
      <c r="A1310" s="241">
        <v>122506</v>
      </c>
      <c r="B1310" t="s">
        <v>1144</v>
      </c>
      <c r="C1310" s="241" t="s">
        <v>198</v>
      </c>
      <c r="D1310" s="241" t="s">
        <v>196</v>
      </c>
      <c r="E1310" s="241" t="s">
        <v>198</v>
      </c>
      <c r="F1310" s="241" t="s">
        <v>196</v>
      </c>
      <c r="G1310" s="241" t="s">
        <v>198</v>
      </c>
      <c r="H1310" s="241" t="s">
        <v>198</v>
      </c>
      <c r="I1310" s="241" t="s">
        <v>198</v>
      </c>
      <c r="J1310" s="241" t="s">
        <v>198</v>
      </c>
      <c r="K1310" s="241" t="s">
        <v>198</v>
      </c>
      <c r="L1310" s="241" t="s">
        <v>198</v>
      </c>
      <c r="M1310" s="241" t="s">
        <v>198</v>
      </c>
      <c r="N1310" s="241" t="s">
        <v>198</v>
      </c>
      <c r="O1310" s="241" t="s">
        <v>198</v>
      </c>
      <c r="P1310" s="241" t="s">
        <v>198</v>
      </c>
      <c r="Q1310" s="241" t="s">
        <v>196</v>
      </c>
      <c r="R1310" s="241" t="s">
        <v>198</v>
      </c>
      <c r="S1310" s="241" t="s">
        <v>198</v>
      </c>
      <c r="T1310" s="241" t="s">
        <v>198</v>
      </c>
      <c r="U1310" s="241" t="s">
        <v>198</v>
      </c>
      <c r="V1310" s="241" t="s">
        <v>198</v>
      </c>
      <c r="W1310" s="241" t="s">
        <v>198</v>
      </c>
      <c r="X1310" s="241" t="s">
        <v>198</v>
      </c>
      <c r="Y1310" s="241" t="s">
        <v>196</v>
      </c>
      <c r="Z1310" s="241" t="s">
        <v>198</v>
      </c>
      <c r="AA1310" s="241" t="s">
        <v>196</v>
      </c>
      <c r="AB1310" s="241" t="s">
        <v>198</v>
      </c>
      <c r="AC1310" s="241" t="s">
        <v>198</v>
      </c>
      <c r="AD1310" s="241" t="s">
        <v>196</v>
      </c>
      <c r="AE1310" s="241" t="s">
        <v>198</v>
      </c>
      <c r="AF1310" s="241" t="s">
        <v>196</v>
      </c>
      <c r="AG1310" s="241" t="s">
        <v>198</v>
      </c>
      <c r="AH1310" s="241" t="s">
        <v>196</v>
      </c>
      <c r="AI1310" s="241" t="s">
        <v>198</v>
      </c>
      <c r="AJ1310" s="241" t="s">
        <v>198</v>
      </c>
      <c r="AK1310" s="241" t="s">
        <v>198</v>
      </c>
      <c r="AL1310" s="241" t="s">
        <v>196</v>
      </c>
      <c r="AM1310" s="241" t="s">
        <v>198</v>
      </c>
      <c r="AN1310" s="241" t="s">
        <v>198</v>
      </c>
      <c r="AO1310" s="241" t="s">
        <v>198</v>
      </c>
      <c r="AP1310" s="241" t="s">
        <v>198</v>
      </c>
      <c r="AQ1310" s="241">
        <v>0</v>
      </c>
      <c r="AR1310" s="241">
        <v>0</v>
      </c>
    </row>
    <row r="1311" spans="1:44" x14ac:dyDescent="0.2">
      <c r="A1311">
        <v>122508</v>
      </c>
      <c r="B1311" t="s">
        <v>1141</v>
      </c>
      <c r="C1311" t="s">
        <v>198</v>
      </c>
      <c r="D1311" t="s">
        <v>197</v>
      </c>
      <c r="E1311" t="s">
        <v>197</v>
      </c>
      <c r="F1311" t="s">
        <v>197</v>
      </c>
      <c r="G1311" t="s">
        <v>197</v>
      </c>
      <c r="H1311" t="s">
        <v>198</v>
      </c>
      <c r="I1311" t="s">
        <v>198</v>
      </c>
      <c r="J1311" t="s">
        <v>198</v>
      </c>
      <c r="K1311" t="s">
        <v>196</v>
      </c>
      <c r="L1311" t="s">
        <v>198</v>
      </c>
      <c r="M1311" t="s">
        <v>198</v>
      </c>
      <c r="N1311" t="s">
        <v>196</v>
      </c>
      <c r="O1311" t="s">
        <v>198</v>
      </c>
      <c r="P1311" t="s">
        <v>198</v>
      </c>
      <c r="Q1311" t="s">
        <v>198</v>
      </c>
      <c r="R1311" t="s">
        <v>198</v>
      </c>
      <c r="S1311" t="s">
        <v>198</v>
      </c>
      <c r="T1311" t="s">
        <v>198</v>
      </c>
      <c r="U1311" t="s">
        <v>198</v>
      </c>
      <c r="V1311" t="s">
        <v>198</v>
      </c>
      <c r="W1311" t="s">
        <v>198</v>
      </c>
      <c r="X1311" t="s">
        <v>198</v>
      </c>
      <c r="Y1311" t="s">
        <v>198</v>
      </c>
      <c r="Z1311" t="s">
        <v>198</v>
      </c>
      <c r="AA1311" t="s">
        <v>198</v>
      </c>
      <c r="AB1311" t="s">
        <v>198</v>
      </c>
      <c r="AC1311" t="s">
        <v>198</v>
      </c>
      <c r="AD1311" t="s">
        <v>198</v>
      </c>
      <c r="AE1311" t="s">
        <v>198</v>
      </c>
      <c r="AF1311" t="s">
        <v>196</v>
      </c>
      <c r="AG1311" t="s">
        <v>198</v>
      </c>
      <c r="AH1311" t="s">
        <v>198</v>
      </c>
      <c r="AI1311" t="s">
        <v>198</v>
      </c>
      <c r="AJ1311" t="s">
        <v>198</v>
      </c>
      <c r="AK1311" t="s">
        <v>198</v>
      </c>
      <c r="AL1311" t="s">
        <v>197</v>
      </c>
      <c r="AM1311" t="s">
        <v>197</v>
      </c>
      <c r="AN1311" t="s">
        <v>197</v>
      </c>
      <c r="AO1311" t="s">
        <v>197</v>
      </c>
      <c r="AP1311" t="s">
        <v>197</v>
      </c>
      <c r="AQ1311" s="241">
        <v>0</v>
      </c>
      <c r="AR1311" s="241">
        <v>0</v>
      </c>
    </row>
    <row r="1312" spans="1:44" ht="15" x14ac:dyDescent="0.25">
      <c r="A1312" s="258">
        <v>122510</v>
      </c>
      <c r="B1312" t="s">
        <v>59</v>
      </c>
      <c r="C1312" s="245" t="s">
        <v>198</v>
      </c>
      <c r="D1312" s="245" t="s">
        <v>198</v>
      </c>
      <c r="E1312" s="245" t="s">
        <v>198</v>
      </c>
      <c r="F1312" s="245" t="s">
        <v>198</v>
      </c>
      <c r="G1312" s="245" t="s">
        <v>198</v>
      </c>
      <c r="H1312" s="245" t="s">
        <v>198</v>
      </c>
      <c r="I1312" s="245" t="s">
        <v>196</v>
      </c>
      <c r="J1312" s="245" t="s">
        <v>198</v>
      </c>
      <c r="K1312" s="245" t="s">
        <v>198</v>
      </c>
      <c r="L1312" s="245" t="s">
        <v>198</v>
      </c>
      <c r="M1312" s="245" t="s">
        <v>198</v>
      </c>
      <c r="N1312" s="245" t="s">
        <v>198</v>
      </c>
      <c r="O1312" s="245" t="s">
        <v>196</v>
      </c>
      <c r="P1312" s="245" t="s">
        <v>198</v>
      </c>
      <c r="Q1312" s="245" t="s">
        <v>196</v>
      </c>
      <c r="R1312" s="245" t="s">
        <v>196</v>
      </c>
      <c r="S1312" s="245" t="s">
        <v>198</v>
      </c>
      <c r="T1312" s="245" t="s">
        <v>196</v>
      </c>
      <c r="U1312" s="245" t="s">
        <v>198</v>
      </c>
      <c r="V1312" s="245" t="s">
        <v>198</v>
      </c>
      <c r="W1312" s="245" t="s">
        <v>198</v>
      </c>
      <c r="X1312" s="245" t="s">
        <v>198</v>
      </c>
      <c r="Y1312" s="245" t="s">
        <v>198</v>
      </c>
      <c r="Z1312" s="245" t="s">
        <v>198</v>
      </c>
      <c r="AA1312" s="245" t="s">
        <v>196</v>
      </c>
      <c r="AB1312" s="245" t="s">
        <v>196</v>
      </c>
      <c r="AC1312" s="245" t="s">
        <v>198</v>
      </c>
      <c r="AD1312" s="245" t="s">
        <v>198</v>
      </c>
      <c r="AE1312" s="245" t="s">
        <v>198</v>
      </c>
      <c r="AF1312" s="245" t="s">
        <v>196</v>
      </c>
      <c r="AG1312" s="245" t="s">
        <v>198</v>
      </c>
      <c r="AH1312" s="245" t="s">
        <v>196</v>
      </c>
      <c r="AI1312" s="245" t="s">
        <v>198</v>
      </c>
      <c r="AJ1312" s="245" t="s">
        <v>198</v>
      </c>
      <c r="AK1312" s="245" t="s">
        <v>198</v>
      </c>
      <c r="AL1312" s="245" t="s">
        <v>198</v>
      </c>
      <c r="AM1312" s="245" t="s">
        <v>198</v>
      </c>
      <c r="AN1312" s="245" t="s">
        <v>198</v>
      </c>
      <c r="AO1312" s="245" t="s">
        <v>198</v>
      </c>
      <c r="AP1312" s="245" t="s">
        <v>198</v>
      </c>
      <c r="AQ1312" s="241">
        <v>0</v>
      </c>
      <c r="AR1312" s="241">
        <v>0</v>
      </c>
    </row>
    <row r="1313" spans="1:44" x14ac:dyDescent="0.2">
      <c r="A1313">
        <v>122511</v>
      </c>
      <c r="B1313" t="s">
        <v>1144</v>
      </c>
      <c r="C1313"/>
      <c r="D1313"/>
      <c r="E1313" t="s">
        <v>196</v>
      </c>
      <c r="F1313"/>
      <c r="G1313" t="s">
        <v>196</v>
      </c>
      <c r="H1313"/>
      <c r="I1313"/>
      <c r="J1313"/>
      <c r="K1313"/>
      <c r="L1313"/>
      <c r="M1313"/>
      <c r="N1313"/>
      <c r="O1313"/>
      <c r="P1313"/>
      <c r="Q1313"/>
      <c r="R1313"/>
      <c r="S1313"/>
      <c r="T1313" t="s">
        <v>197</v>
      </c>
      <c r="U1313" t="s">
        <v>197</v>
      </c>
      <c r="V1313"/>
      <c r="W1313"/>
      <c r="X1313"/>
      <c r="Y1313"/>
      <c r="Z1313"/>
      <c r="AA1313" t="s">
        <v>196</v>
      </c>
      <c r="AB1313" t="s">
        <v>196</v>
      </c>
      <c r="AC1313" t="s">
        <v>196</v>
      </c>
      <c r="AD1313" t="s">
        <v>196</v>
      </c>
      <c r="AE1313" t="s">
        <v>196</v>
      </c>
      <c r="AF1313" t="s">
        <v>196</v>
      </c>
      <c r="AG1313" t="s">
        <v>198</v>
      </c>
      <c r="AH1313" t="s">
        <v>198</v>
      </c>
      <c r="AI1313" t="s">
        <v>198</v>
      </c>
      <c r="AJ1313" t="s">
        <v>198</v>
      </c>
      <c r="AK1313" t="s">
        <v>198</v>
      </c>
      <c r="AL1313" t="s">
        <v>198</v>
      </c>
      <c r="AM1313" t="s">
        <v>198</v>
      </c>
      <c r="AN1313" t="s">
        <v>198</v>
      </c>
      <c r="AO1313" t="s">
        <v>198</v>
      </c>
      <c r="AP1313" t="s">
        <v>198</v>
      </c>
      <c r="AQ1313" s="241">
        <v>0</v>
      </c>
      <c r="AR1313" s="241">
        <v>0</v>
      </c>
    </row>
    <row r="1314" spans="1:44" x14ac:dyDescent="0.2">
      <c r="A1314">
        <v>122512</v>
      </c>
      <c r="B1314" t="s">
        <v>1141</v>
      </c>
      <c r="C1314" t="s">
        <v>198</v>
      </c>
      <c r="D1314" t="s">
        <v>196</v>
      </c>
      <c r="E1314" t="s">
        <v>196</v>
      </c>
      <c r="F1314" t="s">
        <v>196</v>
      </c>
      <c r="G1314" t="s">
        <v>198</v>
      </c>
      <c r="H1314" t="s">
        <v>198</v>
      </c>
      <c r="I1314" t="s">
        <v>196</v>
      </c>
      <c r="J1314" t="s">
        <v>196</v>
      </c>
      <c r="K1314" t="s">
        <v>196</v>
      </c>
      <c r="L1314" t="s">
        <v>198</v>
      </c>
      <c r="M1314" t="s">
        <v>198</v>
      </c>
      <c r="N1314" t="s">
        <v>197</v>
      </c>
      <c r="O1314" t="s">
        <v>197</v>
      </c>
      <c r="P1314" t="s">
        <v>196</v>
      </c>
      <c r="Q1314" t="s">
        <v>198</v>
      </c>
      <c r="R1314" t="s">
        <v>198</v>
      </c>
      <c r="S1314" t="s">
        <v>198</v>
      </c>
      <c r="T1314" t="s">
        <v>196</v>
      </c>
      <c r="U1314" t="s">
        <v>198</v>
      </c>
      <c r="V1314" t="s">
        <v>198</v>
      </c>
      <c r="W1314" t="s">
        <v>196</v>
      </c>
      <c r="X1314" t="s">
        <v>198</v>
      </c>
      <c r="Y1314" t="s">
        <v>198</v>
      </c>
      <c r="Z1314" t="s">
        <v>198</v>
      </c>
      <c r="AA1314" t="s">
        <v>196</v>
      </c>
      <c r="AB1314" t="s">
        <v>198</v>
      </c>
      <c r="AC1314" t="s">
        <v>196</v>
      </c>
      <c r="AD1314" t="s">
        <v>198</v>
      </c>
      <c r="AE1314" t="s">
        <v>198</v>
      </c>
      <c r="AF1314" t="s">
        <v>196</v>
      </c>
      <c r="AG1314" t="s">
        <v>198</v>
      </c>
      <c r="AH1314" t="s">
        <v>198</v>
      </c>
      <c r="AI1314" t="s">
        <v>196</v>
      </c>
      <c r="AJ1314" t="s">
        <v>198</v>
      </c>
      <c r="AK1314" t="s">
        <v>197</v>
      </c>
      <c r="AL1314" t="s">
        <v>196</v>
      </c>
      <c r="AM1314" t="s">
        <v>197</v>
      </c>
      <c r="AN1314" t="s">
        <v>196</v>
      </c>
      <c r="AO1314" t="s">
        <v>197</v>
      </c>
      <c r="AP1314" t="s">
        <v>197</v>
      </c>
      <c r="AQ1314" s="241">
        <v>0</v>
      </c>
      <c r="AR1314" s="241">
        <v>0</v>
      </c>
    </row>
    <row r="1315" spans="1:44" x14ac:dyDescent="0.2">
      <c r="A1315" s="241">
        <v>122514</v>
      </c>
      <c r="B1315" t="s">
        <v>59</v>
      </c>
      <c r="C1315" s="241" t="s">
        <v>198</v>
      </c>
      <c r="D1315" s="241" t="s">
        <v>198</v>
      </c>
      <c r="E1315" s="241" t="s">
        <v>196</v>
      </c>
      <c r="F1315" s="241" t="s">
        <v>198</v>
      </c>
      <c r="G1315" s="241" t="s">
        <v>198</v>
      </c>
      <c r="H1315" s="241" t="s">
        <v>198</v>
      </c>
      <c r="I1315" s="241" t="s">
        <v>198</v>
      </c>
      <c r="J1315" s="241" t="s">
        <v>198</v>
      </c>
      <c r="K1315" s="241" t="s">
        <v>198</v>
      </c>
      <c r="L1315" s="241" t="s">
        <v>198</v>
      </c>
      <c r="M1315" s="241" t="s">
        <v>198</v>
      </c>
      <c r="N1315" s="241" t="s">
        <v>198</v>
      </c>
      <c r="O1315" s="241" t="s">
        <v>198</v>
      </c>
      <c r="P1315" s="241" t="s">
        <v>198</v>
      </c>
      <c r="Q1315" s="241" t="s">
        <v>198</v>
      </c>
      <c r="R1315" s="241" t="s">
        <v>197</v>
      </c>
      <c r="S1315" s="241" t="s">
        <v>198</v>
      </c>
      <c r="T1315" s="241" t="s">
        <v>197</v>
      </c>
      <c r="U1315" s="241" t="s">
        <v>198</v>
      </c>
      <c r="V1315" s="241" t="s">
        <v>198</v>
      </c>
      <c r="W1315" s="241" t="s">
        <v>198</v>
      </c>
      <c r="X1315" s="241" t="s">
        <v>198</v>
      </c>
      <c r="Y1315" s="241" t="s">
        <v>198</v>
      </c>
      <c r="Z1315" s="241" t="s">
        <v>198</v>
      </c>
      <c r="AA1315" s="241" t="s">
        <v>196</v>
      </c>
      <c r="AB1315" s="241" t="s">
        <v>198</v>
      </c>
      <c r="AC1315" s="241" t="s">
        <v>198</v>
      </c>
      <c r="AD1315" s="241" t="s">
        <v>198</v>
      </c>
      <c r="AE1315" s="241" t="s">
        <v>198</v>
      </c>
      <c r="AF1315" s="241" t="s">
        <v>196</v>
      </c>
      <c r="AG1315" s="241" t="s">
        <v>196</v>
      </c>
      <c r="AH1315" s="241" t="s">
        <v>196</v>
      </c>
      <c r="AI1315" s="241" t="s">
        <v>198</v>
      </c>
      <c r="AJ1315" s="241" t="s">
        <v>198</v>
      </c>
      <c r="AK1315" s="241" t="s">
        <v>196</v>
      </c>
      <c r="AL1315" s="241" t="s">
        <v>196</v>
      </c>
      <c r="AM1315" s="241" t="s">
        <v>198</v>
      </c>
      <c r="AN1315" s="241" t="s">
        <v>196</v>
      </c>
      <c r="AO1315" s="241" t="s">
        <v>198</v>
      </c>
      <c r="AP1315" s="241" t="s">
        <v>196</v>
      </c>
      <c r="AQ1315" s="241">
        <v>0</v>
      </c>
      <c r="AR1315" s="241">
        <v>0</v>
      </c>
    </row>
    <row r="1316" spans="1:44" x14ac:dyDescent="0.2">
      <c r="A1316">
        <v>122515</v>
      </c>
      <c r="B1316" t="s">
        <v>1144</v>
      </c>
      <c r="C1316" t="s">
        <v>198</v>
      </c>
      <c r="D1316" t="s">
        <v>198</v>
      </c>
      <c r="E1316" t="s">
        <v>198</v>
      </c>
      <c r="F1316" t="s">
        <v>198</v>
      </c>
      <c r="G1316" t="s">
        <v>198</v>
      </c>
      <c r="H1316" t="s">
        <v>198</v>
      </c>
      <c r="I1316" t="s">
        <v>198</v>
      </c>
      <c r="J1316" t="s">
        <v>198</v>
      </c>
      <c r="K1316" t="s">
        <v>198</v>
      </c>
      <c r="L1316" t="s">
        <v>198</v>
      </c>
      <c r="M1316" t="s">
        <v>198</v>
      </c>
      <c r="N1316" t="s">
        <v>198</v>
      </c>
      <c r="O1316" t="s">
        <v>198</v>
      </c>
      <c r="P1316" t="s">
        <v>198</v>
      </c>
      <c r="Q1316" t="s">
        <v>198</v>
      </c>
      <c r="R1316" t="s">
        <v>196</v>
      </c>
      <c r="S1316" t="s">
        <v>198</v>
      </c>
      <c r="T1316" t="s">
        <v>198</v>
      </c>
      <c r="U1316" t="s">
        <v>198</v>
      </c>
      <c r="V1316" t="s">
        <v>198</v>
      </c>
      <c r="W1316" t="s">
        <v>198</v>
      </c>
      <c r="X1316" t="s">
        <v>198</v>
      </c>
      <c r="Y1316" t="s">
        <v>198</v>
      </c>
      <c r="Z1316" t="s">
        <v>198</v>
      </c>
      <c r="AA1316" t="s">
        <v>196</v>
      </c>
      <c r="AB1316" t="s">
        <v>198</v>
      </c>
      <c r="AC1316" t="s">
        <v>198</v>
      </c>
      <c r="AD1316" t="s">
        <v>198</v>
      </c>
      <c r="AE1316" t="s">
        <v>198</v>
      </c>
      <c r="AF1316" t="s">
        <v>198</v>
      </c>
      <c r="AG1316" t="s">
        <v>198</v>
      </c>
      <c r="AH1316" t="s">
        <v>198</v>
      </c>
      <c r="AI1316" t="s">
        <v>198</v>
      </c>
      <c r="AJ1316" t="s">
        <v>198</v>
      </c>
      <c r="AK1316" t="s">
        <v>198</v>
      </c>
      <c r="AL1316" t="s">
        <v>198</v>
      </c>
      <c r="AM1316" t="s">
        <v>198</v>
      </c>
      <c r="AN1316" t="s">
        <v>196</v>
      </c>
      <c r="AO1316" t="s">
        <v>198</v>
      </c>
      <c r="AP1316" t="s">
        <v>198</v>
      </c>
      <c r="AQ1316" s="241">
        <v>0</v>
      </c>
      <c r="AR1316" s="241">
        <v>0</v>
      </c>
    </row>
    <row r="1317" spans="1:44" x14ac:dyDescent="0.2">
      <c r="A1317" s="241">
        <v>122517</v>
      </c>
      <c r="B1317" t="s">
        <v>59</v>
      </c>
      <c r="C1317" s="241" t="s">
        <v>198</v>
      </c>
      <c r="D1317" s="241" t="s">
        <v>198</v>
      </c>
      <c r="E1317" s="241" t="s">
        <v>198</v>
      </c>
      <c r="F1317" s="241" t="s">
        <v>198</v>
      </c>
      <c r="G1317" s="241" t="s">
        <v>198</v>
      </c>
      <c r="H1317" s="241" t="s">
        <v>198</v>
      </c>
      <c r="I1317" s="241" t="s">
        <v>198</v>
      </c>
      <c r="J1317" s="241" t="s">
        <v>196</v>
      </c>
      <c r="K1317" s="241" t="s">
        <v>198</v>
      </c>
      <c r="L1317" s="241" t="s">
        <v>196</v>
      </c>
      <c r="M1317" s="241" t="s">
        <v>198</v>
      </c>
      <c r="N1317" s="241" t="s">
        <v>198</v>
      </c>
      <c r="O1317" s="241" t="s">
        <v>198</v>
      </c>
      <c r="P1317" s="241" t="s">
        <v>198</v>
      </c>
      <c r="Q1317" s="241" t="s">
        <v>198</v>
      </c>
      <c r="R1317" s="241" t="s">
        <v>196</v>
      </c>
      <c r="S1317" s="241" t="s">
        <v>198</v>
      </c>
      <c r="T1317" s="241" t="s">
        <v>197</v>
      </c>
      <c r="U1317" s="241" t="s">
        <v>198</v>
      </c>
      <c r="V1317" s="241" t="s">
        <v>198</v>
      </c>
      <c r="W1317" s="241" t="s">
        <v>198</v>
      </c>
      <c r="X1317" s="241" t="s">
        <v>198</v>
      </c>
      <c r="Y1317" s="241" t="s">
        <v>198</v>
      </c>
      <c r="Z1317" s="241" t="s">
        <v>198</v>
      </c>
      <c r="AA1317" s="241" t="s">
        <v>196</v>
      </c>
      <c r="AB1317" s="241" t="s">
        <v>198</v>
      </c>
      <c r="AC1317" s="241" t="s">
        <v>198</v>
      </c>
      <c r="AD1317" s="241" t="s">
        <v>198</v>
      </c>
      <c r="AE1317" s="241" t="s">
        <v>198</v>
      </c>
      <c r="AF1317" s="241" t="s">
        <v>198</v>
      </c>
      <c r="AG1317" s="241" t="s">
        <v>198</v>
      </c>
      <c r="AH1317" s="241" t="s">
        <v>198</v>
      </c>
      <c r="AI1317" s="241" t="s">
        <v>198</v>
      </c>
      <c r="AJ1317" s="241" t="s">
        <v>198</v>
      </c>
      <c r="AK1317" s="241" t="s">
        <v>198</v>
      </c>
      <c r="AL1317" s="241" t="s">
        <v>198</v>
      </c>
      <c r="AM1317" s="241" t="s">
        <v>198</v>
      </c>
      <c r="AN1317" s="241" t="s">
        <v>198</v>
      </c>
      <c r="AO1317" s="241" t="s">
        <v>198</v>
      </c>
      <c r="AP1317" s="241" t="s">
        <v>197</v>
      </c>
      <c r="AQ1317" s="241">
        <v>0</v>
      </c>
      <c r="AR1317" s="241">
        <v>0</v>
      </c>
    </row>
    <row r="1318" spans="1:44" x14ac:dyDescent="0.2">
      <c r="A1318" s="241">
        <v>122521</v>
      </c>
      <c r="B1318" t="s">
        <v>1141</v>
      </c>
      <c r="C1318" s="241" t="s">
        <v>198</v>
      </c>
      <c r="D1318" s="241" t="s">
        <v>196</v>
      </c>
      <c r="E1318" s="241" t="s">
        <v>196</v>
      </c>
      <c r="F1318" s="241" t="s">
        <v>198</v>
      </c>
      <c r="G1318" s="241" t="s">
        <v>196</v>
      </c>
      <c r="H1318" s="241" t="s">
        <v>198</v>
      </c>
      <c r="I1318" s="241" t="s">
        <v>196</v>
      </c>
      <c r="J1318" s="241" t="s">
        <v>198</v>
      </c>
      <c r="K1318" s="241" t="s">
        <v>196</v>
      </c>
      <c r="L1318" s="241" t="s">
        <v>198</v>
      </c>
      <c r="M1318" s="241" t="s">
        <v>198</v>
      </c>
      <c r="N1318" s="241" t="s">
        <v>198</v>
      </c>
      <c r="O1318" s="241" t="s">
        <v>196</v>
      </c>
      <c r="P1318" s="241" t="s">
        <v>196</v>
      </c>
      <c r="Q1318" s="241" t="s">
        <v>198</v>
      </c>
      <c r="R1318" s="241" t="s">
        <v>196</v>
      </c>
      <c r="S1318" s="241" t="s">
        <v>196</v>
      </c>
      <c r="T1318" s="241" t="s">
        <v>196</v>
      </c>
      <c r="U1318" s="241" t="s">
        <v>198</v>
      </c>
      <c r="V1318" s="241" t="s">
        <v>198</v>
      </c>
      <c r="W1318" s="241" t="s">
        <v>196</v>
      </c>
      <c r="X1318" s="241" t="s">
        <v>198</v>
      </c>
      <c r="Y1318" s="241" t="s">
        <v>198</v>
      </c>
      <c r="Z1318" s="241" t="s">
        <v>198</v>
      </c>
      <c r="AA1318" s="241" t="s">
        <v>198</v>
      </c>
      <c r="AB1318" s="241" t="s">
        <v>196</v>
      </c>
      <c r="AC1318" s="241" t="s">
        <v>198</v>
      </c>
      <c r="AD1318" s="241" t="s">
        <v>198</v>
      </c>
      <c r="AE1318" s="241" t="s">
        <v>198</v>
      </c>
      <c r="AF1318" s="241" t="s">
        <v>198</v>
      </c>
      <c r="AG1318" s="241" t="s">
        <v>198</v>
      </c>
      <c r="AH1318" s="241" t="s">
        <v>198</v>
      </c>
      <c r="AI1318" s="241" t="s">
        <v>198</v>
      </c>
      <c r="AJ1318" s="241" t="s">
        <v>198</v>
      </c>
      <c r="AK1318" s="241" t="s">
        <v>198</v>
      </c>
      <c r="AL1318" s="241" t="s">
        <v>197</v>
      </c>
      <c r="AM1318" s="241" t="s">
        <v>197</v>
      </c>
      <c r="AN1318" s="241" t="s">
        <v>197</v>
      </c>
      <c r="AO1318" s="241" t="s">
        <v>197</v>
      </c>
      <c r="AP1318" s="241" t="s">
        <v>197</v>
      </c>
      <c r="AQ1318" s="241">
        <v>0</v>
      </c>
      <c r="AR1318" s="241">
        <v>0</v>
      </c>
    </row>
    <row r="1319" spans="1:44" x14ac:dyDescent="0.2">
      <c r="A1319" s="241">
        <v>122530</v>
      </c>
      <c r="B1319" t="s">
        <v>59</v>
      </c>
      <c r="C1319" s="241" t="s">
        <v>198</v>
      </c>
      <c r="D1319" s="241" t="s">
        <v>198</v>
      </c>
      <c r="E1319" s="241" t="s">
        <v>198</v>
      </c>
      <c r="F1319" s="241" t="s">
        <v>198</v>
      </c>
      <c r="G1319" s="241" t="s">
        <v>198</v>
      </c>
      <c r="H1319" s="241" t="s">
        <v>198</v>
      </c>
      <c r="I1319" s="241" t="s">
        <v>198</v>
      </c>
      <c r="J1319" s="241" t="s">
        <v>198</v>
      </c>
      <c r="K1319" s="241" t="s">
        <v>198</v>
      </c>
      <c r="L1319" s="241" t="s">
        <v>198</v>
      </c>
      <c r="M1319" s="241" t="s">
        <v>198</v>
      </c>
      <c r="N1319" s="241" t="s">
        <v>198</v>
      </c>
      <c r="O1319" s="241" t="s">
        <v>198</v>
      </c>
      <c r="P1319" s="241" t="s">
        <v>198</v>
      </c>
      <c r="Q1319" s="241" t="s">
        <v>198</v>
      </c>
      <c r="R1319" s="241" t="s">
        <v>196</v>
      </c>
      <c r="S1319" s="241" t="s">
        <v>198</v>
      </c>
      <c r="T1319" s="241" t="s">
        <v>198</v>
      </c>
      <c r="U1319" s="241" t="s">
        <v>198</v>
      </c>
      <c r="V1319" s="241" t="s">
        <v>198</v>
      </c>
      <c r="W1319" s="241" t="s">
        <v>198</v>
      </c>
      <c r="X1319" s="241" t="s">
        <v>198</v>
      </c>
      <c r="Y1319" s="241" t="s">
        <v>198</v>
      </c>
      <c r="Z1319" s="241" t="s">
        <v>198</v>
      </c>
      <c r="AA1319" s="241" t="s">
        <v>198</v>
      </c>
      <c r="AB1319" s="241" t="s">
        <v>198</v>
      </c>
      <c r="AC1319" s="241" t="s">
        <v>198</v>
      </c>
      <c r="AD1319" s="241" t="s">
        <v>198</v>
      </c>
      <c r="AE1319" s="241" t="s">
        <v>198</v>
      </c>
      <c r="AF1319" s="241" t="s">
        <v>198</v>
      </c>
      <c r="AG1319" s="241" t="s">
        <v>198</v>
      </c>
      <c r="AH1319" s="241" t="s">
        <v>196</v>
      </c>
      <c r="AI1319" s="241" t="s">
        <v>198</v>
      </c>
      <c r="AJ1319" s="241" t="s">
        <v>198</v>
      </c>
      <c r="AK1319" s="241" t="s">
        <v>196</v>
      </c>
      <c r="AL1319" s="241" t="s">
        <v>198</v>
      </c>
      <c r="AM1319" s="241" t="s">
        <v>198</v>
      </c>
      <c r="AN1319" s="241" t="s">
        <v>197</v>
      </c>
      <c r="AO1319" s="241" t="s">
        <v>198</v>
      </c>
      <c r="AP1319" s="241" t="s">
        <v>198</v>
      </c>
      <c r="AQ1319" s="241">
        <v>0</v>
      </c>
      <c r="AR1319" s="241">
        <v>0</v>
      </c>
    </row>
    <row r="1320" spans="1:44" x14ac:dyDescent="0.2">
      <c r="A1320">
        <v>122533</v>
      </c>
      <c r="B1320" t="s">
        <v>1141</v>
      </c>
      <c r="C1320" t="s">
        <v>198</v>
      </c>
      <c r="D1320" t="s">
        <v>198</v>
      </c>
      <c r="E1320" t="s">
        <v>197</v>
      </c>
      <c r="F1320" t="s">
        <v>197</v>
      </c>
      <c r="G1320" t="s">
        <v>198</v>
      </c>
      <c r="H1320" t="s">
        <v>198</v>
      </c>
      <c r="I1320" t="s">
        <v>196</v>
      </c>
      <c r="J1320" t="s">
        <v>198</v>
      </c>
      <c r="K1320" t="s">
        <v>196</v>
      </c>
      <c r="L1320" t="s">
        <v>198</v>
      </c>
      <c r="M1320" t="s">
        <v>198</v>
      </c>
      <c r="N1320" t="s">
        <v>196</v>
      </c>
      <c r="O1320" t="s">
        <v>196</v>
      </c>
      <c r="P1320" t="s">
        <v>196</v>
      </c>
      <c r="Q1320" t="s">
        <v>196</v>
      </c>
      <c r="R1320" t="s">
        <v>197</v>
      </c>
      <c r="S1320" t="s">
        <v>198</v>
      </c>
      <c r="T1320" t="s">
        <v>197</v>
      </c>
      <c r="U1320" t="s">
        <v>196</v>
      </c>
      <c r="V1320" t="s">
        <v>198</v>
      </c>
      <c r="W1320" t="s">
        <v>198</v>
      </c>
      <c r="X1320" t="s">
        <v>198</v>
      </c>
      <c r="Y1320" t="s">
        <v>196</v>
      </c>
      <c r="Z1320" t="s">
        <v>198</v>
      </c>
      <c r="AA1320" t="s">
        <v>196</v>
      </c>
      <c r="AB1320" t="s">
        <v>198</v>
      </c>
      <c r="AC1320" t="s">
        <v>198</v>
      </c>
      <c r="AD1320" t="s">
        <v>198</v>
      </c>
      <c r="AE1320" t="s">
        <v>196</v>
      </c>
      <c r="AF1320" t="s">
        <v>196</v>
      </c>
      <c r="AG1320" t="s">
        <v>198</v>
      </c>
      <c r="AH1320" t="s">
        <v>197</v>
      </c>
      <c r="AI1320" t="s">
        <v>198</v>
      </c>
      <c r="AJ1320" t="s">
        <v>198</v>
      </c>
      <c r="AK1320" t="s">
        <v>198</v>
      </c>
      <c r="AL1320" t="s">
        <v>198</v>
      </c>
      <c r="AM1320" t="s">
        <v>197</v>
      </c>
      <c r="AN1320" t="s">
        <v>197</v>
      </c>
      <c r="AO1320" t="s">
        <v>197</v>
      </c>
      <c r="AP1320" t="s">
        <v>197</v>
      </c>
      <c r="AQ1320" s="241">
        <v>0</v>
      </c>
      <c r="AR1320" s="241">
        <v>0</v>
      </c>
    </row>
    <row r="1321" spans="1:44" x14ac:dyDescent="0.2">
      <c r="A1321">
        <v>122535</v>
      </c>
      <c r="B1321" t="s">
        <v>1141</v>
      </c>
      <c r="C1321" t="s">
        <v>198</v>
      </c>
      <c r="D1321" t="s">
        <v>198</v>
      </c>
      <c r="E1321" t="s">
        <v>198</v>
      </c>
      <c r="F1321" t="s">
        <v>198</v>
      </c>
      <c r="G1321" t="s">
        <v>198</v>
      </c>
      <c r="H1321" t="s">
        <v>198</v>
      </c>
      <c r="I1321" t="s">
        <v>198</v>
      </c>
      <c r="J1321" t="s">
        <v>198</v>
      </c>
      <c r="K1321" t="s">
        <v>198</v>
      </c>
      <c r="L1321" t="s">
        <v>198</v>
      </c>
      <c r="M1321" t="s">
        <v>198</v>
      </c>
      <c r="N1321" t="s">
        <v>198</v>
      </c>
      <c r="O1321" t="s">
        <v>198</v>
      </c>
      <c r="P1321" t="s">
        <v>198</v>
      </c>
      <c r="Q1321" t="s">
        <v>198</v>
      </c>
      <c r="R1321" t="s">
        <v>198</v>
      </c>
      <c r="S1321" t="s">
        <v>198</v>
      </c>
      <c r="T1321" t="s">
        <v>197</v>
      </c>
      <c r="U1321" t="s">
        <v>198</v>
      </c>
      <c r="V1321" t="s">
        <v>198</v>
      </c>
      <c r="W1321" t="s">
        <v>198</v>
      </c>
      <c r="X1321" t="s">
        <v>198</v>
      </c>
      <c r="Y1321" t="s">
        <v>198</v>
      </c>
      <c r="Z1321" t="s">
        <v>198</v>
      </c>
      <c r="AA1321" t="s">
        <v>198</v>
      </c>
      <c r="AB1321" t="s">
        <v>198</v>
      </c>
      <c r="AC1321" t="s">
        <v>198</v>
      </c>
      <c r="AD1321" t="s">
        <v>198</v>
      </c>
      <c r="AE1321" t="s">
        <v>198</v>
      </c>
      <c r="AF1321" t="s">
        <v>198</v>
      </c>
      <c r="AG1321" t="s">
        <v>198</v>
      </c>
      <c r="AH1321" t="s">
        <v>197</v>
      </c>
      <c r="AI1321" t="s">
        <v>197</v>
      </c>
      <c r="AJ1321" t="s">
        <v>198</v>
      </c>
      <c r="AK1321" t="s">
        <v>197</v>
      </c>
      <c r="AL1321" t="s">
        <v>197</v>
      </c>
      <c r="AM1321" t="s">
        <v>197</v>
      </c>
      <c r="AN1321" t="s">
        <v>197</v>
      </c>
      <c r="AO1321" t="s">
        <v>197</v>
      </c>
      <c r="AP1321" t="s">
        <v>197</v>
      </c>
      <c r="AQ1321" s="241">
        <v>0</v>
      </c>
      <c r="AR1321" s="241">
        <v>0</v>
      </c>
    </row>
    <row r="1322" spans="1:44" x14ac:dyDescent="0.2">
      <c r="A1322">
        <v>122537</v>
      </c>
      <c r="B1322" t="s">
        <v>1144</v>
      </c>
      <c r="C1322" t="s">
        <v>196</v>
      </c>
      <c r="D1322" t="s">
        <v>198</v>
      </c>
      <c r="E1322" t="s">
        <v>198</v>
      </c>
      <c r="F1322" t="s">
        <v>198</v>
      </c>
      <c r="G1322" t="s">
        <v>198</v>
      </c>
      <c r="H1322" t="s">
        <v>198</v>
      </c>
      <c r="I1322" t="s">
        <v>196</v>
      </c>
      <c r="J1322" t="s">
        <v>198</v>
      </c>
      <c r="K1322" t="s">
        <v>198</v>
      </c>
      <c r="L1322" t="s">
        <v>198</v>
      </c>
      <c r="M1322" t="s">
        <v>198</v>
      </c>
      <c r="N1322" t="s">
        <v>198</v>
      </c>
      <c r="O1322" t="s">
        <v>196</v>
      </c>
      <c r="P1322" t="s">
        <v>198</v>
      </c>
      <c r="Q1322" t="s">
        <v>198</v>
      </c>
      <c r="R1322" t="s">
        <v>196</v>
      </c>
      <c r="S1322" t="s">
        <v>198</v>
      </c>
      <c r="T1322" t="s">
        <v>196</v>
      </c>
      <c r="U1322" t="s">
        <v>198</v>
      </c>
      <c r="V1322" t="s">
        <v>196</v>
      </c>
      <c r="W1322" t="s">
        <v>198</v>
      </c>
      <c r="X1322" t="s">
        <v>196</v>
      </c>
      <c r="Y1322" t="s">
        <v>196</v>
      </c>
      <c r="Z1322" t="s">
        <v>196</v>
      </c>
      <c r="AA1322" t="s">
        <v>196</v>
      </c>
      <c r="AB1322" t="s">
        <v>196</v>
      </c>
      <c r="AC1322" t="s">
        <v>196</v>
      </c>
      <c r="AD1322" t="s">
        <v>196</v>
      </c>
      <c r="AE1322" t="s">
        <v>196</v>
      </c>
      <c r="AF1322" t="s">
        <v>196</v>
      </c>
      <c r="AG1322" t="s">
        <v>196</v>
      </c>
      <c r="AH1322" t="s">
        <v>196</v>
      </c>
      <c r="AI1322" t="s">
        <v>196</v>
      </c>
      <c r="AJ1322" t="s">
        <v>196</v>
      </c>
      <c r="AK1322" t="s">
        <v>196</v>
      </c>
      <c r="AL1322" t="s">
        <v>198</v>
      </c>
      <c r="AM1322" t="s">
        <v>198</v>
      </c>
      <c r="AN1322" t="s">
        <v>198</v>
      </c>
      <c r="AO1322" t="s">
        <v>198</v>
      </c>
      <c r="AP1322" t="s">
        <v>198</v>
      </c>
      <c r="AQ1322" s="241">
        <v>0</v>
      </c>
      <c r="AR1322" s="241">
        <v>0</v>
      </c>
    </row>
    <row r="1323" spans="1:44" x14ac:dyDescent="0.2">
      <c r="A1323">
        <v>122539</v>
      </c>
      <c r="B1323" t="s">
        <v>1141</v>
      </c>
      <c r="C1323" t="s">
        <v>198</v>
      </c>
      <c r="D1323" t="s">
        <v>196</v>
      </c>
      <c r="E1323" t="s">
        <v>198</v>
      </c>
      <c r="F1323" t="s">
        <v>197</v>
      </c>
      <c r="G1323" t="s">
        <v>198</v>
      </c>
      <c r="H1323" t="s">
        <v>198</v>
      </c>
      <c r="I1323" t="s">
        <v>198</v>
      </c>
      <c r="J1323" t="s">
        <v>198</v>
      </c>
      <c r="K1323" t="s">
        <v>198</v>
      </c>
      <c r="L1323" t="s">
        <v>198</v>
      </c>
      <c r="M1323" t="s">
        <v>198</v>
      </c>
      <c r="N1323" t="s">
        <v>198</v>
      </c>
      <c r="O1323" t="s">
        <v>196</v>
      </c>
      <c r="P1323" t="s">
        <v>198</v>
      </c>
      <c r="Q1323" t="s">
        <v>196</v>
      </c>
      <c r="R1323" t="s">
        <v>198</v>
      </c>
      <c r="S1323" t="s">
        <v>198</v>
      </c>
      <c r="T1323" t="s">
        <v>196</v>
      </c>
      <c r="U1323" t="s">
        <v>198</v>
      </c>
      <c r="V1323" t="s">
        <v>198</v>
      </c>
      <c r="W1323" t="s">
        <v>196</v>
      </c>
      <c r="X1323" t="s">
        <v>198</v>
      </c>
      <c r="Y1323" t="s">
        <v>198</v>
      </c>
      <c r="Z1323" t="s">
        <v>196</v>
      </c>
      <c r="AA1323" t="s">
        <v>198</v>
      </c>
      <c r="AB1323" t="s">
        <v>198</v>
      </c>
      <c r="AC1323" t="s">
        <v>198</v>
      </c>
      <c r="AD1323" t="s">
        <v>196</v>
      </c>
      <c r="AE1323" t="s">
        <v>198</v>
      </c>
      <c r="AF1323" t="s">
        <v>196</v>
      </c>
      <c r="AG1323" t="s">
        <v>198</v>
      </c>
      <c r="AH1323" t="s">
        <v>196</v>
      </c>
      <c r="AI1323" t="s">
        <v>196</v>
      </c>
      <c r="AJ1323" t="s">
        <v>198</v>
      </c>
      <c r="AK1323" t="s">
        <v>198</v>
      </c>
      <c r="AL1323" t="s">
        <v>198</v>
      </c>
      <c r="AM1323" t="s">
        <v>197</v>
      </c>
      <c r="AN1323" t="s">
        <v>198</v>
      </c>
      <c r="AO1323" t="s">
        <v>197</v>
      </c>
      <c r="AP1323" t="s">
        <v>197</v>
      </c>
      <c r="AQ1323" s="241">
        <v>0</v>
      </c>
      <c r="AR1323" s="241">
        <v>0</v>
      </c>
    </row>
    <row r="1324" spans="1:44" x14ac:dyDescent="0.2">
      <c r="A1324">
        <v>122540</v>
      </c>
      <c r="B1324" t="s">
        <v>1141</v>
      </c>
      <c r="C1324" t="s">
        <v>198</v>
      </c>
      <c r="D1324" t="s">
        <v>196</v>
      </c>
      <c r="E1324" t="s">
        <v>196</v>
      </c>
      <c r="F1324" t="s">
        <v>196</v>
      </c>
      <c r="G1324" t="s">
        <v>196</v>
      </c>
      <c r="H1324" t="s">
        <v>196</v>
      </c>
      <c r="I1324" t="s">
        <v>196</v>
      </c>
      <c r="J1324" t="s">
        <v>198</v>
      </c>
      <c r="K1324" t="s">
        <v>196</v>
      </c>
      <c r="L1324" t="s">
        <v>196</v>
      </c>
      <c r="M1324" t="s">
        <v>196</v>
      </c>
      <c r="N1324" t="s">
        <v>196</v>
      </c>
      <c r="O1324" t="s">
        <v>196</v>
      </c>
      <c r="P1324" t="s">
        <v>198</v>
      </c>
      <c r="Q1324" t="s">
        <v>196</v>
      </c>
      <c r="R1324" t="s">
        <v>196</v>
      </c>
      <c r="S1324" t="s">
        <v>198</v>
      </c>
      <c r="T1324" t="s">
        <v>196</v>
      </c>
      <c r="U1324" t="s">
        <v>196</v>
      </c>
      <c r="V1324" t="s">
        <v>198</v>
      </c>
      <c r="W1324" t="s">
        <v>198</v>
      </c>
      <c r="X1324" t="s">
        <v>198</v>
      </c>
      <c r="Y1324" t="s">
        <v>198</v>
      </c>
      <c r="Z1324" t="s">
        <v>198</v>
      </c>
      <c r="AA1324" t="s">
        <v>198</v>
      </c>
      <c r="AB1324" t="s">
        <v>198</v>
      </c>
      <c r="AC1324" t="s">
        <v>198</v>
      </c>
      <c r="AD1324" t="s">
        <v>198</v>
      </c>
      <c r="AE1324" t="s">
        <v>196</v>
      </c>
      <c r="AF1324" t="s">
        <v>196</v>
      </c>
      <c r="AG1324" t="s">
        <v>198</v>
      </c>
      <c r="AH1324" t="s">
        <v>198</v>
      </c>
      <c r="AI1324" t="s">
        <v>198</v>
      </c>
      <c r="AJ1324" t="s">
        <v>198</v>
      </c>
      <c r="AK1324" t="s">
        <v>198</v>
      </c>
      <c r="AL1324" t="s">
        <v>197</v>
      </c>
      <c r="AM1324" t="s">
        <v>197</v>
      </c>
      <c r="AN1324" t="s">
        <v>197</v>
      </c>
      <c r="AO1324" t="s">
        <v>197</v>
      </c>
      <c r="AP1324" t="s">
        <v>197</v>
      </c>
      <c r="AQ1324" s="241">
        <v>0</v>
      </c>
      <c r="AR1324" s="241">
        <v>0</v>
      </c>
    </row>
    <row r="1325" spans="1:44" x14ac:dyDescent="0.2">
      <c r="A1325">
        <v>122543</v>
      </c>
      <c r="B1325" t="s">
        <v>65</v>
      </c>
      <c r="C1325" t="s">
        <v>198</v>
      </c>
      <c r="D1325" t="s">
        <v>196</v>
      </c>
      <c r="E1325" t="s">
        <v>198</v>
      </c>
      <c r="F1325" t="s">
        <v>196</v>
      </c>
      <c r="G1325" t="s">
        <v>198</v>
      </c>
      <c r="H1325" t="s">
        <v>198</v>
      </c>
      <c r="I1325" t="s">
        <v>198</v>
      </c>
      <c r="J1325" t="s">
        <v>198</v>
      </c>
      <c r="K1325" t="s">
        <v>198</v>
      </c>
      <c r="L1325" t="s">
        <v>198</v>
      </c>
      <c r="M1325" t="s">
        <v>198</v>
      </c>
      <c r="N1325" t="s">
        <v>198</v>
      </c>
      <c r="O1325" t="s">
        <v>196</v>
      </c>
      <c r="P1325" t="s">
        <v>198</v>
      </c>
      <c r="Q1325" t="s">
        <v>198</v>
      </c>
      <c r="R1325" t="s">
        <v>198</v>
      </c>
      <c r="S1325" t="s">
        <v>198</v>
      </c>
      <c r="T1325" t="s">
        <v>198</v>
      </c>
      <c r="U1325" t="s">
        <v>196</v>
      </c>
      <c r="V1325" t="s">
        <v>198</v>
      </c>
      <c r="W1325" t="s">
        <v>198</v>
      </c>
      <c r="X1325" t="s">
        <v>198</v>
      </c>
      <c r="Y1325" t="s">
        <v>198</v>
      </c>
      <c r="Z1325" t="s">
        <v>198</v>
      </c>
      <c r="AA1325" t="s">
        <v>198</v>
      </c>
      <c r="AB1325" t="s">
        <v>198</v>
      </c>
      <c r="AC1325" t="s">
        <v>198</v>
      </c>
      <c r="AD1325" t="s">
        <v>198</v>
      </c>
      <c r="AE1325" t="s">
        <v>197</v>
      </c>
      <c r="AF1325" t="s">
        <v>198</v>
      </c>
      <c r="AG1325" t="s">
        <v>197</v>
      </c>
      <c r="AH1325" t="s">
        <v>197</v>
      </c>
      <c r="AI1325" t="s">
        <v>197</v>
      </c>
      <c r="AJ1325" t="s">
        <v>197</v>
      </c>
      <c r="AK1325" t="s">
        <v>197</v>
      </c>
      <c r="AL1325"/>
      <c r="AM1325"/>
      <c r="AN1325"/>
      <c r="AO1325"/>
      <c r="AP1325"/>
      <c r="AQ1325" s="241">
        <v>0</v>
      </c>
      <c r="AR1325" s="241">
        <v>0</v>
      </c>
    </row>
    <row r="1326" spans="1:44" x14ac:dyDescent="0.2">
      <c r="A1326">
        <v>122546</v>
      </c>
      <c r="B1326" t="s">
        <v>65</v>
      </c>
      <c r="C1326" t="s">
        <v>198</v>
      </c>
      <c r="D1326" t="s">
        <v>198</v>
      </c>
      <c r="E1326" t="s">
        <v>197</v>
      </c>
      <c r="F1326" t="s">
        <v>196</v>
      </c>
      <c r="G1326" t="s">
        <v>198</v>
      </c>
      <c r="H1326" t="s">
        <v>198</v>
      </c>
      <c r="I1326" t="s">
        <v>196</v>
      </c>
      <c r="J1326" t="s">
        <v>198</v>
      </c>
      <c r="K1326" t="s">
        <v>196</v>
      </c>
      <c r="L1326" t="s">
        <v>198</v>
      </c>
      <c r="M1326" t="s">
        <v>198</v>
      </c>
      <c r="N1326" t="s">
        <v>196</v>
      </c>
      <c r="O1326" t="s">
        <v>198</v>
      </c>
      <c r="P1326" t="s">
        <v>198</v>
      </c>
      <c r="Q1326" t="s">
        <v>198</v>
      </c>
      <c r="R1326" t="s">
        <v>198</v>
      </c>
      <c r="S1326" t="s">
        <v>198</v>
      </c>
      <c r="T1326" t="s">
        <v>196</v>
      </c>
      <c r="U1326" t="s">
        <v>198</v>
      </c>
      <c r="V1326" t="s">
        <v>198</v>
      </c>
      <c r="W1326" t="s">
        <v>198</v>
      </c>
      <c r="X1326" t="s">
        <v>198</v>
      </c>
      <c r="Y1326" t="s">
        <v>198</v>
      </c>
      <c r="Z1326" t="s">
        <v>198</v>
      </c>
      <c r="AA1326" t="s">
        <v>198</v>
      </c>
      <c r="AB1326" t="s">
        <v>198</v>
      </c>
      <c r="AC1326" t="s">
        <v>198</v>
      </c>
      <c r="AD1326" t="s">
        <v>196</v>
      </c>
      <c r="AE1326" t="s">
        <v>196</v>
      </c>
      <c r="AF1326" t="s">
        <v>196</v>
      </c>
      <c r="AG1326" t="s">
        <v>197</v>
      </c>
      <c r="AH1326" t="s">
        <v>197</v>
      </c>
      <c r="AI1326" t="s">
        <v>197</v>
      </c>
      <c r="AJ1326" t="s">
        <v>197</v>
      </c>
      <c r="AK1326" t="s">
        <v>197</v>
      </c>
      <c r="AL1326"/>
      <c r="AM1326"/>
      <c r="AN1326"/>
      <c r="AO1326"/>
      <c r="AP1326"/>
      <c r="AQ1326" s="241">
        <v>0</v>
      </c>
      <c r="AR1326" s="241">
        <v>0</v>
      </c>
    </row>
    <row r="1327" spans="1:44" x14ac:dyDescent="0.2">
      <c r="A1327">
        <v>122549</v>
      </c>
      <c r="B1327" t="s">
        <v>1144</v>
      </c>
      <c r="C1327" t="s">
        <v>198</v>
      </c>
      <c r="D1327" t="s">
        <v>198</v>
      </c>
      <c r="E1327" t="s">
        <v>196</v>
      </c>
      <c r="F1327" t="s">
        <v>198</v>
      </c>
      <c r="G1327" t="s">
        <v>196</v>
      </c>
      <c r="H1327" t="s">
        <v>196</v>
      </c>
      <c r="I1327" t="s">
        <v>198</v>
      </c>
      <c r="J1327" t="s">
        <v>196</v>
      </c>
      <c r="K1327" t="s">
        <v>198</v>
      </c>
      <c r="L1327" t="s">
        <v>196</v>
      </c>
      <c r="M1327" t="s">
        <v>196</v>
      </c>
      <c r="N1327" t="s">
        <v>197</v>
      </c>
      <c r="O1327" t="s">
        <v>197</v>
      </c>
      <c r="P1327" t="s">
        <v>198</v>
      </c>
      <c r="Q1327" t="s">
        <v>198</v>
      </c>
      <c r="R1327" t="s">
        <v>198</v>
      </c>
      <c r="S1327" t="s">
        <v>198</v>
      </c>
      <c r="T1327" t="s">
        <v>198</v>
      </c>
      <c r="U1327" t="s">
        <v>198</v>
      </c>
      <c r="V1327" t="s">
        <v>198</v>
      </c>
      <c r="W1327" t="s">
        <v>198</v>
      </c>
      <c r="X1327" t="s">
        <v>198</v>
      </c>
      <c r="Y1327" t="s">
        <v>198</v>
      </c>
      <c r="Z1327" t="s">
        <v>198</v>
      </c>
      <c r="AA1327" t="s">
        <v>198</v>
      </c>
      <c r="AB1327" t="s">
        <v>198</v>
      </c>
      <c r="AC1327" t="s">
        <v>198</v>
      </c>
      <c r="AD1327" t="s">
        <v>198</v>
      </c>
      <c r="AE1327" t="s">
        <v>198</v>
      </c>
      <c r="AF1327" t="s">
        <v>198</v>
      </c>
      <c r="AG1327" t="s">
        <v>198</v>
      </c>
      <c r="AH1327" t="s">
        <v>198</v>
      </c>
      <c r="AI1327" t="s">
        <v>198</v>
      </c>
      <c r="AJ1327" t="s">
        <v>198</v>
      </c>
      <c r="AK1327" t="s">
        <v>196</v>
      </c>
      <c r="AL1327" t="s">
        <v>196</v>
      </c>
      <c r="AM1327" t="s">
        <v>198</v>
      </c>
      <c r="AN1327" t="s">
        <v>198</v>
      </c>
      <c r="AO1327" t="s">
        <v>198</v>
      </c>
      <c r="AP1327" t="s">
        <v>196</v>
      </c>
      <c r="AQ1327" s="241">
        <v>0</v>
      </c>
      <c r="AR1327" s="241">
        <v>0</v>
      </c>
    </row>
    <row r="1328" spans="1:44" x14ac:dyDescent="0.2">
      <c r="A1328">
        <v>122551</v>
      </c>
      <c r="B1328" t="s">
        <v>1141</v>
      </c>
      <c r="C1328" t="s">
        <v>198</v>
      </c>
      <c r="D1328" t="s">
        <v>198</v>
      </c>
      <c r="E1328" t="s">
        <v>198</v>
      </c>
      <c r="F1328" t="s">
        <v>198</v>
      </c>
      <c r="G1328" t="s">
        <v>198</v>
      </c>
      <c r="H1328" t="s">
        <v>198</v>
      </c>
      <c r="I1328" t="s">
        <v>198</v>
      </c>
      <c r="J1328" t="s">
        <v>198</v>
      </c>
      <c r="K1328" t="s">
        <v>197</v>
      </c>
      <c r="L1328" t="s">
        <v>198</v>
      </c>
      <c r="M1328" t="s">
        <v>198</v>
      </c>
      <c r="N1328" t="s">
        <v>196</v>
      </c>
      <c r="O1328" t="s">
        <v>198</v>
      </c>
      <c r="P1328" t="s">
        <v>198</v>
      </c>
      <c r="Q1328" t="s">
        <v>198</v>
      </c>
      <c r="R1328" t="s">
        <v>198</v>
      </c>
      <c r="S1328" t="s">
        <v>198</v>
      </c>
      <c r="T1328" t="s">
        <v>197</v>
      </c>
      <c r="U1328" t="s">
        <v>198</v>
      </c>
      <c r="V1328" t="s">
        <v>198</v>
      </c>
      <c r="W1328" t="s">
        <v>198</v>
      </c>
      <c r="X1328" t="s">
        <v>198</v>
      </c>
      <c r="Y1328" t="s">
        <v>198</v>
      </c>
      <c r="Z1328" t="s">
        <v>198</v>
      </c>
      <c r="AA1328" t="s">
        <v>196</v>
      </c>
      <c r="AB1328" t="s">
        <v>198</v>
      </c>
      <c r="AC1328" t="s">
        <v>196</v>
      </c>
      <c r="AD1328" t="s">
        <v>197</v>
      </c>
      <c r="AE1328" t="s">
        <v>196</v>
      </c>
      <c r="AF1328" t="s">
        <v>198</v>
      </c>
      <c r="AG1328" t="s">
        <v>198</v>
      </c>
      <c r="AH1328" t="s">
        <v>198</v>
      </c>
      <c r="AI1328" t="s">
        <v>196</v>
      </c>
      <c r="AJ1328" t="s">
        <v>197</v>
      </c>
      <c r="AK1328" t="s">
        <v>198</v>
      </c>
      <c r="AL1328" t="s">
        <v>198</v>
      </c>
      <c r="AM1328" t="s">
        <v>197</v>
      </c>
      <c r="AN1328" t="s">
        <v>197</v>
      </c>
      <c r="AO1328" t="s">
        <v>196</v>
      </c>
      <c r="AP1328" t="s">
        <v>198</v>
      </c>
      <c r="AQ1328" s="241">
        <v>0</v>
      </c>
      <c r="AR1328" s="241">
        <v>0</v>
      </c>
    </row>
    <row r="1329" spans="1:44" x14ac:dyDescent="0.2">
      <c r="A1329">
        <v>122556</v>
      </c>
      <c r="B1329" t="s">
        <v>65</v>
      </c>
      <c r="C1329" t="s">
        <v>196</v>
      </c>
      <c r="D1329" t="s">
        <v>198</v>
      </c>
      <c r="E1329" t="s">
        <v>196</v>
      </c>
      <c r="F1329" t="s">
        <v>196</v>
      </c>
      <c r="G1329" t="s">
        <v>198</v>
      </c>
      <c r="H1329" t="s">
        <v>198</v>
      </c>
      <c r="I1329" t="s">
        <v>196</v>
      </c>
      <c r="J1329" t="s">
        <v>198</v>
      </c>
      <c r="K1329" t="s">
        <v>198</v>
      </c>
      <c r="L1329" t="s">
        <v>196</v>
      </c>
      <c r="M1329" t="s">
        <v>197</v>
      </c>
      <c r="N1329" t="s">
        <v>196</v>
      </c>
      <c r="O1329" t="s">
        <v>198</v>
      </c>
      <c r="P1329" t="s">
        <v>198</v>
      </c>
      <c r="Q1329" t="s">
        <v>196</v>
      </c>
      <c r="R1329" t="s">
        <v>198</v>
      </c>
      <c r="S1329" t="s">
        <v>198</v>
      </c>
      <c r="T1329" t="s">
        <v>196</v>
      </c>
      <c r="U1329" t="s">
        <v>196</v>
      </c>
      <c r="V1329" t="s">
        <v>196</v>
      </c>
      <c r="W1329" t="s">
        <v>196</v>
      </c>
      <c r="X1329" t="s">
        <v>198</v>
      </c>
      <c r="Y1329" t="s">
        <v>196</v>
      </c>
      <c r="Z1329" t="s">
        <v>198</v>
      </c>
      <c r="AA1329" t="s">
        <v>198</v>
      </c>
      <c r="AB1329" t="s">
        <v>198</v>
      </c>
      <c r="AC1329" t="s">
        <v>198</v>
      </c>
      <c r="AD1329" t="s">
        <v>198</v>
      </c>
      <c r="AE1329" t="s">
        <v>196</v>
      </c>
      <c r="AF1329" t="s">
        <v>196</v>
      </c>
      <c r="AG1329" t="s">
        <v>197</v>
      </c>
      <c r="AH1329" t="s">
        <v>197</v>
      </c>
      <c r="AI1329" t="s">
        <v>197</v>
      </c>
      <c r="AJ1329" t="s">
        <v>197</v>
      </c>
      <c r="AK1329" t="s">
        <v>197</v>
      </c>
      <c r="AL1329"/>
      <c r="AM1329"/>
      <c r="AN1329"/>
      <c r="AO1329"/>
      <c r="AP1329"/>
      <c r="AQ1329" s="241">
        <v>0</v>
      </c>
      <c r="AR1329" s="241">
        <v>0</v>
      </c>
    </row>
    <row r="1330" spans="1:44" x14ac:dyDescent="0.2">
      <c r="A1330" s="241">
        <v>122557</v>
      </c>
      <c r="B1330" t="s">
        <v>59</v>
      </c>
      <c r="C1330" s="241" t="s">
        <v>198</v>
      </c>
      <c r="D1330" s="241" t="s">
        <v>198</v>
      </c>
      <c r="E1330" s="241" t="s">
        <v>196</v>
      </c>
      <c r="F1330" s="241" t="s">
        <v>198</v>
      </c>
      <c r="G1330" s="241" t="s">
        <v>198</v>
      </c>
      <c r="H1330" s="241" t="s">
        <v>198</v>
      </c>
      <c r="I1330" s="241" t="s">
        <v>198</v>
      </c>
      <c r="J1330" s="241" t="s">
        <v>198</v>
      </c>
      <c r="K1330" s="241" t="s">
        <v>198</v>
      </c>
      <c r="L1330" s="241" t="s">
        <v>198</v>
      </c>
      <c r="M1330" s="241" t="s">
        <v>198</v>
      </c>
      <c r="N1330" s="241" t="s">
        <v>198</v>
      </c>
      <c r="O1330" s="241" t="s">
        <v>198</v>
      </c>
      <c r="P1330" s="241" t="s">
        <v>198</v>
      </c>
      <c r="Q1330" s="241" t="s">
        <v>198</v>
      </c>
      <c r="R1330" s="241" t="s">
        <v>198</v>
      </c>
      <c r="S1330" s="241" t="s">
        <v>198</v>
      </c>
      <c r="T1330" s="241" t="s">
        <v>198</v>
      </c>
      <c r="U1330" s="241" t="s">
        <v>197</v>
      </c>
      <c r="V1330" s="241" t="s">
        <v>198</v>
      </c>
      <c r="W1330" s="241" t="s">
        <v>198</v>
      </c>
      <c r="X1330" s="241" t="s">
        <v>198</v>
      </c>
      <c r="Y1330" s="241" t="s">
        <v>198</v>
      </c>
      <c r="Z1330" s="241" t="s">
        <v>198</v>
      </c>
      <c r="AA1330" s="241" t="s">
        <v>198</v>
      </c>
      <c r="AB1330" s="241" t="s">
        <v>198</v>
      </c>
      <c r="AC1330" s="241" t="s">
        <v>198</v>
      </c>
      <c r="AD1330" s="241" t="s">
        <v>198</v>
      </c>
      <c r="AE1330" s="241" t="s">
        <v>196</v>
      </c>
      <c r="AF1330" s="241" t="s">
        <v>198</v>
      </c>
      <c r="AG1330" s="241" t="s">
        <v>198</v>
      </c>
      <c r="AH1330" s="241" t="s">
        <v>198</v>
      </c>
      <c r="AI1330" s="241" t="s">
        <v>198</v>
      </c>
      <c r="AJ1330" s="241" t="s">
        <v>197</v>
      </c>
      <c r="AK1330" s="241" t="s">
        <v>196</v>
      </c>
      <c r="AL1330" s="241" t="s">
        <v>197</v>
      </c>
      <c r="AM1330" s="241" t="s">
        <v>196</v>
      </c>
      <c r="AN1330" s="241" t="s">
        <v>198</v>
      </c>
      <c r="AO1330" s="241" t="s">
        <v>196</v>
      </c>
      <c r="AP1330" s="241" t="s">
        <v>198</v>
      </c>
      <c r="AQ1330" s="241">
        <v>0</v>
      </c>
      <c r="AR1330" s="241">
        <v>0</v>
      </c>
    </row>
    <row r="1331" spans="1:44" x14ac:dyDescent="0.2">
      <c r="A1331" s="241">
        <v>122566</v>
      </c>
      <c r="B1331" t="s">
        <v>1144</v>
      </c>
      <c r="C1331" s="241" t="s">
        <v>198</v>
      </c>
      <c r="D1331" s="241" t="s">
        <v>198</v>
      </c>
      <c r="E1331" s="241" t="s">
        <v>198</v>
      </c>
      <c r="F1331" s="241" t="s">
        <v>198</v>
      </c>
      <c r="G1331" s="241" t="s">
        <v>198</v>
      </c>
      <c r="H1331" s="241" t="s">
        <v>198</v>
      </c>
      <c r="I1331" s="241" t="s">
        <v>198</v>
      </c>
      <c r="J1331" s="241" t="s">
        <v>198</v>
      </c>
      <c r="K1331" s="241" t="s">
        <v>196</v>
      </c>
      <c r="L1331" s="241" t="s">
        <v>198</v>
      </c>
      <c r="M1331" s="241" t="s">
        <v>198</v>
      </c>
      <c r="N1331" s="241" t="s">
        <v>196</v>
      </c>
      <c r="O1331" s="241" t="s">
        <v>198</v>
      </c>
      <c r="P1331" s="241" t="s">
        <v>198</v>
      </c>
      <c r="Q1331" s="241" t="s">
        <v>198</v>
      </c>
      <c r="R1331" s="241" t="s">
        <v>198</v>
      </c>
      <c r="S1331" s="241" t="s">
        <v>198</v>
      </c>
      <c r="T1331" s="241" t="s">
        <v>196</v>
      </c>
      <c r="U1331" s="241" t="s">
        <v>198</v>
      </c>
      <c r="V1331" s="241" t="s">
        <v>198</v>
      </c>
      <c r="W1331" s="241" t="s">
        <v>196</v>
      </c>
      <c r="X1331" s="241" t="s">
        <v>198</v>
      </c>
      <c r="Y1331" s="241" t="s">
        <v>197</v>
      </c>
      <c r="Z1331" s="241" t="s">
        <v>198</v>
      </c>
      <c r="AA1331" s="241" t="s">
        <v>196</v>
      </c>
      <c r="AB1331" s="241" t="s">
        <v>196</v>
      </c>
      <c r="AC1331" s="241" t="s">
        <v>198</v>
      </c>
      <c r="AD1331" s="241" t="s">
        <v>198</v>
      </c>
      <c r="AE1331" s="241" t="s">
        <v>198</v>
      </c>
      <c r="AF1331" s="241" t="s">
        <v>197</v>
      </c>
      <c r="AG1331" s="241" t="s">
        <v>197</v>
      </c>
      <c r="AH1331" s="241" t="s">
        <v>197</v>
      </c>
      <c r="AI1331" s="241" t="s">
        <v>197</v>
      </c>
      <c r="AJ1331" s="241" t="s">
        <v>198</v>
      </c>
      <c r="AK1331" s="241" t="s">
        <v>197</v>
      </c>
      <c r="AL1331" s="241" t="s">
        <v>197</v>
      </c>
      <c r="AM1331" s="241" t="s">
        <v>197</v>
      </c>
      <c r="AN1331" s="241" t="s">
        <v>197</v>
      </c>
      <c r="AO1331" s="241" t="s">
        <v>197</v>
      </c>
      <c r="AP1331" s="241" t="s">
        <v>197</v>
      </c>
      <c r="AQ1331" s="241">
        <v>0</v>
      </c>
      <c r="AR1331" s="241">
        <v>0</v>
      </c>
    </row>
    <row r="1332" spans="1:44" x14ac:dyDescent="0.2">
      <c r="A1332">
        <v>122573</v>
      </c>
      <c r="B1332" t="s">
        <v>1141</v>
      </c>
      <c r="C1332"/>
      <c r="D1332"/>
      <c r="E1332"/>
      <c r="F1332"/>
      <c r="G1332"/>
      <c r="H1332"/>
      <c r="I1332"/>
      <c r="J1332"/>
      <c r="K1332" t="s">
        <v>196</v>
      </c>
      <c r="L1332"/>
      <c r="M1332"/>
      <c r="N1332"/>
      <c r="O1332"/>
      <c r="P1332"/>
      <c r="Q1332"/>
      <c r="R1332" t="s">
        <v>196</v>
      </c>
      <c r="S1332"/>
      <c r="T1332" t="s">
        <v>196</v>
      </c>
      <c r="U1332" t="s">
        <v>197</v>
      </c>
      <c r="V1332" t="s">
        <v>196</v>
      </c>
      <c r="W1332" t="s">
        <v>198</v>
      </c>
      <c r="X1332" t="s">
        <v>198</v>
      </c>
      <c r="Y1332" t="s">
        <v>198</v>
      </c>
      <c r="Z1332" t="s">
        <v>196</v>
      </c>
      <c r="AA1332" t="s">
        <v>198</v>
      </c>
      <c r="AB1332" t="s">
        <v>198</v>
      </c>
      <c r="AC1332" t="s">
        <v>198</v>
      </c>
      <c r="AD1332" t="s">
        <v>198</v>
      </c>
      <c r="AE1332" t="s">
        <v>198</v>
      </c>
      <c r="AF1332" t="s">
        <v>196</v>
      </c>
      <c r="AG1332" t="s">
        <v>198</v>
      </c>
      <c r="AH1332" t="s">
        <v>198</v>
      </c>
      <c r="AI1332" t="s">
        <v>198</v>
      </c>
      <c r="AJ1332" t="s">
        <v>198</v>
      </c>
      <c r="AK1332" t="s">
        <v>198</v>
      </c>
      <c r="AL1332" t="s">
        <v>197</v>
      </c>
      <c r="AM1332" t="s">
        <v>197</v>
      </c>
      <c r="AN1332" t="s">
        <v>197</v>
      </c>
      <c r="AO1332" t="s">
        <v>197</v>
      </c>
      <c r="AP1332" t="s">
        <v>197</v>
      </c>
      <c r="AQ1332" s="241">
        <v>0</v>
      </c>
      <c r="AR1332" s="241">
        <v>0</v>
      </c>
    </row>
    <row r="1333" spans="1:44" x14ac:dyDescent="0.2">
      <c r="A1333" s="241">
        <v>122575</v>
      </c>
      <c r="B1333" t="s">
        <v>59</v>
      </c>
      <c r="C1333" s="241" t="s">
        <v>198</v>
      </c>
      <c r="D1333" s="241" t="s">
        <v>198</v>
      </c>
      <c r="E1333" s="241" t="s">
        <v>198</v>
      </c>
      <c r="F1333" s="241" t="s">
        <v>198</v>
      </c>
      <c r="G1333" s="241" t="s">
        <v>198</v>
      </c>
      <c r="H1333" s="241" t="s">
        <v>198</v>
      </c>
      <c r="I1333" s="241" t="s">
        <v>198</v>
      </c>
      <c r="J1333" s="241" t="s">
        <v>198</v>
      </c>
      <c r="K1333" s="241" t="s">
        <v>198</v>
      </c>
      <c r="L1333" s="241" t="s">
        <v>198</v>
      </c>
      <c r="M1333" s="241" t="s">
        <v>198</v>
      </c>
      <c r="N1333" s="241" t="s">
        <v>198</v>
      </c>
      <c r="O1333" s="241" t="s">
        <v>198</v>
      </c>
      <c r="P1333" s="241" t="s">
        <v>198</v>
      </c>
      <c r="Q1333" s="241" t="s">
        <v>198</v>
      </c>
      <c r="R1333" s="241" t="s">
        <v>198</v>
      </c>
      <c r="S1333" s="241" t="s">
        <v>198</v>
      </c>
      <c r="T1333" s="241" t="s">
        <v>196</v>
      </c>
      <c r="U1333" s="241" t="s">
        <v>198</v>
      </c>
      <c r="V1333" s="241" t="s">
        <v>198</v>
      </c>
      <c r="W1333" s="241" t="s">
        <v>198</v>
      </c>
      <c r="X1333" s="241" t="s">
        <v>198</v>
      </c>
      <c r="Y1333" s="241" t="s">
        <v>198</v>
      </c>
      <c r="Z1333" s="241" t="s">
        <v>198</v>
      </c>
      <c r="AA1333" s="241" t="s">
        <v>196</v>
      </c>
      <c r="AB1333" s="241" t="s">
        <v>198</v>
      </c>
      <c r="AC1333" s="241" t="s">
        <v>198</v>
      </c>
      <c r="AD1333" s="241" t="s">
        <v>198</v>
      </c>
      <c r="AE1333" s="241" t="s">
        <v>198</v>
      </c>
      <c r="AF1333" s="241" t="s">
        <v>196</v>
      </c>
      <c r="AG1333" s="241" t="s">
        <v>198</v>
      </c>
      <c r="AH1333" s="241" t="s">
        <v>198</v>
      </c>
      <c r="AI1333" s="241" t="s">
        <v>198</v>
      </c>
      <c r="AJ1333" s="241" t="s">
        <v>198</v>
      </c>
      <c r="AK1333" s="241" t="s">
        <v>196</v>
      </c>
      <c r="AL1333" s="241" t="s">
        <v>198</v>
      </c>
      <c r="AM1333" s="241" t="s">
        <v>198</v>
      </c>
      <c r="AN1333" s="241" t="s">
        <v>198</v>
      </c>
      <c r="AO1333" s="241" t="s">
        <v>198</v>
      </c>
      <c r="AP1333" s="241" t="s">
        <v>196</v>
      </c>
      <c r="AQ1333" s="241">
        <v>0</v>
      </c>
      <c r="AR1333" s="241">
        <v>0</v>
      </c>
    </row>
    <row r="1334" spans="1:44" x14ac:dyDescent="0.2">
      <c r="A1334" s="241">
        <v>122590</v>
      </c>
      <c r="B1334" t="s">
        <v>59</v>
      </c>
      <c r="C1334" s="241" t="s">
        <v>198</v>
      </c>
      <c r="D1334" s="241" t="s">
        <v>198</v>
      </c>
      <c r="E1334" s="241" t="s">
        <v>198</v>
      </c>
      <c r="F1334" s="241" t="s">
        <v>198</v>
      </c>
      <c r="G1334" s="241" t="s">
        <v>198</v>
      </c>
      <c r="H1334" s="241" t="s">
        <v>198</v>
      </c>
      <c r="I1334" s="241" t="s">
        <v>198</v>
      </c>
      <c r="J1334" s="241" t="s">
        <v>198</v>
      </c>
      <c r="K1334" s="241" t="s">
        <v>198</v>
      </c>
      <c r="L1334" s="241" t="s">
        <v>198</v>
      </c>
      <c r="M1334" s="241" t="s">
        <v>198</v>
      </c>
      <c r="N1334" s="241" t="s">
        <v>198</v>
      </c>
      <c r="O1334" s="241" t="s">
        <v>196</v>
      </c>
      <c r="P1334" s="241" t="s">
        <v>198</v>
      </c>
      <c r="Q1334" s="241" t="s">
        <v>196</v>
      </c>
      <c r="R1334" s="241" t="s">
        <v>198</v>
      </c>
      <c r="S1334" s="241" t="s">
        <v>198</v>
      </c>
      <c r="T1334" s="241" t="s">
        <v>198</v>
      </c>
      <c r="U1334" s="241" t="s">
        <v>198</v>
      </c>
      <c r="V1334" s="241" t="s">
        <v>198</v>
      </c>
      <c r="W1334" s="241" t="s">
        <v>198</v>
      </c>
      <c r="X1334" s="241" t="s">
        <v>198</v>
      </c>
      <c r="Y1334" s="241" t="s">
        <v>196</v>
      </c>
      <c r="Z1334" s="241" t="s">
        <v>196</v>
      </c>
      <c r="AA1334" s="241" t="s">
        <v>196</v>
      </c>
      <c r="AB1334" s="241" t="s">
        <v>196</v>
      </c>
      <c r="AC1334" s="241" t="s">
        <v>198</v>
      </c>
      <c r="AD1334" s="241" t="s">
        <v>198</v>
      </c>
      <c r="AE1334" s="241" t="s">
        <v>196</v>
      </c>
      <c r="AF1334" s="241" t="s">
        <v>196</v>
      </c>
      <c r="AG1334" s="241" t="s">
        <v>198</v>
      </c>
      <c r="AH1334" s="241" t="s">
        <v>198</v>
      </c>
      <c r="AI1334" s="241" t="s">
        <v>198</v>
      </c>
      <c r="AJ1334" s="241" t="s">
        <v>198</v>
      </c>
      <c r="AK1334" s="241" t="s">
        <v>198</v>
      </c>
      <c r="AL1334" s="241" t="s">
        <v>198</v>
      </c>
      <c r="AM1334" s="241" t="s">
        <v>198</v>
      </c>
      <c r="AN1334" s="241" t="s">
        <v>198</v>
      </c>
      <c r="AO1334" s="241" t="s">
        <v>198</v>
      </c>
      <c r="AP1334" s="241" t="s">
        <v>198</v>
      </c>
      <c r="AQ1334" s="241">
        <v>0</v>
      </c>
      <c r="AR1334" s="241">
        <v>0</v>
      </c>
    </row>
    <row r="1335" spans="1:44" ht="21.75" x14ac:dyDescent="0.5">
      <c r="A1335" s="259">
        <v>122598</v>
      </c>
      <c r="B1335" t="s">
        <v>1141</v>
      </c>
      <c r="C1335" s="241" t="s">
        <v>198</v>
      </c>
      <c r="D1335" s="241" t="s">
        <v>198</v>
      </c>
      <c r="E1335" s="241" t="s">
        <v>198</v>
      </c>
      <c r="F1335" s="241" t="s">
        <v>198</v>
      </c>
      <c r="G1335" s="241" t="s">
        <v>198</v>
      </c>
      <c r="H1335" s="241" t="s">
        <v>198</v>
      </c>
      <c r="I1335" s="241" t="s">
        <v>198</v>
      </c>
      <c r="J1335" s="241" t="s">
        <v>198</v>
      </c>
      <c r="K1335" s="241" t="s">
        <v>198</v>
      </c>
      <c r="L1335" s="241" t="s">
        <v>198</v>
      </c>
      <c r="M1335" s="241" t="s">
        <v>198</v>
      </c>
      <c r="N1335" s="241" t="s">
        <v>198</v>
      </c>
      <c r="O1335" s="241" t="s">
        <v>198</v>
      </c>
      <c r="P1335" s="241" t="s">
        <v>198</v>
      </c>
      <c r="Q1335" s="241" t="s">
        <v>198</v>
      </c>
      <c r="R1335" s="241" t="s">
        <v>198</v>
      </c>
      <c r="S1335" s="241" t="s">
        <v>198</v>
      </c>
      <c r="T1335" s="241" t="s">
        <v>196</v>
      </c>
      <c r="U1335" s="241" t="s">
        <v>196</v>
      </c>
      <c r="V1335" s="241" t="s">
        <v>198</v>
      </c>
      <c r="W1335" s="241" t="s">
        <v>198</v>
      </c>
      <c r="X1335" s="241" t="s">
        <v>198</v>
      </c>
      <c r="Y1335" s="241" t="s">
        <v>197</v>
      </c>
      <c r="Z1335" s="241" t="s">
        <v>198</v>
      </c>
      <c r="AA1335" s="241" t="s">
        <v>196</v>
      </c>
      <c r="AB1335" s="241" t="s">
        <v>198</v>
      </c>
      <c r="AC1335" s="241" t="s">
        <v>198</v>
      </c>
      <c r="AD1335" s="241" t="s">
        <v>198</v>
      </c>
      <c r="AE1335" s="241" t="s">
        <v>198</v>
      </c>
      <c r="AF1335" s="241" t="s">
        <v>198</v>
      </c>
      <c r="AG1335" s="241" t="s">
        <v>197</v>
      </c>
      <c r="AH1335" s="241" t="s">
        <v>197</v>
      </c>
      <c r="AI1335" s="241" t="s">
        <v>198</v>
      </c>
      <c r="AJ1335" s="241" t="s">
        <v>197</v>
      </c>
      <c r="AK1335" s="241" t="s">
        <v>197</v>
      </c>
      <c r="AL1335" s="241" t="s">
        <v>197</v>
      </c>
      <c r="AM1335" s="241" t="s">
        <v>197</v>
      </c>
      <c r="AN1335" s="241" t="s">
        <v>197</v>
      </c>
      <c r="AO1335" s="241" t="s">
        <v>197</v>
      </c>
      <c r="AP1335" s="241" t="s">
        <v>197</v>
      </c>
      <c r="AQ1335" s="241">
        <v>0</v>
      </c>
      <c r="AR1335" s="241">
        <v>0</v>
      </c>
    </row>
    <row r="1336" spans="1:44" x14ac:dyDescent="0.2">
      <c r="A1336">
        <v>122599</v>
      </c>
      <c r="B1336" t="s">
        <v>1144</v>
      </c>
      <c r="C1336" t="s">
        <v>198</v>
      </c>
      <c r="D1336" t="s">
        <v>198</v>
      </c>
      <c r="E1336" t="s">
        <v>198</v>
      </c>
      <c r="F1336" t="s">
        <v>198</v>
      </c>
      <c r="G1336" t="s">
        <v>198</v>
      </c>
      <c r="H1336" t="s">
        <v>198</v>
      </c>
      <c r="I1336" t="s">
        <v>196</v>
      </c>
      <c r="J1336" t="s">
        <v>196</v>
      </c>
      <c r="K1336" t="s">
        <v>197</v>
      </c>
      <c r="L1336" t="s">
        <v>198</v>
      </c>
      <c r="M1336" t="s">
        <v>198</v>
      </c>
      <c r="N1336" t="s">
        <v>198</v>
      </c>
      <c r="O1336" t="s">
        <v>198</v>
      </c>
      <c r="P1336" t="s">
        <v>198</v>
      </c>
      <c r="Q1336" t="s">
        <v>198</v>
      </c>
      <c r="R1336" t="s">
        <v>198</v>
      </c>
      <c r="S1336" t="s">
        <v>198</v>
      </c>
      <c r="T1336" t="s">
        <v>196</v>
      </c>
      <c r="U1336" t="s">
        <v>198</v>
      </c>
      <c r="V1336" t="s">
        <v>198</v>
      </c>
      <c r="W1336" t="s">
        <v>198</v>
      </c>
      <c r="X1336" t="s">
        <v>198</v>
      </c>
      <c r="Y1336" t="s">
        <v>198</v>
      </c>
      <c r="Z1336" t="s">
        <v>198</v>
      </c>
      <c r="AA1336" t="s">
        <v>196</v>
      </c>
      <c r="AB1336" t="s">
        <v>196</v>
      </c>
      <c r="AC1336" t="s">
        <v>198</v>
      </c>
      <c r="AD1336" t="s">
        <v>198</v>
      </c>
      <c r="AE1336" t="s">
        <v>196</v>
      </c>
      <c r="AF1336" t="s">
        <v>196</v>
      </c>
      <c r="AG1336" t="s">
        <v>198</v>
      </c>
      <c r="AH1336" t="s">
        <v>196</v>
      </c>
      <c r="AI1336" t="s">
        <v>196</v>
      </c>
      <c r="AJ1336" t="s">
        <v>198</v>
      </c>
      <c r="AK1336" t="s">
        <v>196</v>
      </c>
      <c r="AL1336" t="s">
        <v>196</v>
      </c>
      <c r="AM1336" t="s">
        <v>196</v>
      </c>
      <c r="AN1336" t="s">
        <v>198</v>
      </c>
      <c r="AO1336" t="s">
        <v>196</v>
      </c>
      <c r="AP1336" t="s">
        <v>196</v>
      </c>
      <c r="AQ1336" s="241">
        <v>0</v>
      </c>
      <c r="AR1336" s="241">
        <v>0</v>
      </c>
    </row>
    <row r="1337" spans="1:44" ht="15" x14ac:dyDescent="0.25">
      <c r="A1337" s="258">
        <v>122600</v>
      </c>
      <c r="B1337" t="s">
        <v>59</v>
      </c>
      <c r="C1337" s="245" t="s">
        <v>198</v>
      </c>
      <c r="D1337" s="245" t="s">
        <v>198</v>
      </c>
      <c r="E1337" s="245" t="s">
        <v>198</v>
      </c>
      <c r="F1337" s="245" t="s">
        <v>198</v>
      </c>
      <c r="G1337" s="245" t="s">
        <v>196</v>
      </c>
      <c r="H1337" s="245" t="s">
        <v>198</v>
      </c>
      <c r="I1337" s="245" t="s">
        <v>198</v>
      </c>
      <c r="J1337" s="245" t="s">
        <v>198</v>
      </c>
      <c r="K1337" s="245" t="s">
        <v>198</v>
      </c>
      <c r="L1337" s="245" t="s">
        <v>198</v>
      </c>
      <c r="M1337" s="245" t="s">
        <v>198</v>
      </c>
      <c r="N1337" s="245" t="s">
        <v>198</v>
      </c>
      <c r="O1337" s="245" t="s">
        <v>198</v>
      </c>
      <c r="P1337" s="245" t="s">
        <v>198</v>
      </c>
      <c r="Q1337" s="245" t="s">
        <v>198</v>
      </c>
      <c r="R1337" s="245" t="s">
        <v>198</v>
      </c>
      <c r="S1337" s="245" t="s">
        <v>198</v>
      </c>
      <c r="T1337" s="245" t="s">
        <v>198</v>
      </c>
      <c r="U1337" s="245" t="s">
        <v>198</v>
      </c>
      <c r="V1337" s="245" t="s">
        <v>198</v>
      </c>
      <c r="W1337" s="245" t="s">
        <v>198</v>
      </c>
      <c r="X1337" s="245" t="s">
        <v>198</v>
      </c>
      <c r="Y1337" s="245" t="s">
        <v>198</v>
      </c>
      <c r="Z1337" s="245" t="s">
        <v>198</v>
      </c>
      <c r="AA1337" s="245" t="s">
        <v>198</v>
      </c>
      <c r="AB1337" s="245" t="s">
        <v>198</v>
      </c>
      <c r="AC1337" s="245" t="s">
        <v>198</v>
      </c>
      <c r="AD1337" s="245" t="s">
        <v>198</v>
      </c>
      <c r="AE1337" s="245" t="s">
        <v>196</v>
      </c>
      <c r="AF1337" s="245" t="s">
        <v>196</v>
      </c>
      <c r="AG1337" s="245" t="s">
        <v>197</v>
      </c>
      <c r="AH1337" s="245" t="s">
        <v>197</v>
      </c>
      <c r="AI1337" s="245" t="s">
        <v>197</v>
      </c>
      <c r="AJ1337" s="245" t="s">
        <v>197</v>
      </c>
      <c r="AK1337" s="245" t="s">
        <v>197</v>
      </c>
      <c r="AL1337" s="245" t="s">
        <v>197</v>
      </c>
      <c r="AM1337" s="245" t="s">
        <v>197</v>
      </c>
      <c r="AN1337" s="245" t="s">
        <v>197</v>
      </c>
      <c r="AO1337" s="245" t="s">
        <v>197</v>
      </c>
      <c r="AP1337" s="245" t="s">
        <v>197</v>
      </c>
      <c r="AQ1337" s="241">
        <v>0</v>
      </c>
      <c r="AR1337" s="241">
        <v>0</v>
      </c>
    </row>
    <row r="1338" spans="1:44" x14ac:dyDescent="0.2">
      <c r="A1338" s="241">
        <v>122601</v>
      </c>
      <c r="B1338" t="s">
        <v>59</v>
      </c>
      <c r="C1338" s="241" t="s">
        <v>198</v>
      </c>
      <c r="D1338" s="241" t="s">
        <v>198</v>
      </c>
      <c r="E1338" s="241" t="s">
        <v>198</v>
      </c>
      <c r="F1338" s="241" t="s">
        <v>198</v>
      </c>
      <c r="G1338" s="241" t="s">
        <v>196</v>
      </c>
      <c r="H1338" s="241" t="s">
        <v>198</v>
      </c>
      <c r="I1338" s="241" t="s">
        <v>198</v>
      </c>
      <c r="J1338" s="241" t="s">
        <v>198</v>
      </c>
      <c r="K1338" s="241" t="s">
        <v>198</v>
      </c>
      <c r="L1338" s="241" t="s">
        <v>198</v>
      </c>
      <c r="M1338" s="241" t="s">
        <v>198</v>
      </c>
      <c r="N1338" s="241" t="s">
        <v>198</v>
      </c>
      <c r="O1338" s="241" t="s">
        <v>198</v>
      </c>
      <c r="P1338" s="241" t="s">
        <v>198</v>
      </c>
      <c r="Q1338" s="241" t="s">
        <v>196</v>
      </c>
      <c r="R1338" s="241" t="s">
        <v>198</v>
      </c>
      <c r="S1338" s="241" t="s">
        <v>198</v>
      </c>
      <c r="T1338" s="241" t="s">
        <v>198</v>
      </c>
      <c r="U1338" s="241" t="s">
        <v>198</v>
      </c>
      <c r="V1338" s="241" t="s">
        <v>198</v>
      </c>
      <c r="W1338" s="241" t="s">
        <v>198</v>
      </c>
      <c r="X1338" s="241" t="s">
        <v>198</v>
      </c>
      <c r="Y1338" s="241" t="s">
        <v>198</v>
      </c>
      <c r="Z1338" s="241" t="s">
        <v>198</v>
      </c>
      <c r="AA1338" s="241" t="s">
        <v>196</v>
      </c>
      <c r="AB1338" s="241" t="s">
        <v>198</v>
      </c>
      <c r="AC1338" s="241" t="s">
        <v>198</v>
      </c>
      <c r="AD1338" s="241" t="s">
        <v>198</v>
      </c>
      <c r="AE1338" s="241" t="s">
        <v>198</v>
      </c>
      <c r="AF1338" s="241" t="s">
        <v>196</v>
      </c>
      <c r="AG1338" s="241" t="s">
        <v>198</v>
      </c>
      <c r="AH1338" s="241" t="s">
        <v>198</v>
      </c>
      <c r="AI1338" s="241" t="s">
        <v>198</v>
      </c>
      <c r="AJ1338" s="241" t="s">
        <v>198</v>
      </c>
      <c r="AK1338" s="241" t="s">
        <v>198</v>
      </c>
      <c r="AL1338" s="241" t="s">
        <v>198</v>
      </c>
      <c r="AM1338" s="241" t="s">
        <v>197</v>
      </c>
      <c r="AN1338" s="241" t="s">
        <v>196</v>
      </c>
      <c r="AO1338" s="241" t="s">
        <v>198</v>
      </c>
      <c r="AP1338" s="241" t="s">
        <v>197</v>
      </c>
      <c r="AQ1338" s="241">
        <v>0</v>
      </c>
      <c r="AR1338" s="241">
        <v>0</v>
      </c>
    </row>
    <row r="1339" spans="1:44" x14ac:dyDescent="0.2">
      <c r="A1339" s="241">
        <v>122617</v>
      </c>
      <c r="B1339" t="s">
        <v>59</v>
      </c>
      <c r="C1339" s="241" t="s">
        <v>198</v>
      </c>
      <c r="D1339" s="241" t="s">
        <v>198</v>
      </c>
      <c r="E1339" s="241" t="s">
        <v>198</v>
      </c>
      <c r="F1339" s="241" t="s">
        <v>198</v>
      </c>
      <c r="G1339" s="241" t="s">
        <v>198</v>
      </c>
      <c r="H1339" s="241" t="s">
        <v>198</v>
      </c>
      <c r="I1339" s="241" t="s">
        <v>198</v>
      </c>
      <c r="J1339" s="241" t="s">
        <v>198</v>
      </c>
      <c r="K1339" s="241" t="s">
        <v>198</v>
      </c>
      <c r="L1339" s="241" t="s">
        <v>198</v>
      </c>
      <c r="M1339" s="241" t="s">
        <v>198</v>
      </c>
      <c r="N1339" s="241" t="s">
        <v>198</v>
      </c>
      <c r="O1339" s="241" t="s">
        <v>198</v>
      </c>
      <c r="P1339" s="241" t="s">
        <v>198</v>
      </c>
      <c r="Q1339" s="241" t="s">
        <v>198</v>
      </c>
      <c r="R1339" s="241" t="s">
        <v>198</v>
      </c>
      <c r="S1339" s="241" t="s">
        <v>198</v>
      </c>
      <c r="T1339" s="241" t="s">
        <v>196</v>
      </c>
      <c r="U1339" s="241" t="s">
        <v>198</v>
      </c>
      <c r="V1339" s="241" t="s">
        <v>198</v>
      </c>
      <c r="W1339" s="241" t="s">
        <v>198</v>
      </c>
      <c r="X1339" s="241" t="s">
        <v>198</v>
      </c>
      <c r="Y1339" s="241" t="s">
        <v>198</v>
      </c>
      <c r="Z1339" s="241" t="s">
        <v>198</v>
      </c>
      <c r="AA1339" s="241" t="s">
        <v>196</v>
      </c>
      <c r="AB1339" s="241" t="s">
        <v>196</v>
      </c>
      <c r="AC1339" s="241" t="s">
        <v>198</v>
      </c>
      <c r="AD1339" s="241" t="s">
        <v>198</v>
      </c>
      <c r="AE1339" s="241" t="s">
        <v>196</v>
      </c>
      <c r="AF1339" s="241" t="s">
        <v>196</v>
      </c>
      <c r="AG1339" s="241" t="s">
        <v>198</v>
      </c>
      <c r="AH1339" s="241" t="s">
        <v>196</v>
      </c>
      <c r="AI1339" s="241" t="s">
        <v>198</v>
      </c>
      <c r="AJ1339" s="241" t="s">
        <v>198</v>
      </c>
      <c r="AK1339" s="241" t="s">
        <v>197</v>
      </c>
      <c r="AL1339" s="241" t="s">
        <v>196</v>
      </c>
      <c r="AM1339" s="241" t="s">
        <v>198</v>
      </c>
      <c r="AN1339" s="241" t="s">
        <v>196</v>
      </c>
      <c r="AO1339" s="241" t="s">
        <v>198</v>
      </c>
      <c r="AP1339" s="241" t="s">
        <v>198</v>
      </c>
      <c r="AQ1339" s="241">
        <v>0</v>
      </c>
      <c r="AR1339" s="241">
        <v>0</v>
      </c>
    </row>
    <row r="1340" spans="1:44" x14ac:dyDescent="0.2">
      <c r="A1340">
        <v>122624</v>
      </c>
      <c r="B1340" t="s">
        <v>1144</v>
      </c>
      <c r="C1340" t="s">
        <v>198</v>
      </c>
      <c r="D1340" t="s">
        <v>198</v>
      </c>
      <c r="E1340" t="s">
        <v>198</v>
      </c>
      <c r="F1340" t="s">
        <v>198</v>
      </c>
      <c r="G1340" t="s">
        <v>198</v>
      </c>
      <c r="H1340" t="s">
        <v>198</v>
      </c>
      <c r="I1340" t="s">
        <v>198</v>
      </c>
      <c r="J1340" t="s">
        <v>198</v>
      </c>
      <c r="K1340" t="s">
        <v>198</v>
      </c>
      <c r="L1340" t="s">
        <v>196</v>
      </c>
      <c r="M1340" t="s">
        <v>198</v>
      </c>
      <c r="N1340" t="s">
        <v>198</v>
      </c>
      <c r="O1340" t="s">
        <v>198</v>
      </c>
      <c r="P1340" t="s">
        <v>198</v>
      </c>
      <c r="Q1340" t="s">
        <v>198</v>
      </c>
      <c r="R1340" t="s">
        <v>198</v>
      </c>
      <c r="S1340" t="s">
        <v>198</v>
      </c>
      <c r="T1340" t="s">
        <v>196</v>
      </c>
      <c r="U1340" t="s">
        <v>196</v>
      </c>
      <c r="V1340" t="s">
        <v>198</v>
      </c>
      <c r="W1340" t="s">
        <v>198</v>
      </c>
      <c r="X1340" t="s">
        <v>196</v>
      </c>
      <c r="Y1340" t="s">
        <v>196</v>
      </c>
      <c r="Z1340" t="s">
        <v>196</v>
      </c>
      <c r="AA1340" t="s">
        <v>196</v>
      </c>
      <c r="AB1340" t="s">
        <v>198</v>
      </c>
      <c r="AC1340" t="s">
        <v>198</v>
      </c>
      <c r="AD1340" t="s">
        <v>196</v>
      </c>
      <c r="AE1340" t="s">
        <v>198</v>
      </c>
      <c r="AF1340" t="s">
        <v>198</v>
      </c>
      <c r="AG1340" t="s">
        <v>196</v>
      </c>
      <c r="AH1340" t="s">
        <v>197</v>
      </c>
      <c r="AI1340" t="s">
        <v>196</v>
      </c>
      <c r="AJ1340" t="s">
        <v>198</v>
      </c>
      <c r="AK1340" t="s">
        <v>197</v>
      </c>
      <c r="AL1340" t="s">
        <v>198</v>
      </c>
      <c r="AM1340" t="s">
        <v>197</v>
      </c>
      <c r="AN1340" t="s">
        <v>198</v>
      </c>
      <c r="AO1340" t="s">
        <v>198</v>
      </c>
      <c r="AP1340" t="s">
        <v>197</v>
      </c>
      <c r="AQ1340" s="241">
        <v>0</v>
      </c>
      <c r="AR1340" s="241">
        <v>0</v>
      </c>
    </row>
    <row r="1341" spans="1:44" x14ac:dyDescent="0.2">
      <c r="A1341">
        <v>122626</v>
      </c>
      <c r="B1341" t="s">
        <v>1141</v>
      </c>
      <c r="C1341" t="s">
        <v>198</v>
      </c>
      <c r="D1341" t="s">
        <v>198</v>
      </c>
      <c r="E1341" t="s">
        <v>198</v>
      </c>
      <c r="F1341" t="s">
        <v>198</v>
      </c>
      <c r="G1341" t="s">
        <v>198</v>
      </c>
      <c r="H1341" t="s">
        <v>198</v>
      </c>
      <c r="I1341" t="s">
        <v>198</v>
      </c>
      <c r="J1341" t="s">
        <v>198</v>
      </c>
      <c r="K1341" t="s">
        <v>198</v>
      </c>
      <c r="L1341" t="s">
        <v>198</v>
      </c>
      <c r="M1341" t="s">
        <v>196</v>
      </c>
      <c r="N1341" t="s">
        <v>198</v>
      </c>
      <c r="O1341" t="s">
        <v>198</v>
      </c>
      <c r="P1341" t="s">
        <v>198</v>
      </c>
      <c r="Q1341" t="s">
        <v>198</v>
      </c>
      <c r="R1341" t="s">
        <v>198</v>
      </c>
      <c r="S1341" t="s">
        <v>198</v>
      </c>
      <c r="T1341" t="s">
        <v>196</v>
      </c>
      <c r="U1341" t="s">
        <v>198</v>
      </c>
      <c r="V1341" t="s">
        <v>198</v>
      </c>
      <c r="W1341" t="s">
        <v>198</v>
      </c>
      <c r="X1341" t="s">
        <v>198</v>
      </c>
      <c r="Y1341" t="s">
        <v>198</v>
      </c>
      <c r="Z1341" t="s">
        <v>198</v>
      </c>
      <c r="AA1341" t="s">
        <v>196</v>
      </c>
      <c r="AB1341" t="s">
        <v>198</v>
      </c>
      <c r="AC1341" t="s">
        <v>198</v>
      </c>
      <c r="AD1341" t="s">
        <v>198</v>
      </c>
      <c r="AE1341" t="s">
        <v>196</v>
      </c>
      <c r="AF1341" t="s">
        <v>196</v>
      </c>
      <c r="AG1341" t="s">
        <v>197</v>
      </c>
      <c r="AH1341" t="s">
        <v>197</v>
      </c>
      <c r="AI1341" t="s">
        <v>197</v>
      </c>
      <c r="AJ1341" t="s">
        <v>197</v>
      </c>
      <c r="AK1341" t="s">
        <v>197</v>
      </c>
      <c r="AL1341" t="s">
        <v>197</v>
      </c>
      <c r="AM1341" t="s">
        <v>197</v>
      </c>
      <c r="AN1341" t="s">
        <v>197</v>
      </c>
      <c r="AO1341" t="s">
        <v>197</v>
      </c>
      <c r="AP1341" t="s">
        <v>197</v>
      </c>
      <c r="AQ1341" s="241">
        <v>0</v>
      </c>
      <c r="AR1341" s="241">
        <v>0</v>
      </c>
    </row>
    <row r="1342" spans="1:44" x14ac:dyDescent="0.2">
      <c r="A1342">
        <v>122629</v>
      </c>
      <c r="B1342" t="s">
        <v>1141</v>
      </c>
      <c r="C1342" t="s">
        <v>196</v>
      </c>
      <c r="D1342" t="s">
        <v>198</v>
      </c>
      <c r="E1342" t="s">
        <v>196</v>
      </c>
      <c r="F1342" t="s">
        <v>198</v>
      </c>
      <c r="G1342" t="s">
        <v>198</v>
      </c>
      <c r="H1342" t="s">
        <v>198</v>
      </c>
      <c r="I1342" t="s">
        <v>197</v>
      </c>
      <c r="J1342" t="s">
        <v>198</v>
      </c>
      <c r="K1342" t="s">
        <v>198</v>
      </c>
      <c r="L1342" t="s">
        <v>198</v>
      </c>
      <c r="M1342" t="s">
        <v>198</v>
      </c>
      <c r="N1342" t="s">
        <v>198</v>
      </c>
      <c r="O1342" t="s">
        <v>196</v>
      </c>
      <c r="P1342" t="s">
        <v>196</v>
      </c>
      <c r="Q1342" t="s">
        <v>198</v>
      </c>
      <c r="R1342" t="s">
        <v>197</v>
      </c>
      <c r="S1342" t="s">
        <v>198</v>
      </c>
      <c r="T1342" t="s">
        <v>197</v>
      </c>
      <c r="U1342" t="s">
        <v>196</v>
      </c>
      <c r="V1342" t="s">
        <v>198</v>
      </c>
      <c r="W1342" t="s">
        <v>196</v>
      </c>
      <c r="X1342" t="s">
        <v>198</v>
      </c>
      <c r="Y1342" t="s">
        <v>198</v>
      </c>
      <c r="Z1342" t="s">
        <v>198</v>
      </c>
      <c r="AA1342" t="s">
        <v>196</v>
      </c>
      <c r="AB1342" t="s">
        <v>198</v>
      </c>
      <c r="AC1342" t="s">
        <v>196</v>
      </c>
      <c r="AD1342" t="s">
        <v>196</v>
      </c>
      <c r="AE1342" t="s">
        <v>198</v>
      </c>
      <c r="AF1342" t="s">
        <v>196</v>
      </c>
      <c r="AG1342" t="s">
        <v>198</v>
      </c>
      <c r="AH1342" t="s">
        <v>196</v>
      </c>
      <c r="AI1342" t="s">
        <v>198</v>
      </c>
      <c r="AJ1342" t="s">
        <v>198</v>
      </c>
      <c r="AK1342" t="s">
        <v>198</v>
      </c>
      <c r="AL1342" t="s">
        <v>198</v>
      </c>
      <c r="AM1342" t="s">
        <v>198</v>
      </c>
      <c r="AN1342" t="s">
        <v>198</v>
      </c>
      <c r="AO1342" t="s">
        <v>196</v>
      </c>
      <c r="AP1342" t="s">
        <v>198</v>
      </c>
      <c r="AQ1342" s="241">
        <v>0</v>
      </c>
      <c r="AR1342" s="241">
        <v>0</v>
      </c>
    </row>
    <row r="1343" spans="1:44" x14ac:dyDescent="0.2">
      <c r="A1343">
        <v>122630</v>
      </c>
      <c r="B1343" t="s">
        <v>65</v>
      </c>
      <c r="C1343" t="s">
        <v>198</v>
      </c>
      <c r="D1343" t="s">
        <v>198</v>
      </c>
      <c r="E1343" t="s">
        <v>196</v>
      </c>
      <c r="F1343" t="s">
        <v>198</v>
      </c>
      <c r="G1343" t="s">
        <v>198</v>
      </c>
      <c r="H1343" t="s">
        <v>196</v>
      </c>
      <c r="I1343" t="s">
        <v>196</v>
      </c>
      <c r="J1343" t="s">
        <v>198</v>
      </c>
      <c r="K1343" t="s">
        <v>198</v>
      </c>
      <c r="L1343" t="s">
        <v>198</v>
      </c>
      <c r="M1343" t="s">
        <v>196</v>
      </c>
      <c r="N1343" t="s">
        <v>198</v>
      </c>
      <c r="O1343" t="s">
        <v>197</v>
      </c>
      <c r="P1343" t="s">
        <v>196</v>
      </c>
      <c r="Q1343" t="s">
        <v>196</v>
      </c>
      <c r="R1343" t="s">
        <v>196</v>
      </c>
      <c r="S1343" t="s">
        <v>196</v>
      </c>
      <c r="T1343" t="s">
        <v>196</v>
      </c>
      <c r="U1343" t="s">
        <v>196</v>
      </c>
      <c r="V1343" t="s">
        <v>196</v>
      </c>
      <c r="W1343" t="s">
        <v>198</v>
      </c>
      <c r="X1343" t="s">
        <v>196</v>
      </c>
      <c r="Y1343" t="s">
        <v>196</v>
      </c>
      <c r="Z1343" t="s">
        <v>198</v>
      </c>
      <c r="AA1343" t="s">
        <v>196</v>
      </c>
      <c r="AB1343" t="s">
        <v>198</v>
      </c>
      <c r="AC1343" t="s">
        <v>198</v>
      </c>
      <c r="AD1343" t="s">
        <v>198</v>
      </c>
      <c r="AE1343" t="s">
        <v>197</v>
      </c>
      <c r="AF1343" t="s">
        <v>197</v>
      </c>
      <c r="AG1343" t="s">
        <v>197</v>
      </c>
      <c r="AH1343" t="s">
        <v>197</v>
      </c>
      <c r="AI1343" t="s">
        <v>197</v>
      </c>
      <c r="AJ1343" t="s">
        <v>197</v>
      </c>
      <c r="AK1343" t="s">
        <v>197</v>
      </c>
      <c r="AL1343"/>
      <c r="AM1343"/>
      <c r="AN1343"/>
      <c r="AO1343"/>
      <c r="AP1343"/>
      <c r="AQ1343" s="241">
        <v>0</v>
      </c>
      <c r="AR1343" s="241">
        <v>0</v>
      </c>
    </row>
    <row r="1344" spans="1:44" x14ac:dyDescent="0.2">
      <c r="A1344" s="241">
        <v>122632</v>
      </c>
      <c r="B1344" t="s">
        <v>59</v>
      </c>
      <c r="C1344" s="241" t="s">
        <v>198</v>
      </c>
      <c r="D1344" s="241" t="s">
        <v>196</v>
      </c>
      <c r="E1344" s="241" t="s">
        <v>196</v>
      </c>
      <c r="F1344" s="241" t="s">
        <v>198</v>
      </c>
      <c r="G1344" s="241" t="s">
        <v>198</v>
      </c>
      <c r="H1344" s="241" t="s">
        <v>196</v>
      </c>
      <c r="I1344" s="241" t="s">
        <v>196</v>
      </c>
      <c r="J1344" s="241" t="s">
        <v>198</v>
      </c>
      <c r="K1344" s="241" t="s">
        <v>196</v>
      </c>
      <c r="L1344" s="241" t="s">
        <v>198</v>
      </c>
      <c r="M1344" s="241" t="s">
        <v>196</v>
      </c>
      <c r="N1344" s="241" t="s">
        <v>198</v>
      </c>
      <c r="O1344" s="241" t="s">
        <v>198</v>
      </c>
      <c r="P1344" s="241" t="s">
        <v>196</v>
      </c>
      <c r="Q1344" s="241" t="s">
        <v>198</v>
      </c>
      <c r="R1344" s="241" t="s">
        <v>196</v>
      </c>
      <c r="S1344" s="241" t="s">
        <v>196</v>
      </c>
      <c r="T1344" s="241" t="s">
        <v>196</v>
      </c>
      <c r="U1344" s="241" t="s">
        <v>196</v>
      </c>
      <c r="V1344" s="241" t="s">
        <v>196</v>
      </c>
      <c r="W1344" s="241" t="s">
        <v>198</v>
      </c>
      <c r="X1344" s="241" t="s">
        <v>196</v>
      </c>
      <c r="Y1344" s="241" t="s">
        <v>196</v>
      </c>
      <c r="Z1344" s="241" t="s">
        <v>198</v>
      </c>
      <c r="AA1344" s="241" t="s">
        <v>196</v>
      </c>
      <c r="AB1344" s="241" t="s">
        <v>197</v>
      </c>
      <c r="AC1344" s="241" t="s">
        <v>197</v>
      </c>
      <c r="AD1344" s="241" t="s">
        <v>197</v>
      </c>
      <c r="AE1344" s="241" t="s">
        <v>197</v>
      </c>
      <c r="AF1344" s="241" t="s">
        <v>197</v>
      </c>
      <c r="AQ1344" s="241">
        <v>0</v>
      </c>
      <c r="AR1344" s="241">
        <v>0</v>
      </c>
    </row>
    <row r="1345" spans="1:44" x14ac:dyDescent="0.2">
      <c r="A1345" s="241">
        <v>122639</v>
      </c>
      <c r="B1345" t="s">
        <v>59</v>
      </c>
      <c r="C1345" s="241" t="s">
        <v>198</v>
      </c>
      <c r="D1345" s="241" t="s">
        <v>196</v>
      </c>
      <c r="E1345" s="241" t="s">
        <v>198</v>
      </c>
      <c r="F1345" s="241" t="s">
        <v>198</v>
      </c>
      <c r="G1345" s="241" t="s">
        <v>196</v>
      </c>
      <c r="H1345" s="241" t="s">
        <v>198</v>
      </c>
      <c r="I1345" s="241" t="s">
        <v>198</v>
      </c>
      <c r="J1345" s="241" t="s">
        <v>198</v>
      </c>
      <c r="K1345" s="241" t="s">
        <v>198</v>
      </c>
      <c r="L1345" s="241" t="s">
        <v>198</v>
      </c>
      <c r="M1345" s="241" t="s">
        <v>198</v>
      </c>
      <c r="N1345" s="241" t="s">
        <v>198</v>
      </c>
      <c r="O1345" s="241" t="s">
        <v>198</v>
      </c>
      <c r="P1345" s="241" t="s">
        <v>198</v>
      </c>
      <c r="Q1345" s="241" t="s">
        <v>198</v>
      </c>
      <c r="R1345" s="241" t="s">
        <v>198</v>
      </c>
      <c r="S1345" s="241" t="s">
        <v>198</v>
      </c>
      <c r="T1345" s="241" t="s">
        <v>198</v>
      </c>
      <c r="U1345" s="241" t="s">
        <v>198</v>
      </c>
      <c r="V1345" s="241" t="s">
        <v>197</v>
      </c>
      <c r="W1345" s="241" t="s">
        <v>198</v>
      </c>
      <c r="X1345" s="241" t="s">
        <v>198</v>
      </c>
      <c r="Y1345" s="241" t="s">
        <v>198</v>
      </c>
      <c r="Z1345" s="241" t="s">
        <v>196</v>
      </c>
      <c r="AA1345" s="241" t="s">
        <v>196</v>
      </c>
      <c r="AB1345" s="241" t="s">
        <v>198</v>
      </c>
      <c r="AC1345" s="241" t="s">
        <v>198</v>
      </c>
      <c r="AD1345" s="241" t="s">
        <v>196</v>
      </c>
      <c r="AE1345" s="241" t="s">
        <v>198</v>
      </c>
      <c r="AF1345" s="241" t="s">
        <v>198</v>
      </c>
      <c r="AG1345" s="241" t="s">
        <v>198</v>
      </c>
      <c r="AH1345" s="241" t="s">
        <v>198</v>
      </c>
      <c r="AI1345" s="241" t="s">
        <v>198</v>
      </c>
      <c r="AJ1345" s="241" t="s">
        <v>198</v>
      </c>
      <c r="AK1345" s="241" t="s">
        <v>196</v>
      </c>
      <c r="AL1345" s="241" t="s">
        <v>197</v>
      </c>
      <c r="AM1345" s="241" t="s">
        <v>197</v>
      </c>
      <c r="AN1345" s="241" t="s">
        <v>198</v>
      </c>
      <c r="AO1345" s="241" t="s">
        <v>196</v>
      </c>
      <c r="AP1345" s="241" t="s">
        <v>196</v>
      </c>
      <c r="AQ1345" s="241">
        <v>0</v>
      </c>
      <c r="AR1345" s="241">
        <v>0</v>
      </c>
    </row>
    <row r="1346" spans="1:44" x14ac:dyDescent="0.2">
      <c r="A1346">
        <v>122645</v>
      </c>
      <c r="B1346" t="s">
        <v>1141</v>
      </c>
      <c r="C1346" t="s">
        <v>196</v>
      </c>
      <c r="D1346" t="s">
        <v>198</v>
      </c>
      <c r="E1346" t="s">
        <v>196</v>
      </c>
      <c r="F1346" t="s">
        <v>198</v>
      </c>
      <c r="G1346" t="s">
        <v>196</v>
      </c>
      <c r="H1346" t="s">
        <v>196</v>
      </c>
      <c r="I1346" t="s">
        <v>196</v>
      </c>
      <c r="J1346" t="s">
        <v>196</v>
      </c>
      <c r="K1346" t="s">
        <v>198</v>
      </c>
      <c r="L1346" t="s">
        <v>196</v>
      </c>
      <c r="M1346" t="s">
        <v>196</v>
      </c>
      <c r="N1346" t="s">
        <v>196</v>
      </c>
      <c r="O1346" t="s">
        <v>198</v>
      </c>
      <c r="P1346" t="s">
        <v>198</v>
      </c>
      <c r="Q1346" t="s">
        <v>198</v>
      </c>
      <c r="R1346" t="s">
        <v>198</v>
      </c>
      <c r="S1346" t="s">
        <v>198</v>
      </c>
      <c r="T1346" t="s">
        <v>196</v>
      </c>
      <c r="U1346" t="s">
        <v>198</v>
      </c>
      <c r="V1346" t="s">
        <v>198</v>
      </c>
      <c r="W1346" t="s">
        <v>196</v>
      </c>
      <c r="X1346" t="s">
        <v>198</v>
      </c>
      <c r="Y1346" t="s">
        <v>198</v>
      </c>
      <c r="Z1346" t="s">
        <v>198</v>
      </c>
      <c r="AA1346" t="s">
        <v>198</v>
      </c>
      <c r="AB1346" t="s">
        <v>196</v>
      </c>
      <c r="AC1346" t="s">
        <v>198</v>
      </c>
      <c r="AD1346" t="s">
        <v>196</v>
      </c>
      <c r="AE1346" t="s">
        <v>198</v>
      </c>
      <c r="AF1346" t="s">
        <v>196</v>
      </c>
      <c r="AG1346"/>
      <c r="AH1346"/>
      <c r="AI1346"/>
      <c r="AJ1346"/>
      <c r="AK1346"/>
      <c r="AL1346"/>
      <c r="AM1346"/>
      <c r="AN1346"/>
      <c r="AO1346"/>
      <c r="AP1346"/>
      <c r="AQ1346" s="241">
        <v>0</v>
      </c>
      <c r="AR1346" s="241">
        <v>0</v>
      </c>
    </row>
    <row r="1347" spans="1:44" x14ac:dyDescent="0.2">
      <c r="A1347">
        <v>122648</v>
      </c>
      <c r="B1347" t="s">
        <v>59</v>
      </c>
      <c r="C1347" t="s">
        <v>198</v>
      </c>
      <c r="D1347" t="s">
        <v>196</v>
      </c>
      <c r="E1347" t="s">
        <v>196</v>
      </c>
      <c r="F1347" t="s">
        <v>196</v>
      </c>
      <c r="G1347" t="s">
        <v>198</v>
      </c>
      <c r="H1347" t="s">
        <v>198</v>
      </c>
      <c r="I1347" t="s">
        <v>198</v>
      </c>
      <c r="J1347" t="s">
        <v>198</v>
      </c>
      <c r="K1347" t="s">
        <v>196</v>
      </c>
      <c r="L1347" t="s">
        <v>198</v>
      </c>
      <c r="M1347" t="s">
        <v>198</v>
      </c>
      <c r="N1347" t="s">
        <v>196</v>
      </c>
      <c r="O1347" t="s">
        <v>198</v>
      </c>
      <c r="P1347" t="s">
        <v>196</v>
      </c>
      <c r="Q1347" t="s">
        <v>198</v>
      </c>
      <c r="R1347" t="s">
        <v>197</v>
      </c>
      <c r="S1347" t="s">
        <v>198</v>
      </c>
      <c r="T1347" t="s">
        <v>198</v>
      </c>
      <c r="U1347" t="s">
        <v>196</v>
      </c>
      <c r="V1347" t="s">
        <v>198</v>
      </c>
      <c r="W1347" t="s">
        <v>198</v>
      </c>
      <c r="X1347" t="s">
        <v>198</v>
      </c>
      <c r="Y1347" t="s">
        <v>196</v>
      </c>
      <c r="Z1347" t="s">
        <v>198</v>
      </c>
      <c r="AA1347" t="s">
        <v>196</v>
      </c>
      <c r="AB1347" t="s">
        <v>198</v>
      </c>
      <c r="AC1347" t="s">
        <v>198</v>
      </c>
      <c r="AD1347" t="s">
        <v>196</v>
      </c>
      <c r="AE1347" t="s">
        <v>198</v>
      </c>
      <c r="AF1347" t="s">
        <v>196</v>
      </c>
      <c r="AG1347" t="s">
        <v>198</v>
      </c>
      <c r="AH1347" t="s">
        <v>196</v>
      </c>
      <c r="AI1347" t="s">
        <v>196</v>
      </c>
      <c r="AJ1347" t="s">
        <v>198</v>
      </c>
      <c r="AK1347" t="s">
        <v>196</v>
      </c>
      <c r="AL1347" t="s">
        <v>198</v>
      </c>
      <c r="AM1347" t="s">
        <v>196</v>
      </c>
      <c r="AN1347" t="s">
        <v>196</v>
      </c>
      <c r="AO1347" t="s">
        <v>196</v>
      </c>
      <c r="AP1347" t="s">
        <v>196</v>
      </c>
      <c r="AQ1347" s="241">
        <v>0</v>
      </c>
      <c r="AR1347" s="241">
        <v>0</v>
      </c>
    </row>
    <row r="1348" spans="1:44" x14ac:dyDescent="0.2">
      <c r="A1348" s="241">
        <v>122659</v>
      </c>
      <c r="B1348" t="s">
        <v>1144</v>
      </c>
      <c r="C1348" s="241" t="s">
        <v>198</v>
      </c>
      <c r="D1348" s="241" t="s">
        <v>198</v>
      </c>
      <c r="E1348" s="241" t="s">
        <v>198</v>
      </c>
      <c r="F1348" s="241" t="s">
        <v>198</v>
      </c>
      <c r="G1348" s="241" t="s">
        <v>198</v>
      </c>
      <c r="H1348" s="241" t="s">
        <v>196</v>
      </c>
      <c r="I1348" s="241" t="s">
        <v>196</v>
      </c>
      <c r="J1348" s="241" t="s">
        <v>198</v>
      </c>
      <c r="K1348" s="241" t="s">
        <v>198</v>
      </c>
      <c r="L1348" s="241" t="s">
        <v>198</v>
      </c>
      <c r="M1348" s="241" t="s">
        <v>196</v>
      </c>
      <c r="N1348" s="241" t="s">
        <v>198</v>
      </c>
      <c r="O1348" s="241" t="s">
        <v>198</v>
      </c>
      <c r="P1348" s="241" t="s">
        <v>198</v>
      </c>
      <c r="Q1348" s="241" t="s">
        <v>198</v>
      </c>
      <c r="R1348" s="241" t="s">
        <v>196</v>
      </c>
      <c r="S1348" s="241" t="s">
        <v>198</v>
      </c>
      <c r="T1348" s="241" t="s">
        <v>197</v>
      </c>
      <c r="U1348" s="241" t="s">
        <v>198</v>
      </c>
      <c r="V1348" s="241" t="s">
        <v>198</v>
      </c>
      <c r="W1348" s="241" t="s">
        <v>196</v>
      </c>
      <c r="X1348" s="241" t="s">
        <v>198</v>
      </c>
      <c r="Y1348" s="241" t="s">
        <v>198</v>
      </c>
      <c r="Z1348" s="241" t="s">
        <v>198</v>
      </c>
      <c r="AA1348" s="241" t="s">
        <v>196</v>
      </c>
      <c r="AB1348" s="241" t="s">
        <v>196</v>
      </c>
      <c r="AC1348" s="241" t="s">
        <v>198</v>
      </c>
      <c r="AD1348" s="241" t="s">
        <v>198</v>
      </c>
      <c r="AE1348" s="241" t="s">
        <v>198</v>
      </c>
      <c r="AF1348" s="241" t="s">
        <v>198</v>
      </c>
      <c r="AG1348" s="241" t="s">
        <v>196</v>
      </c>
      <c r="AH1348" s="241" t="s">
        <v>197</v>
      </c>
      <c r="AI1348" s="241" t="s">
        <v>198</v>
      </c>
      <c r="AJ1348" s="241" t="s">
        <v>198</v>
      </c>
      <c r="AK1348" s="241" t="s">
        <v>198</v>
      </c>
      <c r="AL1348" s="241" t="s">
        <v>198</v>
      </c>
      <c r="AM1348" s="241" t="s">
        <v>198</v>
      </c>
      <c r="AN1348" s="241" t="s">
        <v>197</v>
      </c>
      <c r="AO1348" s="241" t="s">
        <v>197</v>
      </c>
      <c r="AP1348" s="241" t="s">
        <v>198</v>
      </c>
      <c r="AQ1348" s="241">
        <v>0</v>
      </c>
      <c r="AR1348" s="241">
        <v>0</v>
      </c>
    </row>
    <row r="1349" spans="1:44" x14ac:dyDescent="0.2">
      <c r="A1349">
        <v>122667</v>
      </c>
      <c r="B1349" t="s">
        <v>1141</v>
      </c>
      <c r="C1349" t="s">
        <v>198</v>
      </c>
      <c r="D1349" t="s">
        <v>196</v>
      </c>
      <c r="E1349" t="s">
        <v>198</v>
      </c>
      <c r="F1349" t="s">
        <v>198</v>
      </c>
      <c r="G1349" t="s">
        <v>198</v>
      </c>
      <c r="H1349" t="s">
        <v>198</v>
      </c>
      <c r="I1349" t="s">
        <v>196</v>
      </c>
      <c r="J1349" t="s">
        <v>198</v>
      </c>
      <c r="K1349" t="s">
        <v>196</v>
      </c>
      <c r="L1349" t="s">
        <v>198</v>
      </c>
      <c r="M1349" t="s">
        <v>196</v>
      </c>
      <c r="N1349" t="s">
        <v>198</v>
      </c>
      <c r="O1349" t="s">
        <v>196</v>
      </c>
      <c r="P1349" t="s">
        <v>196</v>
      </c>
      <c r="Q1349" t="s">
        <v>196</v>
      </c>
      <c r="R1349" t="s">
        <v>197</v>
      </c>
      <c r="S1349" t="s">
        <v>198</v>
      </c>
      <c r="T1349" t="s">
        <v>196</v>
      </c>
      <c r="U1349" t="s">
        <v>198</v>
      </c>
      <c r="V1349" t="s">
        <v>198</v>
      </c>
      <c r="W1349" t="s">
        <v>198</v>
      </c>
      <c r="X1349" t="s">
        <v>196</v>
      </c>
      <c r="Y1349" t="s">
        <v>196</v>
      </c>
      <c r="Z1349" t="s">
        <v>196</v>
      </c>
      <c r="AA1349" t="s">
        <v>196</v>
      </c>
      <c r="AB1349" t="s">
        <v>198</v>
      </c>
      <c r="AC1349" t="s">
        <v>196</v>
      </c>
      <c r="AD1349" t="s">
        <v>196</v>
      </c>
      <c r="AE1349" t="s">
        <v>196</v>
      </c>
      <c r="AF1349" t="s">
        <v>196</v>
      </c>
      <c r="AG1349" t="s">
        <v>197</v>
      </c>
      <c r="AH1349" t="s">
        <v>197</v>
      </c>
      <c r="AI1349" t="s">
        <v>197</v>
      </c>
      <c r="AJ1349" t="s">
        <v>197</v>
      </c>
      <c r="AK1349" t="s">
        <v>197</v>
      </c>
      <c r="AL1349" t="s">
        <v>197</v>
      </c>
      <c r="AM1349" t="s">
        <v>197</v>
      </c>
      <c r="AN1349" t="s">
        <v>197</v>
      </c>
      <c r="AO1349" t="s">
        <v>197</v>
      </c>
      <c r="AP1349" t="s">
        <v>197</v>
      </c>
      <c r="AQ1349" s="241">
        <v>0</v>
      </c>
      <c r="AR1349" s="241">
        <v>0</v>
      </c>
    </row>
    <row r="1350" spans="1:44" x14ac:dyDescent="0.2">
      <c r="A1350">
        <v>122670</v>
      </c>
      <c r="B1350" t="s">
        <v>1144</v>
      </c>
      <c r="C1350" t="s">
        <v>198</v>
      </c>
      <c r="D1350" t="s">
        <v>198</v>
      </c>
      <c r="E1350" t="s">
        <v>196</v>
      </c>
      <c r="F1350" t="s">
        <v>198</v>
      </c>
      <c r="G1350" t="s">
        <v>196</v>
      </c>
      <c r="H1350" t="s">
        <v>198</v>
      </c>
      <c r="I1350" t="s">
        <v>196</v>
      </c>
      <c r="J1350" t="s">
        <v>198</v>
      </c>
      <c r="K1350" t="s">
        <v>198</v>
      </c>
      <c r="L1350" t="s">
        <v>198</v>
      </c>
      <c r="M1350" t="s">
        <v>198</v>
      </c>
      <c r="N1350" t="s">
        <v>197</v>
      </c>
      <c r="O1350" t="s">
        <v>197</v>
      </c>
      <c r="P1350" t="s">
        <v>197</v>
      </c>
      <c r="Q1350" t="s">
        <v>197</v>
      </c>
      <c r="R1350" t="s">
        <v>196</v>
      </c>
      <c r="S1350" t="s">
        <v>198</v>
      </c>
      <c r="T1350" t="s">
        <v>198</v>
      </c>
      <c r="U1350" t="s">
        <v>198</v>
      </c>
      <c r="V1350" t="s">
        <v>198</v>
      </c>
      <c r="W1350" t="s">
        <v>196</v>
      </c>
      <c r="X1350" t="s">
        <v>198</v>
      </c>
      <c r="Y1350" t="s">
        <v>198</v>
      </c>
      <c r="Z1350" t="s">
        <v>198</v>
      </c>
      <c r="AA1350" t="s">
        <v>196</v>
      </c>
      <c r="AB1350" t="s">
        <v>198</v>
      </c>
      <c r="AC1350" t="s">
        <v>198</v>
      </c>
      <c r="AD1350" t="s">
        <v>198</v>
      </c>
      <c r="AE1350" t="s">
        <v>198</v>
      </c>
      <c r="AF1350" t="s">
        <v>196</v>
      </c>
      <c r="AG1350" t="s">
        <v>198</v>
      </c>
      <c r="AH1350" t="s">
        <v>198</v>
      </c>
      <c r="AI1350" t="s">
        <v>196</v>
      </c>
      <c r="AJ1350" t="s">
        <v>198</v>
      </c>
      <c r="AK1350" t="s">
        <v>198</v>
      </c>
      <c r="AL1350" t="s">
        <v>196</v>
      </c>
      <c r="AM1350" t="s">
        <v>198</v>
      </c>
      <c r="AN1350" t="s">
        <v>196</v>
      </c>
      <c r="AO1350" t="s">
        <v>196</v>
      </c>
      <c r="AP1350" t="s">
        <v>196</v>
      </c>
      <c r="AQ1350" s="241">
        <v>0</v>
      </c>
      <c r="AR1350" s="241">
        <v>0</v>
      </c>
    </row>
    <row r="1351" spans="1:44" x14ac:dyDescent="0.2">
      <c r="A1351">
        <v>122675</v>
      </c>
      <c r="B1351" t="s">
        <v>65</v>
      </c>
      <c r="C1351" t="s">
        <v>197</v>
      </c>
      <c r="D1351" t="s">
        <v>198</v>
      </c>
      <c r="E1351" t="s">
        <v>197</v>
      </c>
      <c r="F1351" t="s">
        <v>197</v>
      </c>
      <c r="G1351" t="s">
        <v>198</v>
      </c>
      <c r="H1351" t="s">
        <v>198</v>
      </c>
      <c r="I1351" t="s">
        <v>198</v>
      </c>
      <c r="J1351" t="s">
        <v>198</v>
      </c>
      <c r="K1351" t="s">
        <v>196</v>
      </c>
      <c r="L1351" t="s">
        <v>198</v>
      </c>
      <c r="M1351" t="s">
        <v>198</v>
      </c>
      <c r="N1351" t="s">
        <v>196</v>
      </c>
      <c r="O1351" t="s">
        <v>198</v>
      </c>
      <c r="P1351" t="s">
        <v>198</v>
      </c>
      <c r="Q1351" t="s">
        <v>198</v>
      </c>
      <c r="R1351" t="s">
        <v>198</v>
      </c>
      <c r="S1351" t="s">
        <v>198</v>
      </c>
      <c r="T1351" t="s">
        <v>198</v>
      </c>
      <c r="U1351" t="s">
        <v>196</v>
      </c>
      <c r="V1351" t="s">
        <v>198</v>
      </c>
      <c r="W1351" t="s">
        <v>198</v>
      </c>
      <c r="X1351" t="s">
        <v>198</v>
      </c>
      <c r="Y1351" t="s">
        <v>196</v>
      </c>
      <c r="Z1351" t="s">
        <v>196</v>
      </c>
      <c r="AA1351" t="s">
        <v>198</v>
      </c>
      <c r="AB1351" t="s">
        <v>196</v>
      </c>
      <c r="AC1351" t="s">
        <v>198</v>
      </c>
      <c r="AD1351" t="s">
        <v>198</v>
      </c>
      <c r="AE1351" t="s">
        <v>196</v>
      </c>
      <c r="AF1351" t="s">
        <v>196</v>
      </c>
      <c r="AG1351" t="s">
        <v>197</v>
      </c>
      <c r="AH1351" t="s">
        <v>197</v>
      </c>
      <c r="AI1351" t="s">
        <v>197</v>
      </c>
      <c r="AJ1351" t="s">
        <v>197</v>
      </c>
      <c r="AK1351" t="s">
        <v>197</v>
      </c>
      <c r="AL1351"/>
      <c r="AM1351"/>
      <c r="AN1351"/>
      <c r="AO1351"/>
      <c r="AP1351"/>
      <c r="AQ1351" s="241">
        <v>0</v>
      </c>
      <c r="AR1351" s="241">
        <v>0</v>
      </c>
    </row>
    <row r="1352" spans="1:44" x14ac:dyDescent="0.2">
      <c r="A1352" s="241">
        <v>122678</v>
      </c>
      <c r="B1352" t="s">
        <v>1141</v>
      </c>
      <c r="C1352" s="241" t="s">
        <v>198</v>
      </c>
      <c r="D1352" s="241" t="s">
        <v>196</v>
      </c>
      <c r="E1352" s="241" t="s">
        <v>196</v>
      </c>
      <c r="F1352" s="241" t="s">
        <v>198</v>
      </c>
      <c r="G1352" s="241" t="s">
        <v>196</v>
      </c>
      <c r="H1352" s="241" t="s">
        <v>196</v>
      </c>
      <c r="I1352" s="241" t="s">
        <v>198</v>
      </c>
      <c r="J1352" s="241" t="s">
        <v>198</v>
      </c>
      <c r="K1352" s="241" t="s">
        <v>198</v>
      </c>
      <c r="L1352" s="241" t="s">
        <v>196</v>
      </c>
      <c r="M1352" s="241" t="s">
        <v>198</v>
      </c>
      <c r="N1352" s="241" t="s">
        <v>196</v>
      </c>
      <c r="O1352" s="241" t="s">
        <v>196</v>
      </c>
      <c r="P1352" s="241" t="s">
        <v>196</v>
      </c>
      <c r="Q1352" s="241" t="s">
        <v>198</v>
      </c>
      <c r="R1352" s="241" t="s">
        <v>196</v>
      </c>
      <c r="S1352" s="241" t="s">
        <v>198</v>
      </c>
      <c r="T1352" s="241" t="s">
        <v>198</v>
      </c>
      <c r="U1352" s="241" t="s">
        <v>196</v>
      </c>
      <c r="V1352" s="241" t="s">
        <v>198</v>
      </c>
      <c r="W1352" s="241" t="s">
        <v>198</v>
      </c>
      <c r="X1352" s="241" t="s">
        <v>196</v>
      </c>
      <c r="Y1352" s="241" t="s">
        <v>196</v>
      </c>
      <c r="Z1352" s="241" t="s">
        <v>196</v>
      </c>
      <c r="AA1352" s="241" t="s">
        <v>196</v>
      </c>
      <c r="AB1352" s="241" t="s">
        <v>198</v>
      </c>
      <c r="AC1352" s="241" t="s">
        <v>198</v>
      </c>
      <c r="AD1352" s="241" t="s">
        <v>198</v>
      </c>
      <c r="AE1352" s="241" t="s">
        <v>198</v>
      </c>
      <c r="AF1352" s="241" t="s">
        <v>198</v>
      </c>
      <c r="AG1352" s="241" t="s">
        <v>197</v>
      </c>
      <c r="AH1352" s="241" t="s">
        <v>197</v>
      </c>
      <c r="AI1352" s="241" t="s">
        <v>197</v>
      </c>
      <c r="AJ1352" s="241" t="s">
        <v>197</v>
      </c>
      <c r="AK1352" s="241" t="s">
        <v>197</v>
      </c>
      <c r="AQ1352" s="241">
        <v>0</v>
      </c>
      <c r="AR1352" s="241">
        <v>0</v>
      </c>
    </row>
    <row r="1353" spans="1:44" x14ac:dyDescent="0.2">
      <c r="A1353">
        <v>122682</v>
      </c>
      <c r="B1353" t="s">
        <v>1141</v>
      </c>
      <c r="C1353" t="s">
        <v>198</v>
      </c>
      <c r="D1353" t="s">
        <v>196</v>
      </c>
      <c r="E1353" t="s">
        <v>198</v>
      </c>
      <c r="F1353" t="s">
        <v>198</v>
      </c>
      <c r="G1353" t="s">
        <v>196</v>
      </c>
      <c r="H1353" t="s">
        <v>198</v>
      </c>
      <c r="I1353" t="s">
        <v>196</v>
      </c>
      <c r="J1353" t="s">
        <v>198</v>
      </c>
      <c r="K1353" t="s">
        <v>198</v>
      </c>
      <c r="L1353" t="s">
        <v>196</v>
      </c>
      <c r="M1353" t="s">
        <v>196</v>
      </c>
      <c r="N1353" t="s">
        <v>196</v>
      </c>
      <c r="O1353" t="s">
        <v>198</v>
      </c>
      <c r="P1353" t="s">
        <v>198</v>
      </c>
      <c r="Q1353" t="s">
        <v>198</v>
      </c>
      <c r="R1353" t="s">
        <v>196</v>
      </c>
      <c r="S1353" t="s">
        <v>198</v>
      </c>
      <c r="T1353" t="s">
        <v>198</v>
      </c>
      <c r="U1353" t="s">
        <v>196</v>
      </c>
      <c r="V1353" t="s">
        <v>196</v>
      </c>
      <c r="W1353" t="s">
        <v>198</v>
      </c>
      <c r="X1353" t="s">
        <v>198</v>
      </c>
      <c r="Y1353" t="s">
        <v>196</v>
      </c>
      <c r="Z1353" t="s">
        <v>196</v>
      </c>
      <c r="AA1353" t="s">
        <v>198</v>
      </c>
      <c r="AB1353" t="s">
        <v>198</v>
      </c>
      <c r="AC1353" t="s">
        <v>198</v>
      </c>
      <c r="AD1353" t="s">
        <v>196</v>
      </c>
      <c r="AE1353" t="s">
        <v>196</v>
      </c>
      <c r="AF1353" t="s">
        <v>196</v>
      </c>
      <c r="AG1353" t="s">
        <v>198</v>
      </c>
      <c r="AH1353" t="s">
        <v>197</v>
      </c>
      <c r="AI1353" t="s">
        <v>197</v>
      </c>
      <c r="AJ1353" t="s">
        <v>197</v>
      </c>
      <c r="AK1353" t="s">
        <v>197</v>
      </c>
      <c r="AL1353" t="s">
        <v>197</v>
      </c>
      <c r="AM1353" t="s">
        <v>197</v>
      </c>
      <c r="AN1353" t="s">
        <v>197</v>
      </c>
      <c r="AO1353" t="s">
        <v>197</v>
      </c>
      <c r="AP1353" t="s">
        <v>197</v>
      </c>
      <c r="AQ1353" s="241">
        <v>0</v>
      </c>
      <c r="AR1353" s="241">
        <v>0</v>
      </c>
    </row>
    <row r="1354" spans="1:44" x14ac:dyDescent="0.2">
      <c r="A1354">
        <v>122684</v>
      </c>
      <c r="B1354" t="s">
        <v>1141</v>
      </c>
      <c r="C1354" t="s">
        <v>196</v>
      </c>
      <c r="D1354" t="s">
        <v>198</v>
      </c>
      <c r="E1354" t="s">
        <v>198</v>
      </c>
      <c r="F1354" t="s">
        <v>196</v>
      </c>
      <c r="G1354" t="s">
        <v>196</v>
      </c>
      <c r="H1354" t="s">
        <v>196</v>
      </c>
      <c r="I1354" t="s">
        <v>197</v>
      </c>
      <c r="J1354" t="s">
        <v>198</v>
      </c>
      <c r="K1354" t="s">
        <v>198</v>
      </c>
      <c r="L1354" t="s">
        <v>198</v>
      </c>
      <c r="M1354" t="s">
        <v>196</v>
      </c>
      <c r="N1354" t="s">
        <v>196</v>
      </c>
      <c r="O1354" t="s">
        <v>198</v>
      </c>
      <c r="P1354" t="s">
        <v>196</v>
      </c>
      <c r="Q1354" t="s">
        <v>198</v>
      </c>
      <c r="R1354" t="s">
        <v>198</v>
      </c>
      <c r="S1354" t="s">
        <v>198</v>
      </c>
      <c r="T1354" t="s">
        <v>196</v>
      </c>
      <c r="U1354" t="s">
        <v>198</v>
      </c>
      <c r="V1354" t="s">
        <v>196</v>
      </c>
      <c r="W1354" t="s">
        <v>198</v>
      </c>
      <c r="X1354" t="s">
        <v>198</v>
      </c>
      <c r="Y1354" t="s">
        <v>196</v>
      </c>
      <c r="Z1354" t="s">
        <v>198</v>
      </c>
      <c r="AA1354" t="s">
        <v>198</v>
      </c>
      <c r="AB1354" t="s">
        <v>196</v>
      </c>
      <c r="AC1354" t="s">
        <v>198</v>
      </c>
      <c r="AD1354" t="s">
        <v>198</v>
      </c>
      <c r="AE1354" t="s">
        <v>198</v>
      </c>
      <c r="AF1354" t="s">
        <v>198</v>
      </c>
      <c r="AG1354" t="s">
        <v>198</v>
      </c>
      <c r="AH1354" t="s">
        <v>196</v>
      </c>
      <c r="AI1354" t="s">
        <v>196</v>
      </c>
      <c r="AJ1354" t="s">
        <v>198</v>
      </c>
      <c r="AK1354" t="s">
        <v>196</v>
      </c>
      <c r="AL1354" t="s">
        <v>196</v>
      </c>
      <c r="AM1354" t="s">
        <v>198</v>
      </c>
      <c r="AN1354" t="s">
        <v>198</v>
      </c>
      <c r="AO1354" t="s">
        <v>196</v>
      </c>
      <c r="AP1354" t="s">
        <v>198</v>
      </c>
      <c r="AQ1354" s="241">
        <v>0</v>
      </c>
      <c r="AR1354" s="241">
        <v>0</v>
      </c>
    </row>
    <row r="1355" spans="1:44" x14ac:dyDescent="0.2">
      <c r="A1355" s="241">
        <v>122688</v>
      </c>
      <c r="B1355" t="s">
        <v>59</v>
      </c>
      <c r="C1355" s="241" t="s">
        <v>198</v>
      </c>
      <c r="D1355" s="241" t="s">
        <v>198</v>
      </c>
      <c r="E1355" s="241" t="s">
        <v>198</v>
      </c>
      <c r="F1355" s="241" t="s">
        <v>198</v>
      </c>
      <c r="G1355" s="241" t="s">
        <v>198</v>
      </c>
      <c r="H1355" s="241" t="s">
        <v>198</v>
      </c>
      <c r="I1355" s="241" t="s">
        <v>198</v>
      </c>
      <c r="J1355" s="241" t="s">
        <v>198</v>
      </c>
      <c r="K1355" s="241" t="s">
        <v>198</v>
      </c>
      <c r="L1355" s="241" t="s">
        <v>198</v>
      </c>
      <c r="M1355" s="241" t="s">
        <v>198</v>
      </c>
      <c r="N1355" s="241" t="s">
        <v>196</v>
      </c>
      <c r="O1355" s="241" t="s">
        <v>196</v>
      </c>
      <c r="P1355" s="241" t="s">
        <v>196</v>
      </c>
      <c r="Q1355" s="241" t="s">
        <v>196</v>
      </c>
      <c r="R1355" s="241" t="s">
        <v>198</v>
      </c>
      <c r="S1355" s="241" t="s">
        <v>198</v>
      </c>
      <c r="T1355" s="241" t="s">
        <v>198</v>
      </c>
      <c r="U1355" s="241" t="s">
        <v>198</v>
      </c>
      <c r="V1355" s="241" t="s">
        <v>198</v>
      </c>
      <c r="W1355" s="241" t="s">
        <v>196</v>
      </c>
      <c r="X1355" s="241" t="s">
        <v>196</v>
      </c>
      <c r="Y1355" s="241" t="s">
        <v>196</v>
      </c>
      <c r="Z1355" s="241" t="s">
        <v>198</v>
      </c>
      <c r="AA1355" s="241" t="s">
        <v>196</v>
      </c>
      <c r="AB1355" s="241" t="s">
        <v>196</v>
      </c>
      <c r="AC1355" s="241" t="s">
        <v>198</v>
      </c>
      <c r="AD1355" s="241" t="s">
        <v>196</v>
      </c>
      <c r="AE1355" s="241" t="s">
        <v>198</v>
      </c>
      <c r="AF1355" s="241" t="s">
        <v>198</v>
      </c>
      <c r="AG1355" s="241" t="s">
        <v>196</v>
      </c>
      <c r="AH1355" s="241" t="s">
        <v>196</v>
      </c>
      <c r="AI1355" s="241" t="s">
        <v>196</v>
      </c>
      <c r="AJ1355" s="241" t="s">
        <v>196</v>
      </c>
      <c r="AK1355" s="241" t="s">
        <v>196</v>
      </c>
      <c r="AL1355" s="241" t="s">
        <v>198</v>
      </c>
      <c r="AM1355" s="241" t="s">
        <v>198</v>
      </c>
      <c r="AN1355" s="241" t="s">
        <v>196</v>
      </c>
      <c r="AO1355" s="241" t="s">
        <v>196</v>
      </c>
      <c r="AP1355" s="241" t="s">
        <v>198</v>
      </c>
      <c r="AQ1355" s="241">
        <v>0</v>
      </c>
      <c r="AR1355" s="241">
        <v>0</v>
      </c>
    </row>
    <row r="1356" spans="1:44" x14ac:dyDescent="0.2">
      <c r="A1356">
        <v>122691</v>
      </c>
      <c r="B1356" t="s">
        <v>65</v>
      </c>
      <c r="C1356" t="s">
        <v>659</v>
      </c>
      <c r="D1356" t="s">
        <v>659</v>
      </c>
      <c r="E1356" t="s">
        <v>659</v>
      </c>
      <c r="F1356" t="s">
        <v>659</v>
      </c>
      <c r="G1356" t="s">
        <v>659</v>
      </c>
      <c r="H1356" t="s">
        <v>659</v>
      </c>
      <c r="I1356" t="s">
        <v>659</v>
      </c>
      <c r="J1356" t="s">
        <v>659</v>
      </c>
      <c r="K1356" t="s">
        <v>659</v>
      </c>
      <c r="L1356" t="s">
        <v>659</v>
      </c>
      <c r="M1356" t="s">
        <v>659</v>
      </c>
      <c r="N1356" t="s">
        <v>659</v>
      </c>
      <c r="O1356" t="s">
        <v>659</v>
      </c>
      <c r="P1356" t="s">
        <v>659</v>
      </c>
      <c r="Q1356" t="s">
        <v>659</v>
      </c>
      <c r="R1356" t="s">
        <v>659</v>
      </c>
      <c r="S1356" t="s">
        <v>659</v>
      </c>
      <c r="T1356" t="s">
        <v>659</v>
      </c>
      <c r="U1356" t="s">
        <v>659</v>
      </c>
      <c r="V1356" t="s">
        <v>659</v>
      </c>
      <c r="W1356" t="s">
        <v>659</v>
      </c>
      <c r="X1356" t="s">
        <v>659</v>
      </c>
      <c r="Y1356" t="s">
        <v>659</v>
      </c>
      <c r="Z1356" t="s">
        <v>659</v>
      </c>
      <c r="AA1356" t="s">
        <v>659</v>
      </c>
      <c r="AB1356" t="s">
        <v>659</v>
      </c>
      <c r="AC1356" t="s">
        <v>659</v>
      </c>
      <c r="AD1356" t="s">
        <v>659</v>
      </c>
      <c r="AE1356" t="s">
        <v>659</v>
      </c>
      <c r="AF1356" t="s">
        <v>659</v>
      </c>
      <c r="AG1356" t="s">
        <v>659</v>
      </c>
      <c r="AH1356" t="s">
        <v>659</v>
      </c>
      <c r="AI1356" t="s">
        <v>659</v>
      </c>
      <c r="AJ1356" t="s">
        <v>659</v>
      </c>
      <c r="AK1356" t="s">
        <v>659</v>
      </c>
      <c r="AL1356"/>
      <c r="AM1356"/>
      <c r="AN1356"/>
      <c r="AO1356"/>
      <c r="AP1356"/>
      <c r="AQ1356" s="241" t="s">
        <v>935</v>
      </c>
      <c r="AR1356" s="241">
        <v>0</v>
      </c>
    </row>
    <row r="1357" spans="1:44" x14ac:dyDescent="0.2">
      <c r="A1357">
        <v>122692</v>
      </c>
      <c r="B1357" t="s">
        <v>1144</v>
      </c>
      <c r="C1357" t="s">
        <v>198</v>
      </c>
      <c r="D1357" t="s">
        <v>196</v>
      </c>
      <c r="E1357" t="s">
        <v>198</v>
      </c>
      <c r="F1357" t="s">
        <v>198</v>
      </c>
      <c r="G1357" t="s">
        <v>196</v>
      </c>
      <c r="H1357" t="s">
        <v>198</v>
      </c>
      <c r="I1357" t="s">
        <v>196</v>
      </c>
      <c r="J1357" t="s">
        <v>198</v>
      </c>
      <c r="K1357" t="s">
        <v>198</v>
      </c>
      <c r="L1357" t="s">
        <v>196</v>
      </c>
      <c r="M1357" t="s">
        <v>198</v>
      </c>
      <c r="N1357" t="s">
        <v>198</v>
      </c>
      <c r="O1357" t="s">
        <v>198</v>
      </c>
      <c r="P1357" t="s">
        <v>196</v>
      </c>
      <c r="Q1357" t="s">
        <v>198</v>
      </c>
      <c r="R1357" t="s">
        <v>198</v>
      </c>
      <c r="S1357" t="s">
        <v>198</v>
      </c>
      <c r="T1357" t="s">
        <v>198</v>
      </c>
      <c r="U1357" t="s">
        <v>198</v>
      </c>
      <c r="V1357" t="s">
        <v>198</v>
      </c>
      <c r="W1357" t="s">
        <v>198</v>
      </c>
      <c r="X1357" t="s">
        <v>198</v>
      </c>
      <c r="Y1357" t="s">
        <v>198</v>
      </c>
      <c r="Z1357" t="s">
        <v>198</v>
      </c>
      <c r="AA1357" t="s">
        <v>198</v>
      </c>
      <c r="AB1357" t="s">
        <v>198</v>
      </c>
      <c r="AC1357" t="s">
        <v>198</v>
      </c>
      <c r="AD1357" t="s">
        <v>198</v>
      </c>
      <c r="AE1357" t="s">
        <v>198</v>
      </c>
      <c r="AF1357" t="s">
        <v>198</v>
      </c>
      <c r="AG1357" t="s">
        <v>196</v>
      </c>
      <c r="AH1357" t="s">
        <v>198</v>
      </c>
      <c r="AI1357" t="s">
        <v>198</v>
      </c>
      <c r="AJ1357" t="s">
        <v>198</v>
      </c>
      <c r="AK1357" t="s">
        <v>198</v>
      </c>
      <c r="AL1357" t="s">
        <v>198</v>
      </c>
      <c r="AM1357" t="s">
        <v>198</v>
      </c>
      <c r="AN1357" t="s">
        <v>198</v>
      </c>
      <c r="AO1357" t="s">
        <v>196</v>
      </c>
      <c r="AP1357" t="s">
        <v>198</v>
      </c>
      <c r="AQ1357" s="241">
        <v>0</v>
      </c>
      <c r="AR1357" s="241">
        <v>0</v>
      </c>
    </row>
    <row r="1358" spans="1:44" ht="15" x14ac:dyDescent="0.25">
      <c r="A1358" s="258">
        <v>122701</v>
      </c>
      <c r="B1358" t="s">
        <v>59</v>
      </c>
      <c r="C1358" s="245" t="s">
        <v>198</v>
      </c>
      <c r="D1358" s="245" t="s">
        <v>198</v>
      </c>
      <c r="E1358" s="245" t="s">
        <v>198</v>
      </c>
      <c r="F1358" s="245" t="s">
        <v>198</v>
      </c>
      <c r="G1358" s="245" t="s">
        <v>198</v>
      </c>
      <c r="H1358" s="245" t="s">
        <v>198</v>
      </c>
      <c r="I1358" s="245" t="s">
        <v>198</v>
      </c>
      <c r="J1358" s="245" t="s">
        <v>198</v>
      </c>
      <c r="K1358" s="245" t="s">
        <v>198</v>
      </c>
      <c r="L1358" s="245" t="s">
        <v>198</v>
      </c>
      <c r="M1358" s="245" t="s">
        <v>198</v>
      </c>
      <c r="N1358" s="245" t="s">
        <v>198</v>
      </c>
      <c r="O1358" s="245" t="s">
        <v>198</v>
      </c>
      <c r="P1358" s="245" t="s">
        <v>198</v>
      </c>
      <c r="Q1358" s="245" t="s">
        <v>198</v>
      </c>
      <c r="R1358" s="245" t="s">
        <v>198</v>
      </c>
      <c r="S1358" s="245" t="s">
        <v>198</v>
      </c>
      <c r="T1358" s="245" t="s">
        <v>198</v>
      </c>
      <c r="U1358" s="245" t="s">
        <v>198</v>
      </c>
      <c r="V1358" s="245" t="s">
        <v>198</v>
      </c>
      <c r="W1358" s="245" t="s">
        <v>198</v>
      </c>
      <c r="X1358" s="245" t="s">
        <v>198</v>
      </c>
      <c r="Y1358" s="245" t="s">
        <v>196</v>
      </c>
      <c r="Z1358" s="245" t="s">
        <v>198</v>
      </c>
      <c r="AA1358" s="245" t="s">
        <v>198</v>
      </c>
      <c r="AB1358" s="245" t="s">
        <v>198</v>
      </c>
      <c r="AC1358" s="245" t="s">
        <v>198</v>
      </c>
      <c r="AD1358" s="245" t="s">
        <v>198</v>
      </c>
      <c r="AE1358" s="245" t="s">
        <v>196</v>
      </c>
      <c r="AF1358" s="245" t="s">
        <v>196</v>
      </c>
      <c r="AG1358" s="245" t="s">
        <v>198</v>
      </c>
      <c r="AH1358" s="245" t="s">
        <v>198</v>
      </c>
      <c r="AI1358" s="245" t="s">
        <v>198</v>
      </c>
      <c r="AJ1358" s="245" t="s">
        <v>198</v>
      </c>
      <c r="AK1358" s="245" t="s">
        <v>198</v>
      </c>
      <c r="AL1358" s="245" t="s">
        <v>198</v>
      </c>
      <c r="AM1358" s="245" t="s">
        <v>197</v>
      </c>
      <c r="AN1358" s="245" t="s">
        <v>198</v>
      </c>
      <c r="AO1358" s="245" t="s">
        <v>197</v>
      </c>
      <c r="AP1358" s="245" t="s">
        <v>197</v>
      </c>
      <c r="AQ1358" s="241">
        <v>0</v>
      </c>
      <c r="AR1358" s="241">
        <v>0</v>
      </c>
    </row>
    <row r="1359" spans="1:44" x14ac:dyDescent="0.2">
      <c r="A1359">
        <v>122704</v>
      </c>
      <c r="B1359" t="s">
        <v>59</v>
      </c>
      <c r="C1359" t="s">
        <v>198</v>
      </c>
      <c r="D1359" t="s">
        <v>198</v>
      </c>
      <c r="E1359" t="s">
        <v>198</v>
      </c>
      <c r="F1359" t="s">
        <v>198</v>
      </c>
      <c r="G1359" t="s">
        <v>198</v>
      </c>
      <c r="H1359" t="s">
        <v>198</v>
      </c>
      <c r="I1359" t="s">
        <v>196</v>
      </c>
      <c r="J1359" t="s">
        <v>198</v>
      </c>
      <c r="K1359" t="s">
        <v>198</v>
      </c>
      <c r="L1359" t="s">
        <v>196</v>
      </c>
      <c r="M1359" t="s">
        <v>198</v>
      </c>
      <c r="N1359" t="s">
        <v>198</v>
      </c>
      <c r="O1359" t="s">
        <v>197</v>
      </c>
      <c r="P1359" t="s">
        <v>198</v>
      </c>
      <c r="Q1359" t="s">
        <v>197</v>
      </c>
      <c r="R1359" t="s">
        <v>198</v>
      </c>
      <c r="S1359" t="s">
        <v>198</v>
      </c>
      <c r="T1359" t="s">
        <v>196</v>
      </c>
      <c r="U1359" t="s">
        <v>198</v>
      </c>
      <c r="V1359" t="s">
        <v>198</v>
      </c>
      <c r="W1359" t="s">
        <v>198</v>
      </c>
      <c r="X1359" t="s">
        <v>198</v>
      </c>
      <c r="Y1359" t="s">
        <v>198</v>
      </c>
      <c r="Z1359" t="s">
        <v>198</v>
      </c>
      <c r="AA1359" t="s">
        <v>198</v>
      </c>
      <c r="AB1359" t="s">
        <v>198</v>
      </c>
      <c r="AC1359" t="s">
        <v>198</v>
      </c>
      <c r="AD1359" t="s">
        <v>196</v>
      </c>
      <c r="AE1359" t="s">
        <v>198</v>
      </c>
      <c r="AF1359" t="s">
        <v>198</v>
      </c>
      <c r="AG1359" t="s">
        <v>198</v>
      </c>
      <c r="AH1359" t="s">
        <v>198</v>
      </c>
      <c r="AI1359" t="s">
        <v>198</v>
      </c>
      <c r="AJ1359" t="s">
        <v>198</v>
      </c>
      <c r="AK1359" t="s">
        <v>198</v>
      </c>
      <c r="AL1359" t="s">
        <v>196</v>
      </c>
      <c r="AM1359" t="s">
        <v>198</v>
      </c>
      <c r="AN1359" t="s">
        <v>196</v>
      </c>
      <c r="AO1359" t="s">
        <v>198</v>
      </c>
      <c r="AP1359" t="s">
        <v>198</v>
      </c>
      <c r="AQ1359" s="241">
        <v>0</v>
      </c>
      <c r="AR1359" s="241">
        <v>0</v>
      </c>
    </row>
    <row r="1360" spans="1:44" x14ac:dyDescent="0.2">
      <c r="A1360" s="241">
        <v>122708</v>
      </c>
      <c r="B1360" t="s">
        <v>59</v>
      </c>
      <c r="C1360" s="241" t="s">
        <v>198</v>
      </c>
      <c r="D1360" s="241" t="s">
        <v>198</v>
      </c>
      <c r="E1360" s="241" t="s">
        <v>198</v>
      </c>
      <c r="F1360" s="241" t="s">
        <v>198</v>
      </c>
      <c r="G1360" s="241" t="s">
        <v>197</v>
      </c>
      <c r="H1360" s="241" t="s">
        <v>198</v>
      </c>
      <c r="I1360" s="241" t="s">
        <v>197</v>
      </c>
      <c r="J1360" s="241" t="s">
        <v>198</v>
      </c>
      <c r="K1360" s="241" t="s">
        <v>198</v>
      </c>
      <c r="L1360" s="241" t="s">
        <v>197</v>
      </c>
      <c r="M1360" s="241" t="s">
        <v>198</v>
      </c>
      <c r="N1360" s="241" t="s">
        <v>198</v>
      </c>
      <c r="O1360" s="241" t="s">
        <v>197</v>
      </c>
      <c r="P1360" s="241" t="s">
        <v>198</v>
      </c>
      <c r="Q1360" s="241" t="s">
        <v>198</v>
      </c>
      <c r="R1360" s="241" t="s">
        <v>198</v>
      </c>
      <c r="S1360" s="241" t="s">
        <v>198</v>
      </c>
      <c r="T1360" s="241" t="s">
        <v>197</v>
      </c>
      <c r="U1360" s="241" t="s">
        <v>197</v>
      </c>
      <c r="V1360" s="241" t="s">
        <v>198</v>
      </c>
      <c r="W1360" s="241" t="s">
        <v>198</v>
      </c>
      <c r="X1360" s="241" t="s">
        <v>198</v>
      </c>
      <c r="Y1360" s="241" t="s">
        <v>198</v>
      </c>
      <c r="Z1360" s="241" t="s">
        <v>198</v>
      </c>
      <c r="AA1360" s="241" t="s">
        <v>198</v>
      </c>
      <c r="AB1360" s="241" t="s">
        <v>198</v>
      </c>
      <c r="AC1360" s="241" t="s">
        <v>198</v>
      </c>
      <c r="AD1360" s="241" t="s">
        <v>198</v>
      </c>
      <c r="AE1360" s="241" t="s">
        <v>198</v>
      </c>
      <c r="AF1360" s="241" t="s">
        <v>198</v>
      </c>
      <c r="AG1360" s="241" t="s">
        <v>198</v>
      </c>
      <c r="AH1360" s="241" t="s">
        <v>196</v>
      </c>
      <c r="AI1360" s="241" t="s">
        <v>196</v>
      </c>
      <c r="AJ1360" s="241" t="s">
        <v>198</v>
      </c>
      <c r="AK1360" s="241" t="s">
        <v>198</v>
      </c>
      <c r="AL1360" s="241" t="s">
        <v>198</v>
      </c>
      <c r="AM1360" s="241" t="s">
        <v>198</v>
      </c>
      <c r="AN1360" s="241" t="s">
        <v>197</v>
      </c>
      <c r="AO1360" s="241" t="s">
        <v>197</v>
      </c>
      <c r="AP1360" s="241" t="s">
        <v>197</v>
      </c>
      <c r="AQ1360" s="241">
        <v>0</v>
      </c>
      <c r="AR1360" s="241">
        <v>0</v>
      </c>
    </row>
    <row r="1361" spans="1:44" x14ac:dyDescent="0.2">
      <c r="A1361">
        <v>122712</v>
      </c>
      <c r="B1361" t="s">
        <v>1141</v>
      </c>
      <c r="C1361" t="s">
        <v>196</v>
      </c>
      <c r="D1361" t="s">
        <v>196</v>
      </c>
      <c r="E1361" t="s">
        <v>197</v>
      </c>
      <c r="F1361" t="s">
        <v>198</v>
      </c>
      <c r="G1361" t="s">
        <v>198</v>
      </c>
      <c r="H1361" t="s">
        <v>198</v>
      </c>
      <c r="I1361" t="s">
        <v>196</v>
      </c>
      <c r="J1361" t="s">
        <v>198</v>
      </c>
      <c r="K1361" t="s">
        <v>198</v>
      </c>
      <c r="L1361" t="s">
        <v>198</v>
      </c>
      <c r="M1361" t="s">
        <v>198</v>
      </c>
      <c r="N1361" t="s">
        <v>196</v>
      </c>
      <c r="O1361" t="s">
        <v>196</v>
      </c>
      <c r="P1361" t="s">
        <v>198</v>
      </c>
      <c r="Q1361" t="s">
        <v>196</v>
      </c>
      <c r="R1361" t="s">
        <v>197</v>
      </c>
      <c r="S1361" t="s">
        <v>198</v>
      </c>
      <c r="T1361" t="s">
        <v>196</v>
      </c>
      <c r="U1361" t="s">
        <v>196</v>
      </c>
      <c r="V1361" t="s">
        <v>198</v>
      </c>
      <c r="W1361" t="s">
        <v>198</v>
      </c>
      <c r="X1361" t="s">
        <v>198</v>
      </c>
      <c r="Y1361" t="s">
        <v>198</v>
      </c>
      <c r="Z1361" t="s">
        <v>198</v>
      </c>
      <c r="AA1361" t="s">
        <v>198</v>
      </c>
      <c r="AB1361" t="s">
        <v>198</v>
      </c>
      <c r="AC1361" t="s">
        <v>196</v>
      </c>
      <c r="AD1361" t="s">
        <v>196</v>
      </c>
      <c r="AE1361" t="s">
        <v>198</v>
      </c>
      <c r="AF1361" t="s">
        <v>196</v>
      </c>
      <c r="AG1361" t="s">
        <v>198</v>
      </c>
      <c r="AH1361" t="s">
        <v>196</v>
      </c>
      <c r="AI1361" t="s">
        <v>196</v>
      </c>
      <c r="AJ1361" t="s">
        <v>198</v>
      </c>
      <c r="AK1361" t="s">
        <v>196</v>
      </c>
      <c r="AL1361" t="s">
        <v>198</v>
      </c>
      <c r="AM1361" t="s">
        <v>197</v>
      </c>
      <c r="AN1361" t="s">
        <v>198</v>
      </c>
      <c r="AO1361" t="s">
        <v>197</v>
      </c>
      <c r="AP1361" t="s">
        <v>197</v>
      </c>
      <c r="AQ1361" s="241">
        <v>0</v>
      </c>
      <c r="AR1361" s="241">
        <v>0</v>
      </c>
    </row>
    <row r="1362" spans="1:44" x14ac:dyDescent="0.2">
      <c r="A1362">
        <v>122714</v>
      </c>
      <c r="B1362" t="s">
        <v>1141</v>
      </c>
      <c r="C1362" t="s">
        <v>198</v>
      </c>
      <c r="D1362" t="s">
        <v>198</v>
      </c>
      <c r="E1362" t="s">
        <v>198</v>
      </c>
      <c r="F1362" t="s">
        <v>198</v>
      </c>
      <c r="G1362" t="s">
        <v>198</v>
      </c>
      <c r="H1362" t="s">
        <v>198</v>
      </c>
      <c r="I1362" t="s">
        <v>198</v>
      </c>
      <c r="J1362" t="s">
        <v>198</v>
      </c>
      <c r="K1362" t="s">
        <v>198</v>
      </c>
      <c r="L1362" t="s">
        <v>198</v>
      </c>
      <c r="M1362" t="s">
        <v>198</v>
      </c>
      <c r="N1362" t="s">
        <v>196</v>
      </c>
      <c r="O1362" t="s">
        <v>198</v>
      </c>
      <c r="P1362" t="s">
        <v>198</v>
      </c>
      <c r="Q1362" t="s">
        <v>198</v>
      </c>
      <c r="R1362" t="s">
        <v>198</v>
      </c>
      <c r="S1362" t="s">
        <v>198</v>
      </c>
      <c r="T1362" t="s">
        <v>197</v>
      </c>
      <c r="U1362" t="s">
        <v>196</v>
      </c>
      <c r="V1362" t="s">
        <v>198</v>
      </c>
      <c r="W1362" t="s">
        <v>196</v>
      </c>
      <c r="X1362" t="s">
        <v>198</v>
      </c>
      <c r="Y1362" t="s">
        <v>198</v>
      </c>
      <c r="Z1362" t="s">
        <v>198</v>
      </c>
      <c r="AA1362" t="s">
        <v>196</v>
      </c>
      <c r="AB1362" t="s">
        <v>196</v>
      </c>
      <c r="AC1362" t="s">
        <v>196</v>
      </c>
      <c r="AD1362" t="s">
        <v>198</v>
      </c>
      <c r="AE1362" t="s">
        <v>198</v>
      </c>
      <c r="AF1362" t="s">
        <v>196</v>
      </c>
      <c r="AG1362" t="s">
        <v>197</v>
      </c>
      <c r="AH1362" t="s">
        <v>196</v>
      </c>
      <c r="AI1362" t="s">
        <v>197</v>
      </c>
      <c r="AJ1362" t="s">
        <v>197</v>
      </c>
      <c r="AK1362" t="s">
        <v>196</v>
      </c>
      <c r="AL1362" t="s">
        <v>198</v>
      </c>
      <c r="AM1362" t="s">
        <v>198</v>
      </c>
      <c r="AN1362" t="s">
        <v>198</v>
      </c>
      <c r="AO1362" t="s">
        <v>198</v>
      </c>
      <c r="AP1362" t="s">
        <v>198</v>
      </c>
      <c r="AQ1362" s="241">
        <v>0</v>
      </c>
      <c r="AR1362" s="241">
        <v>0</v>
      </c>
    </row>
    <row r="1363" spans="1:44" x14ac:dyDescent="0.2">
      <c r="A1363" s="241">
        <v>122720</v>
      </c>
      <c r="B1363" t="s">
        <v>1144</v>
      </c>
      <c r="C1363" s="241" t="s">
        <v>198</v>
      </c>
      <c r="D1363" s="241" t="s">
        <v>196</v>
      </c>
      <c r="E1363" s="241" t="s">
        <v>196</v>
      </c>
      <c r="F1363" s="241" t="s">
        <v>196</v>
      </c>
      <c r="G1363" s="241" t="s">
        <v>196</v>
      </c>
      <c r="H1363" s="241" t="s">
        <v>198</v>
      </c>
      <c r="I1363" s="241" t="s">
        <v>196</v>
      </c>
      <c r="J1363" s="241" t="s">
        <v>198</v>
      </c>
      <c r="K1363" s="241" t="s">
        <v>198</v>
      </c>
      <c r="L1363" s="241" t="s">
        <v>196</v>
      </c>
      <c r="M1363" s="241" t="s">
        <v>198</v>
      </c>
      <c r="N1363" s="241" t="s">
        <v>196</v>
      </c>
      <c r="O1363" s="241" t="s">
        <v>198</v>
      </c>
      <c r="P1363" s="241" t="s">
        <v>198</v>
      </c>
      <c r="Q1363" s="241" t="s">
        <v>198</v>
      </c>
      <c r="R1363" s="241" t="s">
        <v>198</v>
      </c>
      <c r="S1363" s="241" t="s">
        <v>198</v>
      </c>
      <c r="T1363" s="241" t="s">
        <v>196</v>
      </c>
      <c r="U1363" s="241" t="s">
        <v>196</v>
      </c>
      <c r="V1363" s="241" t="s">
        <v>198</v>
      </c>
      <c r="W1363" s="241" t="s">
        <v>196</v>
      </c>
      <c r="X1363" s="241" t="s">
        <v>198</v>
      </c>
      <c r="Y1363" s="241" t="s">
        <v>196</v>
      </c>
      <c r="Z1363" s="241" t="s">
        <v>198</v>
      </c>
      <c r="AA1363" s="241" t="s">
        <v>196</v>
      </c>
      <c r="AB1363" s="241" t="s">
        <v>198</v>
      </c>
      <c r="AC1363" s="241" t="s">
        <v>198</v>
      </c>
      <c r="AD1363" s="241" t="s">
        <v>198</v>
      </c>
      <c r="AE1363" s="241" t="s">
        <v>198</v>
      </c>
      <c r="AF1363" s="241" t="s">
        <v>198</v>
      </c>
      <c r="AG1363" s="241" t="s">
        <v>198</v>
      </c>
      <c r="AH1363" s="241" t="s">
        <v>196</v>
      </c>
      <c r="AI1363" s="241" t="s">
        <v>196</v>
      </c>
      <c r="AJ1363" s="241" t="s">
        <v>196</v>
      </c>
      <c r="AK1363" s="241" t="s">
        <v>196</v>
      </c>
      <c r="AL1363" s="241" t="s">
        <v>196</v>
      </c>
      <c r="AM1363" s="241" t="s">
        <v>198</v>
      </c>
      <c r="AN1363" s="241" t="s">
        <v>198</v>
      </c>
      <c r="AO1363" s="241" t="s">
        <v>198</v>
      </c>
      <c r="AP1363" s="241" t="s">
        <v>198</v>
      </c>
      <c r="AQ1363" s="241">
        <v>0</v>
      </c>
      <c r="AR1363" s="241">
        <v>0</v>
      </c>
    </row>
    <row r="1364" spans="1:44" x14ac:dyDescent="0.2">
      <c r="A1364">
        <v>122724</v>
      </c>
      <c r="B1364" t="s">
        <v>1144</v>
      </c>
      <c r="C1364" t="s">
        <v>196</v>
      </c>
      <c r="D1364" t="s">
        <v>196</v>
      </c>
      <c r="E1364" t="s">
        <v>196</v>
      </c>
      <c r="F1364" t="s">
        <v>196</v>
      </c>
      <c r="G1364" t="s">
        <v>196</v>
      </c>
      <c r="H1364" t="s">
        <v>198</v>
      </c>
      <c r="I1364" t="s">
        <v>198</v>
      </c>
      <c r="J1364" t="s">
        <v>198</v>
      </c>
      <c r="K1364" t="s">
        <v>198</v>
      </c>
      <c r="L1364" t="s">
        <v>198</v>
      </c>
      <c r="M1364" t="s">
        <v>198</v>
      </c>
      <c r="N1364" t="s">
        <v>198</v>
      </c>
      <c r="O1364" t="s">
        <v>198</v>
      </c>
      <c r="P1364" t="s">
        <v>198</v>
      </c>
      <c r="Q1364" t="s">
        <v>198</v>
      </c>
      <c r="R1364" t="s">
        <v>198</v>
      </c>
      <c r="S1364" t="s">
        <v>198</v>
      </c>
      <c r="T1364" t="s">
        <v>196</v>
      </c>
      <c r="U1364" t="s">
        <v>198</v>
      </c>
      <c r="V1364" t="s">
        <v>198</v>
      </c>
      <c r="W1364" t="s">
        <v>198</v>
      </c>
      <c r="X1364" t="s">
        <v>198</v>
      </c>
      <c r="Y1364" t="s">
        <v>198</v>
      </c>
      <c r="Z1364" t="s">
        <v>198</v>
      </c>
      <c r="AA1364" t="s">
        <v>198</v>
      </c>
      <c r="AB1364" t="s">
        <v>198</v>
      </c>
      <c r="AC1364" t="s">
        <v>198</v>
      </c>
      <c r="AD1364" t="s">
        <v>198</v>
      </c>
      <c r="AE1364" t="s">
        <v>198</v>
      </c>
      <c r="AF1364" t="s">
        <v>198</v>
      </c>
      <c r="AG1364" t="s">
        <v>198</v>
      </c>
      <c r="AH1364" t="s">
        <v>196</v>
      </c>
      <c r="AI1364" t="s">
        <v>198</v>
      </c>
      <c r="AJ1364" t="s">
        <v>198</v>
      </c>
      <c r="AK1364" t="s">
        <v>198</v>
      </c>
      <c r="AL1364" t="s">
        <v>198</v>
      </c>
      <c r="AM1364" t="s">
        <v>198</v>
      </c>
      <c r="AN1364" t="s">
        <v>198</v>
      </c>
      <c r="AO1364" t="s">
        <v>198</v>
      </c>
      <c r="AP1364" t="s">
        <v>198</v>
      </c>
      <c r="AQ1364" s="241">
        <v>0</v>
      </c>
      <c r="AR1364" s="241">
        <v>0</v>
      </c>
    </row>
    <row r="1365" spans="1:44" x14ac:dyDescent="0.2">
      <c r="A1365" s="241">
        <v>122727</v>
      </c>
      <c r="B1365" t="s">
        <v>59</v>
      </c>
      <c r="C1365" s="241" t="s">
        <v>198</v>
      </c>
      <c r="D1365" s="241" t="s">
        <v>198</v>
      </c>
      <c r="E1365" s="241" t="s">
        <v>198</v>
      </c>
      <c r="F1365" s="241" t="s">
        <v>198</v>
      </c>
      <c r="G1365" s="241" t="s">
        <v>198</v>
      </c>
      <c r="H1365" s="241" t="s">
        <v>198</v>
      </c>
      <c r="I1365" s="241" t="s">
        <v>198</v>
      </c>
      <c r="J1365" s="241" t="s">
        <v>198</v>
      </c>
      <c r="K1365" s="241" t="s">
        <v>198</v>
      </c>
      <c r="L1365" s="241" t="s">
        <v>198</v>
      </c>
      <c r="M1365" s="241" t="s">
        <v>198</v>
      </c>
      <c r="N1365" s="241" t="s">
        <v>198</v>
      </c>
      <c r="O1365" s="241" t="s">
        <v>198</v>
      </c>
      <c r="P1365" s="241" t="s">
        <v>198</v>
      </c>
      <c r="Q1365" s="241" t="s">
        <v>198</v>
      </c>
      <c r="R1365" s="241" t="s">
        <v>198</v>
      </c>
      <c r="S1365" s="241" t="s">
        <v>198</v>
      </c>
      <c r="T1365" s="241" t="s">
        <v>198</v>
      </c>
      <c r="U1365" s="241" t="s">
        <v>198</v>
      </c>
      <c r="V1365" s="241" t="s">
        <v>198</v>
      </c>
      <c r="W1365" s="241" t="s">
        <v>198</v>
      </c>
      <c r="X1365" s="241" t="s">
        <v>196</v>
      </c>
      <c r="Y1365" s="241" t="s">
        <v>198</v>
      </c>
      <c r="Z1365" s="241" t="s">
        <v>198</v>
      </c>
      <c r="AA1365" s="241" t="s">
        <v>198</v>
      </c>
      <c r="AB1365" s="241" t="s">
        <v>198</v>
      </c>
      <c r="AC1365" s="241" t="s">
        <v>198</v>
      </c>
      <c r="AD1365" s="241" t="s">
        <v>198</v>
      </c>
      <c r="AE1365" s="241" t="s">
        <v>198</v>
      </c>
      <c r="AF1365" s="241" t="s">
        <v>196</v>
      </c>
      <c r="AG1365" s="241" t="s">
        <v>198</v>
      </c>
      <c r="AH1365" s="241" t="s">
        <v>198</v>
      </c>
      <c r="AI1365" s="241" t="s">
        <v>198</v>
      </c>
      <c r="AJ1365" s="241" t="s">
        <v>198</v>
      </c>
      <c r="AK1365" s="241" t="s">
        <v>198</v>
      </c>
      <c r="AL1365" s="241" t="s">
        <v>198</v>
      </c>
      <c r="AM1365" s="241" t="s">
        <v>198</v>
      </c>
      <c r="AN1365" s="241" t="s">
        <v>198</v>
      </c>
      <c r="AO1365" s="241" t="s">
        <v>198</v>
      </c>
      <c r="AP1365" s="241" t="s">
        <v>198</v>
      </c>
      <c r="AQ1365" s="241">
        <v>0</v>
      </c>
      <c r="AR1365" s="241">
        <v>0</v>
      </c>
    </row>
    <row r="1366" spans="1:44" x14ac:dyDescent="0.2">
      <c r="A1366">
        <v>122735</v>
      </c>
      <c r="B1366" t="s">
        <v>1141</v>
      </c>
      <c r="C1366" t="s">
        <v>196</v>
      </c>
      <c r="D1366" t="s">
        <v>196</v>
      </c>
      <c r="E1366" t="s">
        <v>196</v>
      </c>
      <c r="F1366" t="s">
        <v>197</v>
      </c>
      <c r="G1366" t="s">
        <v>197</v>
      </c>
      <c r="H1366" t="s">
        <v>198</v>
      </c>
      <c r="I1366" t="s">
        <v>198</v>
      </c>
      <c r="J1366" t="s">
        <v>198</v>
      </c>
      <c r="K1366" t="s">
        <v>198</v>
      </c>
      <c r="L1366" t="s">
        <v>198</v>
      </c>
      <c r="M1366" t="s">
        <v>198</v>
      </c>
      <c r="N1366" t="s">
        <v>198</v>
      </c>
      <c r="O1366" t="s">
        <v>198</v>
      </c>
      <c r="P1366" t="s">
        <v>196</v>
      </c>
      <c r="Q1366" t="s">
        <v>198</v>
      </c>
      <c r="R1366" t="s">
        <v>196</v>
      </c>
      <c r="S1366" t="s">
        <v>196</v>
      </c>
      <c r="T1366" t="s">
        <v>196</v>
      </c>
      <c r="U1366" t="s">
        <v>196</v>
      </c>
      <c r="V1366" t="s">
        <v>196</v>
      </c>
      <c r="W1366" t="s">
        <v>198</v>
      </c>
      <c r="X1366" t="s">
        <v>198</v>
      </c>
      <c r="Y1366" t="s">
        <v>198</v>
      </c>
      <c r="Z1366" t="s">
        <v>198</v>
      </c>
      <c r="AA1366" t="s">
        <v>198</v>
      </c>
      <c r="AB1366" t="s">
        <v>198</v>
      </c>
      <c r="AC1366" t="s">
        <v>198</v>
      </c>
      <c r="AD1366" t="s">
        <v>198</v>
      </c>
      <c r="AE1366" t="s">
        <v>196</v>
      </c>
      <c r="AF1366" t="s">
        <v>196</v>
      </c>
      <c r="AG1366" t="s">
        <v>198</v>
      </c>
      <c r="AH1366" t="s">
        <v>198</v>
      </c>
      <c r="AI1366" t="s">
        <v>198</v>
      </c>
      <c r="AJ1366" t="s">
        <v>198</v>
      </c>
      <c r="AK1366" t="s">
        <v>198</v>
      </c>
      <c r="AL1366" t="s">
        <v>197</v>
      </c>
      <c r="AM1366" t="s">
        <v>197</v>
      </c>
      <c r="AN1366" t="s">
        <v>197</v>
      </c>
      <c r="AO1366" t="s">
        <v>197</v>
      </c>
      <c r="AP1366" t="s">
        <v>197</v>
      </c>
      <c r="AQ1366" s="241">
        <v>0</v>
      </c>
      <c r="AR1366" s="241">
        <v>0</v>
      </c>
    </row>
    <row r="1367" spans="1:44" x14ac:dyDescent="0.2">
      <c r="A1367">
        <v>122738</v>
      </c>
      <c r="B1367" t="s">
        <v>1141</v>
      </c>
      <c r="C1367" t="s">
        <v>198</v>
      </c>
      <c r="D1367" t="s">
        <v>198</v>
      </c>
      <c r="E1367" t="s">
        <v>196</v>
      </c>
      <c r="F1367" t="s">
        <v>198</v>
      </c>
      <c r="G1367" t="s">
        <v>198</v>
      </c>
      <c r="H1367" t="s">
        <v>198</v>
      </c>
      <c r="I1367" t="s">
        <v>198</v>
      </c>
      <c r="J1367" t="s">
        <v>198</v>
      </c>
      <c r="K1367" t="s">
        <v>198</v>
      </c>
      <c r="L1367" t="s">
        <v>198</v>
      </c>
      <c r="M1367" t="s">
        <v>198</v>
      </c>
      <c r="N1367" t="s">
        <v>198</v>
      </c>
      <c r="O1367" t="s">
        <v>198</v>
      </c>
      <c r="P1367" t="s">
        <v>196</v>
      </c>
      <c r="Q1367" t="s">
        <v>198</v>
      </c>
      <c r="R1367" t="s">
        <v>198</v>
      </c>
      <c r="S1367" t="s">
        <v>198</v>
      </c>
      <c r="T1367" t="s">
        <v>198</v>
      </c>
      <c r="U1367" t="s">
        <v>198</v>
      </c>
      <c r="V1367" t="s">
        <v>198</v>
      </c>
      <c r="W1367" t="s">
        <v>198</v>
      </c>
      <c r="X1367" t="s">
        <v>198</v>
      </c>
      <c r="Y1367" t="s">
        <v>198</v>
      </c>
      <c r="Z1367" t="s">
        <v>198</v>
      </c>
      <c r="AA1367" t="s">
        <v>198</v>
      </c>
      <c r="AB1367" t="s">
        <v>198</v>
      </c>
      <c r="AC1367" t="s">
        <v>198</v>
      </c>
      <c r="AD1367" t="s">
        <v>198</v>
      </c>
      <c r="AE1367" t="s">
        <v>198</v>
      </c>
      <c r="AF1367" t="s">
        <v>198</v>
      </c>
      <c r="AG1367" t="s">
        <v>198</v>
      </c>
      <c r="AH1367" t="s">
        <v>196</v>
      </c>
      <c r="AI1367" t="s">
        <v>198</v>
      </c>
      <c r="AJ1367" t="s">
        <v>198</v>
      </c>
      <c r="AK1367" t="s">
        <v>197</v>
      </c>
      <c r="AL1367" t="s">
        <v>198</v>
      </c>
      <c r="AM1367" t="s">
        <v>198</v>
      </c>
      <c r="AN1367" t="s">
        <v>198</v>
      </c>
      <c r="AO1367" t="s">
        <v>197</v>
      </c>
      <c r="AP1367" t="s">
        <v>197</v>
      </c>
      <c r="AQ1367" s="241">
        <v>0</v>
      </c>
      <c r="AR1367" s="241">
        <v>0</v>
      </c>
    </row>
    <row r="1368" spans="1:44" x14ac:dyDescent="0.2">
      <c r="A1368" s="241">
        <v>122751</v>
      </c>
      <c r="B1368" t="s">
        <v>1144</v>
      </c>
      <c r="C1368" s="241" t="s">
        <v>198</v>
      </c>
      <c r="D1368" s="241" t="s">
        <v>196</v>
      </c>
      <c r="E1368" s="241" t="s">
        <v>198</v>
      </c>
      <c r="F1368" s="241" t="s">
        <v>198</v>
      </c>
      <c r="G1368" s="241" t="s">
        <v>198</v>
      </c>
      <c r="H1368" s="241" t="s">
        <v>196</v>
      </c>
      <c r="I1368" s="241" t="s">
        <v>196</v>
      </c>
      <c r="J1368" s="241" t="s">
        <v>198</v>
      </c>
      <c r="K1368" s="241" t="s">
        <v>198</v>
      </c>
      <c r="L1368" s="241" t="s">
        <v>198</v>
      </c>
      <c r="M1368" s="241" t="s">
        <v>196</v>
      </c>
      <c r="N1368" s="241" t="s">
        <v>198</v>
      </c>
      <c r="O1368" s="241" t="s">
        <v>196</v>
      </c>
      <c r="P1368" s="241" t="s">
        <v>198</v>
      </c>
      <c r="Q1368" s="241" t="s">
        <v>198</v>
      </c>
      <c r="R1368" s="241" t="s">
        <v>196</v>
      </c>
      <c r="S1368" s="241" t="s">
        <v>198</v>
      </c>
      <c r="T1368" s="241" t="s">
        <v>198</v>
      </c>
      <c r="U1368" s="241" t="s">
        <v>198</v>
      </c>
      <c r="V1368" s="241" t="s">
        <v>197</v>
      </c>
      <c r="W1368" s="241" t="s">
        <v>196</v>
      </c>
      <c r="X1368" s="241" t="s">
        <v>198</v>
      </c>
      <c r="Y1368" s="241" t="s">
        <v>196</v>
      </c>
      <c r="Z1368" s="241" t="s">
        <v>198</v>
      </c>
      <c r="AA1368" s="241" t="s">
        <v>198</v>
      </c>
      <c r="AB1368" s="241" t="s">
        <v>196</v>
      </c>
      <c r="AC1368" s="241" t="s">
        <v>198</v>
      </c>
      <c r="AD1368" s="241" t="s">
        <v>198</v>
      </c>
      <c r="AE1368" s="241" t="s">
        <v>196</v>
      </c>
      <c r="AF1368" s="241" t="s">
        <v>196</v>
      </c>
      <c r="AG1368" s="241" t="s">
        <v>198</v>
      </c>
      <c r="AH1368" s="241" t="s">
        <v>198</v>
      </c>
      <c r="AI1368" s="241" t="s">
        <v>198</v>
      </c>
      <c r="AJ1368" s="241" t="s">
        <v>198</v>
      </c>
      <c r="AK1368" s="241" t="s">
        <v>198</v>
      </c>
      <c r="AL1368" s="241" t="s">
        <v>198</v>
      </c>
      <c r="AM1368" s="241" t="s">
        <v>197</v>
      </c>
      <c r="AN1368" s="241" t="s">
        <v>198</v>
      </c>
      <c r="AO1368" s="241" t="s">
        <v>197</v>
      </c>
      <c r="AP1368" s="241" t="s">
        <v>198</v>
      </c>
      <c r="AQ1368" s="241">
        <v>0</v>
      </c>
      <c r="AR1368" s="241">
        <v>0</v>
      </c>
    </row>
    <row r="1369" spans="1:44" ht="15" x14ac:dyDescent="0.25">
      <c r="A1369" s="258">
        <v>122752</v>
      </c>
      <c r="B1369" t="s">
        <v>59</v>
      </c>
      <c r="C1369" s="245" t="s">
        <v>198</v>
      </c>
      <c r="D1369" s="245" t="s">
        <v>196</v>
      </c>
      <c r="E1369" s="245" t="s">
        <v>196</v>
      </c>
      <c r="F1369" s="245" t="s">
        <v>198</v>
      </c>
      <c r="G1369" s="245" t="s">
        <v>198</v>
      </c>
      <c r="H1369" s="245" t="s">
        <v>198</v>
      </c>
      <c r="I1369" s="245" t="s">
        <v>197</v>
      </c>
      <c r="J1369" s="245" t="s">
        <v>198</v>
      </c>
      <c r="K1369" s="245" t="s">
        <v>198</v>
      </c>
      <c r="L1369" s="245" t="s">
        <v>198</v>
      </c>
      <c r="M1369" s="245" t="s">
        <v>198</v>
      </c>
      <c r="N1369" s="245" t="s">
        <v>196</v>
      </c>
      <c r="O1369" s="245" t="s">
        <v>198</v>
      </c>
      <c r="P1369" s="245" t="s">
        <v>198</v>
      </c>
      <c r="Q1369" s="245" t="s">
        <v>196</v>
      </c>
      <c r="R1369" s="245" t="s">
        <v>197</v>
      </c>
      <c r="S1369" s="245" t="s">
        <v>198</v>
      </c>
      <c r="T1369" s="245" t="s">
        <v>197</v>
      </c>
      <c r="U1369" s="245" t="s">
        <v>197</v>
      </c>
      <c r="V1369" s="245" t="s">
        <v>196</v>
      </c>
      <c r="W1369" s="245" t="s">
        <v>197</v>
      </c>
      <c r="X1369" s="245" t="s">
        <v>197</v>
      </c>
      <c r="Y1369" s="245" t="s">
        <v>197</v>
      </c>
      <c r="Z1369" s="245" t="s">
        <v>197</v>
      </c>
      <c r="AA1369" s="245" t="s">
        <v>197</v>
      </c>
      <c r="AB1369" s="245" t="s">
        <v>197</v>
      </c>
      <c r="AC1369" s="245" t="s">
        <v>197</v>
      </c>
      <c r="AD1369" s="245" t="s">
        <v>197</v>
      </c>
      <c r="AE1369" s="245" t="s">
        <v>197</v>
      </c>
      <c r="AF1369" s="245" t="s">
        <v>197</v>
      </c>
      <c r="AG1369" s="245" t="s">
        <v>197</v>
      </c>
      <c r="AH1369" s="245" t="s">
        <v>197</v>
      </c>
      <c r="AI1369" s="245" t="s">
        <v>197</v>
      </c>
      <c r="AJ1369" s="245" t="s">
        <v>197</v>
      </c>
      <c r="AK1369" s="245" t="s">
        <v>197</v>
      </c>
      <c r="AL1369" s="241" t="s">
        <v>197</v>
      </c>
      <c r="AM1369" s="241" t="s">
        <v>197</v>
      </c>
      <c r="AN1369" s="241" t="s">
        <v>197</v>
      </c>
      <c r="AO1369" s="241" t="s">
        <v>197</v>
      </c>
      <c r="AP1369" s="241" t="s">
        <v>197</v>
      </c>
      <c r="AQ1369" s="241">
        <v>0</v>
      </c>
      <c r="AR1369" s="241">
        <v>0</v>
      </c>
    </row>
    <row r="1370" spans="1:44" x14ac:dyDescent="0.2">
      <c r="A1370">
        <v>122759</v>
      </c>
      <c r="B1370" t="s">
        <v>59</v>
      </c>
      <c r="C1370" t="s">
        <v>198</v>
      </c>
      <c r="D1370" t="s">
        <v>198</v>
      </c>
      <c r="E1370" t="s">
        <v>196</v>
      </c>
      <c r="F1370" t="s">
        <v>198</v>
      </c>
      <c r="G1370" t="s">
        <v>198</v>
      </c>
      <c r="H1370" t="s">
        <v>198</v>
      </c>
      <c r="I1370" t="s">
        <v>198</v>
      </c>
      <c r="J1370" t="s">
        <v>198</v>
      </c>
      <c r="K1370" t="s">
        <v>198</v>
      </c>
      <c r="L1370" t="s">
        <v>198</v>
      </c>
      <c r="M1370" t="s">
        <v>198</v>
      </c>
      <c r="N1370" t="s">
        <v>197</v>
      </c>
      <c r="O1370" t="s">
        <v>196</v>
      </c>
      <c r="P1370" t="s">
        <v>198</v>
      </c>
      <c r="Q1370" t="s">
        <v>198</v>
      </c>
      <c r="R1370" t="s">
        <v>198</v>
      </c>
      <c r="S1370" t="s">
        <v>198</v>
      </c>
      <c r="T1370" t="s">
        <v>196</v>
      </c>
      <c r="U1370" t="s">
        <v>198</v>
      </c>
      <c r="V1370" t="s">
        <v>198</v>
      </c>
      <c r="W1370" t="s">
        <v>198</v>
      </c>
      <c r="X1370" t="s">
        <v>198</v>
      </c>
      <c r="Y1370" t="s">
        <v>198</v>
      </c>
      <c r="Z1370" t="s">
        <v>198</v>
      </c>
      <c r="AA1370" t="s">
        <v>196</v>
      </c>
      <c r="AB1370" t="s">
        <v>198</v>
      </c>
      <c r="AC1370" t="s">
        <v>198</v>
      </c>
      <c r="AD1370" t="s">
        <v>198</v>
      </c>
      <c r="AE1370" t="s">
        <v>198</v>
      </c>
      <c r="AF1370" t="s">
        <v>196</v>
      </c>
      <c r="AG1370" t="s">
        <v>198</v>
      </c>
      <c r="AH1370" t="s">
        <v>196</v>
      </c>
      <c r="AI1370" t="s">
        <v>196</v>
      </c>
      <c r="AJ1370" t="s">
        <v>198</v>
      </c>
      <c r="AK1370" t="s">
        <v>196</v>
      </c>
      <c r="AL1370" t="s">
        <v>198</v>
      </c>
      <c r="AM1370" t="s">
        <v>198</v>
      </c>
      <c r="AN1370" t="s">
        <v>198</v>
      </c>
      <c r="AO1370" t="s">
        <v>198</v>
      </c>
      <c r="AP1370" t="s">
        <v>196</v>
      </c>
      <c r="AQ1370" s="241">
        <v>0</v>
      </c>
      <c r="AR1370" s="241">
        <v>0</v>
      </c>
    </row>
    <row r="1371" spans="1:44" x14ac:dyDescent="0.2">
      <c r="A1371">
        <v>122765</v>
      </c>
      <c r="B1371" t="s">
        <v>1141</v>
      </c>
      <c r="C1371" t="s">
        <v>198</v>
      </c>
      <c r="D1371" t="s">
        <v>198</v>
      </c>
      <c r="E1371" t="s">
        <v>196</v>
      </c>
      <c r="F1371" t="s">
        <v>196</v>
      </c>
      <c r="G1371" t="s">
        <v>196</v>
      </c>
      <c r="H1371" t="s">
        <v>198</v>
      </c>
      <c r="I1371" t="s">
        <v>198</v>
      </c>
      <c r="J1371" t="s">
        <v>198</v>
      </c>
      <c r="K1371" t="s">
        <v>198</v>
      </c>
      <c r="L1371" t="s">
        <v>196</v>
      </c>
      <c r="M1371" t="s">
        <v>198</v>
      </c>
      <c r="N1371" t="s">
        <v>196</v>
      </c>
      <c r="O1371" t="s">
        <v>197</v>
      </c>
      <c r="P1371" t="s">
        <v>196</v>
      </c>
      <c r="Q1371" t="s">
        <v>198</v>
      </c>
      <c r="R1371" t="s">
        <v>198</v>
      </c>
      <c r="S1371" t="s">
        <v>198</v>
      </c>
      <c r="T1371" t="s">
        <v>198</v>
      </c>
      <c r="U1371" t="s">
        <v>196</v>
      </c>
      <c r="V1371" t="s">
        <v>198</v>
      </c>
      <c r="W1371" t="s">
        <v>198</v>
      </c>
      <c r="X1371" t="s">
        <v>198</v>
      </c>
      <c r="Y1371" t="s">
        <v>196</v>
      </c>
      <c r="Z1371" t="s">
        <v>196</v>
      </c>
      <c r="AA1371" t="s">
        <v>196</v>
      </c>
      <c r="AB1371" t="s">
        <v>198</v>
      </c>
      <c r="AC1371" t="s">
        <v>198</v>
      </c>
      <c r="AD1371" t="s">
        <v>198</v>
      </c>
      <c r="AE1371" t="s">
        <v>196</v>
      </c>
      <c r="AF1371" t="s">
        <v>196</v>
      </c>
      <c r="AG1371" t="s">
        <v>198</v>
      </c>
      <c r="AH1371" t="s">
        <v>198</v>
      </c>
      <c r="AI1371" t="s">
        <v>198</v>
      </c>
      <c r="AJ1371" t="s">
        <v>198</v>
      </c>
      <c r="AK1371" t="s">
        <v>198</v>
      </c>
      <c r="AL1371" t="s">
        <v>197</v>
      </c>
      <c r="AM1371" t="s">
        <v>197</v>
      </c>
      <c r="AN1371" t="s">
        <v>197</v>
      </c>
      <c r="AO1371" t="s">
        <v>197</v>
      </c>
      <c r="AP1371" t="s">
        <v>197</v>
      </c>
      <c r="AQ1371" s="241">
        <v>0</v>
      </c>
      <c r="AR1371" s="241">
        <v>0</v>
      </c>
    </row>
    <row r="1372" spans="1:44" x14ac:dyDescent="0.2">
      <c r="A1372">
        <v>122767</v>
      </c>
      <c r="B1372" t="s">
        <v>1141</v>
      </c>
      <c r="C1372" t="s">
        <v>198</v>
      </c>
      <c r="D1372" t="s">
        <v>198</v>
      </c>
      <c r="E1372" t="s">
        <v>196</v>
      </c>
      <c r="F1372" t="s">
        <v>196</v>
      </c>
      <c r="G1372" t="s">
        <v>198</v>
      </c>
      <c r="H1372" t="s">
        <v>198</v>
      </c>
      <c r="I1372" t="s">
        <v>198</v>
      </c>
      <c r="J1372" t="s">
        <v>198</v>
      </c>
      <c r="K1372" t="s">
        <v>196</v>
      </c>
      <c r="L1372" t="s">
        <v>198</v>
      </c>
      <c r="M1372" t="s">
        <v>198</v>
      </c>
      <c r="N1372" t="s">
        <v>198</v>
      </c>
      <c r="O1372" t="s">
        <v>198</v>
      </c>
      <c r="P1372" t="s">
        <v>198</v>
      </c>
      <c r="Q1372" t="s">
        <v>198</v>
      </c>
      <c r="R1372" t="s">
        <v>197</v>
      </c>
      <c r="S1372" t="s">
        <v>197</v>
      </c>
      <c r="T1372" t="s">
        <v>196</v>
      </c>
      <c r="U1372" t="s">
        <v>198</v>
      </c>
      <c r="V1372" t="s">
        <v>198</v>
      </c>
      <c r="W1372" t="s">
        <v>198</v>
      </c>
      <c r="X1372" t="s">
        <v>196</v>
      </c>
      <c r="Y1372" t="s">
        <v>196</v>
      </c>
      <c r="Z1372" t="s">
        <v>196</v>
      </c>
      <c r="AA1372" t="s">
        <v>196</v>
      </c>
      <c r="AB1372" t="s">
        <v>196</v>
      </c>
      <c r="AC1372" t="s">
        <v>196</v>
      </c>
      <c r="AD1372" t="s">
        <v>198</v>
      </c>
      <c r="AE1372" t="s">
        <v>196</v>
      </c>
      <c r="AF1372" t="s">
        <v>196</v>
      </c>
      <c r="AG1372" t="s">
        <v>198</v>
      </c>
      <c r="AH1372" t="s">
        <v>198</v>
      </c>
      <c r="AI1372" t="s">
        <v>196</v>
      </c>
      <c r="AJ1372" t="s">
        <v>198</v>
      </c>
      <c r="AK1372" t="s">
        <v>196</v>
      </c>
      <c r="AL1372" t="s">
        <v>196</v>
      </c>
      <c r="AM1372" t="s">
        <v>196</v>
      </c>
      <c r="AN1372" t="s">
        <v>196</v>
      </c>
      <c r="AO1372" t="s">
        <v>196</v>
      </c>
      <c r="AP1372" t="s">
        <v>196</v>
      </c>
      <c r="AQ1372" s="241">
        <v>0</v>
      </c>
      <c r="AR1372" s="241">
        <v>0</v>
      </c>
    </row>
    <row r="1373" spans="1:44" x14ac:dyDescent="0.2">
      <c r="A1373">
        <v>122769</v>
      </c>
      <c r="B1373" t="s">
        <v>59</v>
      </c>
      <c r="C1373" t="s">
        <v>198</v>
      </c>
      <c r="D1373" t="s">
        <v>198</v>
      </c>
      <c r="E1373" t="s">
        <v>198</v>
      </c>
      <c r="F1373" t="s">
        <v>198</v>
      </c>
      <c r="G1373" t="s">
        <v>198</v>
      </c>
      <c r="H1373" t="s">
        <v>198</v>
      </c>
      <c r="I1373" t="s">
        <v>198</v>
      </c>
      <c r="J1373" t="s">
        <v>198</v>
      </c>
      <c r="K1373" t="s">
        <v>196</v>
      </c>
      <c r="L1373" t="s">
        <v>198</v>
      </c>
      <c r="M1373" t="s">
        <v>198</v>
      </c>
      <c r="N1373" t="s">
        <v>198</v>
      </c>
      <c r="O1373" t="s">
        <v>198</v>
      </c>
      <c r="P1373" t="s">
        <v>198</v>
      </c>
      <c r="Q1373" t="s">
        <v>196</v>
      </c>
      <c r="R1373" t="s">
        <v>198</v>
      </c>
      <c r="S1373" t="s">
        <v>198</v>
      </c>
      <c r="T1373" t="s">
        <v>198</v>
      </c>
      <c r="U1373" t="s">
        <v>198</v>
      </c>
      <c r="V1373" t="s">
        <v>198</v>
      </c>
      <c r="W1373" t="s">
        <v>198</v>
      </c>
      <c r="X1373" t="s">
        <v>196</v>
      </c>
      <c r="Y1373" t="s">
        <v>198</v>
      </c>
      <c r="Z1373" t="s">
        <v>196</v>
      </c>
      <c r="AA1373" t="s">
        <v>196</v>
      </c>
      <c r="AB1373" t="s">
        <v>198</v>
      </c>
      <c r="AC1373" t="s">
        <v>198</v>
      </c>
      <c r="AD1373" t="s">
        <v>198</v>
      </c>
      <c r="AE1373" t="s">
        <v>196</v>
      </c>
      <c r="AF1373" t="s">
        <v>198</v>
      </c>
      <c r="AG1373" t="s">
        <v>198</v>
      </c>
      <c r="AH1373" t="s">
        <v>198</v>
      </c>
      <c r="AI1373" t="s">
        <v>198</v>
      </c>
      <c r="AJ1373" t="s">
        <v>198</v>
      </c>
      <c r="AK1373" t="s">
        <v>196</v>
      </c>
      <c r="AL1373" t="s">
        <v>197</v>
      </c>
      <c r="AM1373" t="s">
        <v>197</v>
      </c>
      <c r="AN1373" t="s">
        <v>198</v>
      </c>
      <c r="AO1373" t="s">
        <v>196</v>
      </c>
      <c r="AP1373" t="s">
        <v>198</v>
      </c>
      <c r="AQ1373" s="241">
        <v>0</v>
      </c>
      <c r="AR1373" s="241">
        <v>0</v>
      </c>
    </row>
    <row r="1374" spans="1:44" x14ac:dyDescent="0.2">
      <c r="A1374">
        <v>122775</v>
      </c>
      <c r="B1374" t="s">
        <v>1144</v>
      </c>
      <c r="C1374" t="s">
        <v>198</v>
      </c>
      <c r="D1374" t="s">
        <v>198</v>
      </c>
      <c r="E1374" t="s">
        <v>198</v>
      </c>
      <c r="F1374" t="s">
        <v>198</v>
      </c>
      <c r="G1374" t="s">
        <v>198</v>
      </c>
      <c r="H1374" t="s">
        <v>198</v>
      </c>
      <c r="I1374" t="s">
        <v>198</v>
      </c>
      <c r="J1374" t="s">
        <v>198</v>
      </c>
      <c r="K1374" t="s">
        <v>198</v>
      </c>
      <c r="L1374" t="s">
        <v>198</v>
      </c>
      <c r="M1374" t="s">
        <v>198</v>
      </c>
      <c r="N1374" t="s">
        <v>197</v>
      </c>
      <c r="O1374" t="s">
        <v>196</v>
      </c>
      <c r="P1374" t="s">
        <v>198</v>
      </c>
      <c r="Q1374" t="s">
        <v>196</v>
      </c>
      <c r="R1374" t="s">
        <v>198</v>
      </c>
      <c r="S1374" t="s">
        <v>198</v>
      </c>
      <c r="T1374" t="s">
        <v>198</v>
      </c>
      <c r="U1374" t="s">
        <v>198</v>
      </c>
      <c r="V1374" t="s">
        <v>198</v>
      </c>
      <c r="W1374" t="s">
        <v>198</v>
      </c>
      <c r="X1374" t="s">
        <v>198</v>
      </c>
      <c r="Y1374" t="s">
        <v>196</v>
      </c>
      <c r="Z1374" t="s">
        <v>198</v>
      </c>
      <c r="AA1374" t="s">
        <v>196</v>
      </c>
      <c r="AB1374" t="s">
        <v>198</v>
      </c>
      <c r="AC1374" t="s">
        <v>198</v>
      </c>
      <c r="AD1374" t="s">
        <v>198</v>
      </c>
      <c r="AE1374" t="s">
        <v>196</v>
      </c>
      <c r="AF1374" t="s">
        <v>196</v>
      </c>
      <c r="AG1374" t="s">
        <v>198</v>
      </c>
      <c r="AH1374" t="s">
        <v>196</v>
      </c>
      <c r="AI1374" t="s">
        <v>198</v>
      </c>
      <c r="AJ1374" t="s">
        <v>198</v>
      </c>
      <c r="AK1374" t="s">
        <v>196</v>
      </c>
      <c r="AL1374" t="s">
        <v>198</v>
      </c>
      <c r="AM1374" t="s">
        <v>198</v>
      </c>
      <c r="AN1374" t="s">
        <v>198</v>
      </c>
      <c r="AO1374" t="s">
        <v>198</v>
      </c>
      <c r="AP1374" t="s">
        <v>196</v>
      </c>
      <c r="AQ1374" s="241">
        <v>0</v>
      </c>
      <c r="AR1374" s="241">
        <v>0</v>
      </c>
    </row>
    <row r="1375" spans="1:44" x14ac:dyDescent="0.2">
      <c r="A1375">
        <v>122776</v>
      </c>
      <c r="B1375" t="s">
        <v>1141</v>
      </c>
      <c r="C1375" t="s">
        <v>198</v>
      </c>
      <c r="D1375" t="s">
        <v>198</v>
      </c>
      <c r="E1375" t="s">
        <v>198</v>
      </c>
      <c r="F1375" t="s">
        <v>198</v>
      </c>
      <c r="G1375" t="s">
        <v>198</v>
      </c>
      <c r="H1375" t="s">
        <v>196</v>
      </c>
      <c r="I1375" t="s">
        <v>198</v>
      </c>
      <c r="J1375" t="s">
        <v>198</v>
      </c>
      <c r="K1375" t="s">
        <v>198</v>
      </c>
      <c r="L1375" t="s">
        <v>196</v>
      </c>
      <c r="M1375" t="s">
        <v>198</v>
      </c>
      <c r="N1375" t="s">
        <v>198</v>
      </c>
      <c r="O1375" t="s">
        <v>198</v>
      </c>
      <c r="P1375" t="s">
        <v>198</v>
      </c>
      <c r="Q1375" t="s">
        <v>198</v>
      </c>
      <c r="R1375" t="s">
        <v>198</v>
      </c>
      <c r="S1375" t="s">
        <v>198</v>
      </c>
      <c r="T1375" t="s">
        <v>198</v>
      </c>
      <c r="U1375" t="s">
        <v>198</v>
      </c>
      <c r="V1375" t="s">
        <v>198</v>
      </c>
      <c r="W1375" t="s">
        <v>196</v>
      </c>
      <c r="X1375" t="s">
        <v>198</v>
      </c>
      <c r="Y1375" t="s">
        <v>198</v>
      </c>
      <c r="Z1375" t="s">
        <v>198</v>
      </c>
      <c r="AA1375" t="s">
        <v>198</v>
      </c>
      <c r="AB1375" t="s">
        <v>196</v>
      </c>
      <c r="AC1375" t="s">
        <v>198</v>
      </c>
      <c r="AD1375" t="s">
        <v>198</v>
      </c>
      <c r="AE1375" t="s">
        <v>198</v>
      </c>
      <c r="AF1375" t="s">
        <v>198</v>
      </c>
      <c r="AG1375" t="s">
        <v>197</v>
      </c>
      <c r="AH1375" t="s">
        <v>198</v>
      </c>
      <c r="AI1375" t="s">
        <v>198</v>
      </c>
      <c r="AJ1375" t="s">
        <v>198</v>
      </c>
      <c r="AK1375" t="s">
        <v>197</v>
      </c>
      <c r="AL1375" t="s">
        <v>197</v>
      </c>
      <c r="AM1375" t="s">
        <v>197</v>
      </c>
      <c r="AN1375" t="s">
        <v>197</v>
      </c>
      <c r="AO1375" t="s">
        <v>197</v>
      </c>
      <c r="AP1375" t="s">
        <v>197</v>
      </c>
      <c r="AQ1375" s="241">
        <v>0</v>
      </c>
      <c r="AR1375" s="241">
        <v>0</v>
      </c>
    </row>
    <row r="1376" spans="1:44" x14ac:dyDescent="0.2">
      <c r="A1376">
        <v>122783</v>
      </c>
      <c r="B1376" t="s">
        <v>59</v>
      </c>
      <c r="C1376" t="s">
        <v>198</v>
      </c>
      <c r="D1376" t="s">
        <v>198</v>
      </c>
      <c r="E1376" t="s">
        <v>196</v>
      </c>
      <c r="F1376" t="s">
        <v>196</v>
      </c>
      <c r="G1376" t="s">
        <v>198</v>
      </c>
      <c r="H1376" t="s">
        <v>198</v>
      </c>
      <c r="I1376" t="s">
        <v>198</v>
      </c>
      <c r="J1376" t="s">
        <v>198</v>
      </c>
      <c r="K1376" t="s">
        <v>196</v>
      </c>
      <c r="L1376" t="s">
        <v>198</v>
      </c>
      <c r="M1376" t="s">
        <v>198</v>
      </c>
      <c r="N1376" t="s">
        <v>198</v>
      </c>
      <c r="O1376" t="s">
        <v>198</v>
      </c>
      <c r="P1376" t="s">
        <v>198</v>
      </c>
      <c r="Q1376" t="s">
        <v>198</v>
      </c>
      <c r="R1376" t="s">
        <v>198</v>
      </c>
      <c r="S1376" t="s">
        <v>198</v>
      </c>
      <c r="T1376" t="s">
        <v>198</v>
      </c>
      <c r="U1376" t="s">
        <v>198</v>
      </c>
      <c r="V1376" t="s">
        <v>198</v>
      </c>
      <c r="W1376" t="s">
        <v>198</v>
      </c>
      <c r="X1376" t="s">
        <v>198</v>
      </c>
      <c r="Y1376" t="s">
        <v>196</v>
      </c>
      <c r="Z1376" t="s">
        <v>198</v>
      </c>
      <c r="AA1376" t="s">
        <v>196</v>
      </c>
      <c r="AB1376" t="s">
        <v>198</v>
      </c>
      <c r="AC1376" t="s">
        <v>198</v>
      </c>
      <c r="AD1376" t="s">
        <v>198</v>
      </c>
      <c r="AE1376" t="s">
        <v>196</v>
      </c>
      <c r="AF1376" t="s">
        <v>198</v>
      </c>
      <c r="AG1376" t="s">
        <v>198</v>
      </c>
      <c r="AH1376" t="s">
        <v>198</v>
      </c>
      <c r="AI1376" t="s">
        <v>198</v>
      </c>
      <c r="AJ1376" t="s">
        <v>196</v>
      </c>
      <c r="AK1376" t="s">
        <v>196</v>
      </c>
      <c r="AL1376" t="s">
        <v>198</v>
      </c>
      <c r="AM1376" t="s">
        <v>198</v>
      </c>
      <c r="AN1376" t="s">
        <v>198</v>
      </c>
      <c r="AO1376" t="s">
        <v>198</v>
      </c>
      <c r="AP1376" t="s">
        <v>198</v>
      </c>
      <c r="AQ1376" s="241">
        <v>0</v>
      </c>
      <c r="AR1376" s="241">
        <v>0</v>
      </c>
    </row>
    <row r="1377" spans="1:44" x14ac:dyDescent="0.2">
      <c r="A1377">
        <v>122785</v>
      </c>
      <c r="B1377" t="s">
        <v>65</v>
      </c>
      <c r="C1377" t="s">
        <v>198</v>
      </c>
      <c r="D1377" t="s">
        <v>196</v>
      </c>
      <c r="E1377" t="s">
        <v>196</v>
      </c>
      <c r="F1377" t="s">
        <v>196</v>
      </c>
      <c r="G1377" t="s">
        <v>196</v>
      </c>
      <c r="H1377" t="s">
        <v>198</v>
      </c>
      <c r="I1377" t="s">
        <v>198</v>
      </c>
      <c r="J1377" t="s">
        <v>196</v>
      </c>
      <c r="K1377" t="s">
        <v>198</v>
      </c>
      <c r="L1377" t="s">
        <v>198</v>
      </c>
      <c r="M1377" t="s">
        <v>196</v>
      </c>
      <c r="N1377" t="s">
        <v>198</v>
      </c>
      <c r="O1377" t="s">
        <v>198</v>
      </c>
      <c r="P1377" t="s">
        <v>196</v>
      </c>
      <c r="Q1377" t="s">
        <v>198</v>
      </c>
      <c r="R1377" t="s">
        <v>196</v>
      </c>
      <c r="S1377" t="s">
        <v>198</v>
      </c>
      <c r="T1377" t="s">
        <v>198</v>
      </c>
      <c r="U1377" t="s">
        <v>198</v>
      </c>
      <c r="V1377" t="s">
        <v>198</v>
      </c>
      <c r="W1377" t="s">
        <v>196</v>
      </c>
      <c r="X1377" t="s">
        <v>196</v>
      </c>
      <c r="Y1377" t="s">
        <v>198</v>
      </c>
      <c r="Z1377" t="s">
        <v>196</v>
      </c>
      <c r="AA1377" t="s">
        <v>196</v>
      </c>
      <c r="AB1377" t="s">
        <v>196</v>
      </c>
      <c r="AC1377" t="s">
        <v>198</v>
      </c>
      <c r="AD1377" t="s">
        <v>198</v>
      </c>
      <c r="AE1377" t="s">
        <v>196</v>
      </c>
      <c r="AF1377" t="s">
        <v>196</v>
      </c>
      <c r="AG1377" t="s">
        <v>197</v>
      </c>
      <c r="AH1377" t="s">
        <v>197</v>
      </c>
      <c r="AI1377" t="s">
        <v>197</v>
      </c>
      <c r="AJ1377" t="s">
        <v>197</v>
      </c>
      <c r="AK1377" t="s">
        <v>197</v>
      </c>
      <c r="AL1377"/>
      <c r="AM1377"/>
      <c r="AN1377"/>
      <c r="AO1377"/>
      <c r="AP1377"/>
      <c r="AQ1377" s="241">
        <v>0</v>
      </c>
      <c r="AR1377" s="241">
        <v>0</v>
      </c>
    </row>
    <row r="1378" spans="1:44" x14ac:dyDescent="0.2">
      <c r="A1378">
        <v>122789</v>
      </c>
      <c r="B1378" t="s">
        <v>59</v>
      </c>
      <c r="C1378" t="s">
        <v>198</v>
      </c>
      <c r="D1378" t="s">
        <v>198</v>
      </c>
      <c r="E1378" t="s">
        <v>196</v>
      </c>
      <c r="F1378" t="s">
        <v>198</v>
      </c>
      <c r="G1378" t="s">
        <v>198</v>
      </c>
      <c r="H1378" t="s">
        <v>198</v>
      </c>
      <c r="I1378" t="s">
        <v>198</v>
      </c>
      <c r="J1378" t="s">
        <v>196</v>
      </c>
      <c r="K1378" t="s">
        <v>198</v>
      </c>
      <c r="L1378" t="s">
        <v>198</v>
      </c>
      <c r="M1378" t="s">
        <v>198</v>
      </c>
      <c r="N1378" t="s">
        <v>198</v>
      </c>
      <c r="O1378" t="s">
        <v>198</v>
      </c>
      <c r="P1378" t="s">
        <v>198</v>
      </c>
      <c r="Q1378" t="s">
        <v>198</v>
      </c>
      <c r="R1378" t="s">
        <v>198</v>
      </c>
      <c r="S1378" t="s">
        <v>198</v>
      </c>
      <c r="T1378" t="s">
        <v>196</v>
      </c>
      <c r="U1378" t="s">
        <v>196</v>
      </c>
      <c r="V1378" t="s">
        <v>198</v>
      </c>
      <c r="W1378" t="s">
        <v>196</v>
      </c>
      <c r="X1378" t="s">
        <v>198</v>
      </c>
      <c r="Y1378" t="s">
        <v>198</v>
      </c>
      <c r="Z1378" t="s">
        <v>198</v>
      </c>
      <c r="AA1378" t="s">
        <v>198</v>
      </c>
      <c r="AB1378" t="s">
        <v>196</v>
      </c>
      <c r="AC1378" t="s">
        <v>196</v>
      </c>
      <c r="AD1378" t="s">
        <v>196</v>
      </c>
      <c r="AE1378" t="s">
        <v>196</v>
      </c>
      <c r="AF1378" t="s">
        <v>198</v>
      </c>
      <c r="AG1378" t="s">
        <v>198</v>
      </c>
      <c r="AH1378" t="s">
        <v>196</v>
      </c>
      <c r="AI1378" t="s">
        <v>196</v>
      </c>
      <c r="AJ1378" t="s">
        <v>196</v>
      </c>
      <c r="AK1378" t="s">
        <v>196</v>
      </c>
      <c r="AL1378" t="s">
        <v>198</v>
      </c>
      <c r="AM1378" t="s">
        <v>197</v>
      </c>
      <c r="AN1378" t="s">
        <v>198</v>
      </c>
      <c r="AO1378" t="s">
        <v>196</v>
      </c>
      <c r="AP1378" t="s">
        <v>197</v>
      </c>
      <c r="AQ1378" s="241">
        <v>0</v>
      </c>
      <c r="AR1378" s="241">
        <v>0</v>
      </c>
    </row>
    <row r="1379" spans="1:44" x14ac:dyDescent="0.2">
      <c r="A1379">
        <v>122794</v>
      </c>
      <c r="B1379" t="s">
        <v>65</v>
      </c>
      <c r="C1379" t="s">
        <v>197</v>
      </c>
      <c r="D1379" t="s">
        <v>197</v>
      </c>
      <c r="E1379" t="s">
        <v>197</v>
      </c>
      <c r="F1379" t="s">
        <v>197</v>
      </c>
      <c r="G1379" t="s">
        <v>197</v>
      </c>
      <c r="H1379" t="s">
        <v>198</v>
      </c>
      <c r="I1379" t="s">
        <v>198</v>
      </c>
      <c r="J1379" t="s">
        <v>198</v>
      </c>
      <c r="K1379" t="s">
        <v>198</v>
      </c>
      <c r="L1379" t="s">
        <v>196</v>
      </c>
      <c r="M1379" t="s">
        <v>196</v>
      </c>
      <c r="N1379" t="s">
        <v>196</v>
      </c>
      <c r="O1379" t="s">
        <v>198</v>
      </c>
      <c r="P1379" t="s">
        <v>196</v>
      </c>
      <c r="Q1379" t="s">
        <v>198</v>
      </c>
      <c r="R1379" t="s">
        <v>198</v>
      </c>
      <c r="S1379" t="s">
        <v>198</v>
      </c>
      <c r="T1379" t="s">
        <v>198</v>
      </c>
      <c r="U1379" t="s">
        <v>198</v>
      </c>
      <c r="V1379" t="s">
        <v>198</v>
      </c>
      <c r="W1379" t="s">
        <v>198</v>
      </c>
      <c r="X1379" t="s">
        <v>198</v>
      </c>
      <c r="Y1379" t="s">
        <v>196</v>
      </c>
      <c r="Z1379" t="s">
        <v>196</v>
      </c>
      <c r="AA1379" t="s">
        <v>198</v>
      </c>
      <c r="AB1379" t="s">
        <v>198</v>
      </c>
      <c r="AC1379" t="s">
        <v>198</v>
      </c>
      <c r="AD1379" t="s">
        <v>198</v>
      </c>
      <c r="AE1379" t="s">
        <v>196</v>
      </c>
      <c r="AF1379" t="s">
        <v>196</v>
      </c>
      <c r="AG1379" t="s">
        <v>197</v>
      </c>
      <c r="AH1379" t="s">
        <v>197</v>
      </c>
      <c r="AI1379" t="s">
        <v>197</v>
      </c>
      <c r="AJ1379" t="s">
        <v>197</v>
      </c>
      <c r="AK1379" t="s">
        <v>197</v>
      </c>
      <c r="AL1379"/>
      <c r="AM1379"/>
      <c r="AN1379"/>
      <c r="AO1379"/>
      <c r="AP1379"/>
      <c r="AQ1379" s="241">
        <v>0</v>
      </c>
      <c r="AR1379" s="241">
        <v>0</v>
      </c>
    </row>
    <row r="1380" spans="1:44" x14ac:dyDescent="0.2">
      <c r="A1380" s="241">
        <v>122795</v>
      </c>
      <c r="B1380" t="s">
        <v>59</v>
      </c>
      <c r="C1380" s="241" t="s">
        <v>198</v>
      </c>
      <c r="D1380" s="241" t="s">
        <v>198</v>
      </c>
      <c r="E1380" s="241" t="s">
        <v>196</v>
      </c>
      <c r="F1380" s="241" t="s">
        <v>198</v>
      </c>
      <c r="G1380" s="241" t="s">
        <v>198</v>
      </c>
      <c r="H1380" s="241" t="s">
        <v>198</v>
      </c>
      <c r="I1380" s="241" t="s">
        <v>198</v>
      </c>
      <c r="J1380" s="241" t="s">
        <v>198</v>
      </c>
      <c r="K1380" s="241" t="s">
        <v>198</v>
      </c>
      <c r="L1380" s="241" t="s">
        <v>198</v>
      </c>
      <c r="M1380" s="241" t="s">
        <v>198</v>
      </c>
      <c r="N1380" s="241" t="s">
        <v>198</v>
      </c>
      <c r="O1380" s="241" t="s">
        <v>196</v>
      </c>
      <c r="P1380" s="241" t="s">
        <v>198</v>
      </c>
      <c r="Q1380" s="241" t="s">
        <v>198</v>
      </c>
      <c r="R1380" s="241" t="s">
        <v>198</v>
      </c>
      <c r="S1380" s="241" t="s">
        <v>198</v>
      </c>
      <c r="T1380" s="241" t="s">
        <v>198</v>
      </c>
      <c r="U1380" s="241" t="s">
        <v>198</v>
      </c>
      <c r="V1380" s="241" t="s">
        <v>198</v>
      </c>
      <c r="W1380" s="241" t="s">
        <v>198</v>
      </c>
      <c r="X1380" s="241" t="s">
        <v>198</v>
      </c>
      <c r="Y1380" s="241" t="s">
        <v>198</v>
      </c>
      <c r="Z1380" s="241" t="s">
        <v>198</v>
      </c>
      <c r="AA1380" s="241" t="s">
        <v>198</v>
      </c>
      <c r="AB1380" s="241" t="s">
        <v>198</v>
      </c>
      <c r="AC1380" s="241" t="s">
        <v>198</v>
      </c>
      <c r="AD1380" s="241" t="s">
        <v>196</v>
      </c>
      <c r="AE1380" s="241" t="s">
        <v>198</v>
      </c>
      <c r="AF1380" s="241" t="s">
        <v>196</v>
      </c>
      <c r="AG1380" s="241" t="s">
        <v>198</v>
      </c>
      <c r="AH1380" s="241" t="s">
        <v>196</v>
      </c>
      <c r="AI1380" s="241" t="s">
        <v>198</v>
      </c>
      <c r="AJ1380" s="241" t="s">
        <v>198</v>
      </c>
      <c r="AK1380" s="241" t="s">
        <v>196</v>
      </c>
      <c r="AL1380" s="241" t="s">
        <v>198</v>
      </c>
      <c r="AM1380" s="241" t="s">
        <v>198</v>
      </c>
      <c r="AN1380" s="241" t="s">
        <v>196</v>
      </c>
      <c r="AO1380" s="241" t="s">
        <v>198</v>
      </c>
      <c r="AP1380" s="241" t="s">
        <v>196</v>
      </c>
      <c r="AQ1380" s="241">
        <v>0</v>
      </c>
      <c r="AR1380" s="241">
        <v>0</v>
      </c>
    </row>
    <row r="1381" spans="1:44" x14ac:dyDescent="0.2">
      <c r="A1381">
        <v>122800</v>
      </c>
      <c r="B1381" t="s">
        <v>65</v>
      </c>
      <c r="C1381" t="s">
        <v>198</v>
      </c>
      <c r="D1381" t="s">
        <v>198</v>
      </c>
      <c r="E1381" t="s">
        <v>196</v>
      </c>
      <c r="F1381" t="s">
        <v>198</v>
      </c>
      <c r="G1381" t="s">
        <v>198</v>
      </c>
      <c r="H1381" t="s">
        <v>198</v>
      </c>
      <c r="I1381" t="s">
        <v>196</v>
      </c>
      <c r="J1381" t="s">
        <v>198</v>
      </c>
      <c r="K1381" t="s">
        <v>197</v>
      </c>
      <c r="L1381" t="s">
        <v>198</v>
      </c>
      <c r="M1381" t="s">
        <v>197</v>
      </c>
      <c r="N1381" t="s">
        <v>198</v>
      </c>
      <c r="O1381" t="s">
        <v>198</v>
      </c>
      <c r="P1381" t="s">
        <v>198</v>
      </c>
      <c r="Q1381" t="s">
        <v>198</v>
      </c>
      <c r="R1381" t="s">
        <v>196</v>
      </c>
      <c r="S1381" t="s">
        <v>198</v>
      </c>
      <c r="T1381" t="s">
        <v>198</v>
      </c>
      <c r="U1381" t="s">
        <v>196</v>
      </c>
      <c r="V1381" t="s">
        <v>196</v>
      </c>
      <c r="W1381" t="s">
        <v>196</v>
      </c>
      <c r="X1381" t="s">
        <v>198</v>
      </c>
      <c r="Y1381" t="s">
        <v>198</v>
      </c>
      <c r="Z1381" t="s">
        <v>196</v>
      </c>
      <c r="AA1381" t="s">
        <v>196</v>
      </c>
      <c r="AB1381" t="s">
        <v>198</v>
      </c>
      <c r="AC1381" t="s">
        <v>198</v>
      </c>
      <c r="AD1381" t="s">
        <v>198</v>
      </c>
      <c r="AE1381" t="s">
        <v>196</v>
      </c>
      <c r="AF1381" t="s">
        <v>198</v>
      </c>
      <c r="AG1381" t="s">
        <v>197</v>
      </c>
      <c r="AH1381" t="s">
        <v>197</v>
      </c>
      <c r="AI1381" t="s">
        <v>197</v>
      </c>
      <c r="AJ1381" t="s">
        <v>197</v>
      </c>
      <c r="AK1381" t="s">
        <v>197</v>
      </c>
      <c r="AL1381"/>
      <c r="AM1381"/>
      <c r="AN1381"/>
      <c r="AO1381"/>
      <c r="AP1381"/>
      <c r="AQ1381" s="241">
        <v>0</v>
      </c>
      <c r="AR1381" s="241">
        <v>0</v>
      </c>
    </row>
    <row r="1382" spans="1:44" x14ac:dyDescent="0.2">
      <c r="A1382">
        <v>122801</v>
      </c>
      <c r="B1382" t="s">
        <v>1144</v>
      </c>
      <c r="C1382" t="s">
        <v>198</v>
      </c>
      <c r="D1382" t="s">
        <v>198</v>
      </c>
      <c r="E1382" t="s">
        <v>196</v>
      </c>
      <c r="F1382" t="s">
        <v>198</v>
      </c>
      <c r="G1382" t="s">
        <v>196</v>
      </c>
      <c r="H1382" t="s">
        <v>198</v>
      </c>
      <c r="I1382" t="s">
        <v>197</v>
      </c>
      <c r="J1382" t="s">
        <v>198</v>
      </c>
      <c r="K1382" t="s">
        <v>198</v>
      </c>
      <c r="L1382" t="s">
        <v>198</v>
      </c>
      <c r="M1382" t="s">
        <v>198</v>
      </c>
      <c r="N1382" t="s">
        <v>196</v>
      </c>
      <c r="O1382" t="s">
        <v>198</v>
      </c>
      <c r="P1382" t="s">
        <v>198</v>
      </c>
      <c r="Q1382" t="s">
        <v>198</v>
      </c>
      <c r="R1382" t="s">
        <v>197</v>
      </c>
      <c r="S1382" t="s">
        <v>198</v>
      </c>
      <c r="T1382" t="s">
        <v>196</v>
      </c>
      <c r="U1382" t="s">
        <v>198</v>
      </c>
      <c r="V1382" t="s">
        <v>198</v>
      </c>
      <c r="W1382" t="s">
        <v>198</v>
      </c>
      <c r="X1382" t="s">
        <v>198</v>
      </c>
      <c r="Y1382" t="s">
        <v>198</v>
      </c>
      <c r="Z1382" t="s">
        <v>198</v>
      </c>
      <c r="AA1382" t="s">
        <v>198</v>
      </c>
      <c r="AB1382" t="s">
        <v>198</v>
      </c>
      <c r="AC1382" t="s">
        <v>198</v>
      </c>
      <c r="AD1382" t="s">
        <v>196</v>
      </c>
      <c r="AE1382" t="s">
        <v>198</v>
      </c>
      <c r="AF1382" t="s">
        <v>196</v>
      </c>
      <c r="AG1382" t="s">
        <v>198</v>
      </c>
      <c r="AH1382" t="s">
        <v>196</v>
      </c>
      <c r="AI1382" t="s">
        <v>196</v>
      </c>
      <c r="AJ1382" t="s">
        <v>198</v>
      </c>
      <c r="AK1382" t="s">
        <v>196</v>
      </c>
      <c r="AL1382" t="s">
        <v>198</v>
      </c>
      <c r="AM1382" t="s">
        <v>196</v>
      </c>
      <c r="AN1382" t="s">
        <v>196</v>
      </c>
      <c r="AO1382" t="s">
        <v>198</v>
      </c>
      <c r="AP1382" t="s">
        <v>196</v>
      </c>
      <c r="AQ1382" s="241">
        <v>0</v>
      </c>
      <c r="AR1382" s="241">
        <v>0</v>
      </c>
    </row>
    <row r="1383" spans="1:44" x14ac:dyDescent="0.2">
      <c r="A1383" s="241">
        <v>122804</v>
      </c>
      <c r="B1383" t="s">
        <v>59</v>
      </c>
      <c r="C1383" s="241" t="s">
        <v>198</v>
      </c>
      <c r="D1383" s="241" t="s">
        <v>198</v>
      </c>
      <c r="E1383" s="241" t="s">
        <v>198</v>
      </c>
      <c r="F1383" s="241" t="s">
        <v>198</v>
      </c>
      <c r="G1383" s="241" t="s">
        <v>198</v>
      </c>
      <c r="H1383" s="241" t="s">
        <v>198</v>
      </c>
      <c r="I1383" s="241" t="s">
        <v>197</v>
      </c>
      <c r="J1383" s="241" t="s">
        <v>196</v>
      </c>
      <c r="K1383" s="241" t="s">
        <v>198</v>
      </c>
      <c r="L1383" s="241" t="s">
        <v>198</v>
      </c>
      <c r="M1383" s="241" t="s">
        <v>198</v>
      </c>
      <c r="N1383" s="241" t="s">
        <v>197</v>
      </c>
      <c r="O1383" s="241" t="s">
        <v>198</v>
      </c>
      <c r="P1383" s="241" t="s">
        <v>196</v>
      </c>
      <c r="Q1383" s="241" t="s">
        <v>198</v>
      </c>
      <c r="R1383" s="241" t="s">
        <v>198</v>
      </c>
      <c r="S1383" s="241" t="s">
        <v>198</v>
      </c>
      <c r="T1383" s="241" t="s">
        <v>196</v>
      </c>
      <c r="U1383" s="241" t="s">
        <v>198</v>
      </c>
      <c r="V1383" s="241" t="s">
        <v>198</v>
      </c>
      <c r="W1383" s="241" t="s">
        <v>198</v>
      </c>
      <c r="X1383" s="241" t="s">
        <v>198</v>
      </c>
      <c r="Y1383" s="241" t="s">
        <v>198</v>
      </c>
      <c r="Z1383" s="241" t="s">
        <v>198</v>
      </c>
      <c r="AA1383" s="241" t="s">
        <v>196</v>
      </c>
      <c r="AB1383" s="241" t="s">
        <v>198</v>
      </c>
      <c r="AC1383" s="241" t="s">
        <v>198</v>
      </c>
      <c r="AD1383" s="241" t="s">
        <v>198</v>
      </c>
      <c r="AE1383" s="241" t="s">
        <v>196</v>
      </c>
      <c r="AF1383" s="241" t="s">
        <v>196</v>
      </c>
      <c r="AG1383" s="241" t="s">
        <v>198</v>
      </c>
      <c r="AH1383" s="241" t="s">
        <v>198</v>
      </c>
      <c r="AI1383" s="241" t="s">
        <v>198</v>
      </c>
      <c r="AJ1383" s="241" t="s">
        <v>198</v>
      </c>
      <c r="AK1383" s="241" t="s">
        <v>198</v>
      </c>
      <c r="AL1383" s="241" t="s">
        <v>197</v>
      </c>
      <c r="AM1383" s="241" t="s">
        <v>196</v>
      </c>
      <c r="AN1383" s="241" t="s">
        <v>197</v>
      </c>
      <c r="AO1383" s="241" t="s">
        <v>196</v>
      </c>
      <c r="AP1383" s="241" t="s">
        <v>198</v>
      </c>
      <c r="AQ1383" s="241">
        <v>0</v>
      </c>
      <c r="AR1383" s="241">
        <v>0</v>
      </c>
    </row>
    <row r="1384" spans="1:44" x14ac:dyDescent="0.2">
      <c r="A1384">
        <v>122805</v>
      </c>
      <c r="B1384" t="s">
        <v>1144</v>
      </c>
      <c r="C1384" t="s">
        <v>198</v>
      </c>
      <c r="D1384" t="s">
        <v>198</v>
      </c>
      <c r="E1384" t="s">
        <v>196</v>
      </c>
      <c r="F1384" t="s">
        <v>196</v>
      </c>
      <c r="G1384" t="s">
        <v>196</v>
      </c>
      <c r="H1384" t="s">
        <v>198</v>
      </c>
      <c r="I1384" t="s">
        <v>196</v>
      </c>
      <c r="J1384" t="s">
        <v>198</v>
      </c>
      <c r="K1384" t="s">
        <v>198</v>
      </c>
      <c r="L1384" t="s">
        <v>198</v>
      </c>
      <c r="M1384" t="s">
        <v>198</v>
      </c>
      <c r="N1384" t="s">
        <v>196</v>
      </c>
      <c r="O1384" t="s">
        <v>196</v>
      </c>
      <c r="P1384" t="s">
        <v>198</v>
      </c>
      <c r="Q1384" t="s">
        <v>196</v>
      </c>
      <c r="R1384" t="s">
        <v>198</v>
      </c>
      <c r="S1384" t="s">
        <v>198</v>
      </c>
      <c r="T1384" t="s">
        <v>196</v>
      </c>
      <c r="U1384" t="s">
        <v>197</v>
      </c>
      <c r="V1384" t="s">
        <v>198</v>
      </c>
      <c r="W1384" t="s">
        <v>198</v>
      </c>
      <c r="X1384" t="s">
        <v>196</v>
      </c>
      <c r="Y1384" t="s">
        <v>196</v>
      </c>
      <c r="Z1384" t="s">
        <v>196</v>
      </c>
      <c r="AA1384" t="s">
        <v>196</v>
      </c>
      <c r="AB1384" t="s">
        <v>198</v>
      </c>
      <c r="AC1384" t="s">
        <v>198</v>
      </c>
      <c r="AD1384" t="s">
        <v>196</v>
      </c>
      <c r="AE1384" t="s">
        <v>198</v>
      </c>
      <c r="AF1384" t="s">
        <v>196</v>
      </c>
      <c r="AG1384" t="s">
        <v>198</v>
      </c>
      <c r="AH1384" t="s">
        <v>196</v>
      </c>
      <c r="AI1384" t="s">
        <v>198</v>
      </c>
      <c r="AJ1384" t="s">
        <v>198</v>
      </c>
      <c r="AK1384" t="s">
        <v>198</v>
      </c>
      <c r="AL1384" t="s">
        <v>198</v>
      </c>
      <c r="AM1384" t="s">
        <v>196</v>
      </c>
      <c r="AN1384" t="s">
        <v>196</v>
      </c>
      <c r="AO1384" t="s">
        <v>198</v>
      </c>
      <c r="AP1384" t="s">
        <v>196</v>
      </c>
      <c r="AQ1384" s="241">
        <v>0</v>
      </c>
      <c r="AR1384" s="241">
        <v>0</v>
      </c>
    </row>
    <row r="1385" spans="1:44" x14ac:dyDescent="0.2">
      <c r="A1385">
        <v>122807</v>
      </c>
      <c r="B1385" t="s">
        <v>1141</v>
      </c>
      <c r="C1385" t="s">
        <v>198</v>
      </c>
      <c r="D1385" t="s">
        <v>198</v>
      </c>
      <c r="E1385" t="s">
        <v>196</v>
      </c>
      <c r="F1385" t="s">
        <v>198</v>
      </c>
      <c r="G1385" t="s">
        <v>198</v>
      </c>
      <c r="H1385" t="s">
        <v>198</v>
      </c>
      <c r="I1385" t="s">
        <v>198</v>
      </c>
      <c r="J1385" t="s">
        <v>198</v>
      </c>
      <c r="K1385" t="s">
        <v>198</v>
      </c>
      <c r="L1385" t="s">
        <v>198</v>
      </c>
      <c r="M1385" t="s">
        <v>198</v>
      </c>
      <c r="N1385" t="s">
        <v>197</v>
      </c>
      <c r="O1385" t="s">
        <v>198</v>
      </c>
      <c r="P1385" t="s">
        <v>196</v>
      </c>
      <c r="Q1385" t="s">
        <v>198</v>
      </c>
      <c r="R1385" t="s">
        <v>198</v>
      </c>
      <c r="S1385" t="s">
        <v>197</v>
      </c>
      <c r="T1385" t="s">
        <v>196</v>
      </c>
      <c r="U1385" t="s">
        <v>196</v>
      </c>
      <c r="V1385" t="s">
        <v>198</v>
      </c>
      <c r="W1385" t="s">
        <v>198</v>
      </c>
      <c r="X1385" t="s">
        <v>198</v>
      </c>
      <c r="Y1385" t="s">
        <v>196</v>
      </c>
      <c r="Z1385" t="s">
        <v>198</v>
      </c>
      <c r="AA1385" t="s">
        <v>196</v>
      </c>
      <c r="AB1385" t="s">
        <v>196</v>
      </c>
      <c r="AC1385" t="s">
        <v>197</v>
      </c>
      <c r="AD1385" t="s">
        <v>198</v>
      </c>
      <c r="AE1385" t="s">
        <v>196</v>
      </c>
      <c r="AF1385" t="s">
        <v>196</v>
      </c>
      <c r="AG1385" t="s">
        <v>198</v>
      </c>
      <c r="AH1385" t="s">
        <v>197</v>
      </c>
      <c r="AI1385" t="s">
        <v>198</v>
      </c>
      <c r="AJ1385" t="s">
        <v>198</v>
      </c>
      <c r="AK1385" t="s">
        <v>197</v>
      </c>
      <c r="AL1385" t="s">
        <v>197</v>
      </c>
      <c r="AM1385" t="s">
        <v>197</v>
      </c>
      <c r="AN1385" t="s">
        <v>197</v>
      </c>
      <c r="AO1385" t="s">
        <v>197</v>
      </c>
      <c r="AP1385" t="s">
        <v>197</v>
      </c>
      <c r="AQ1385" s="241">
        <v>0</v>
      </c>
      <c r="AR1385" s="241">
        <v>0</v>
      </c>
    </row>
    <row r="1386" spans="1:44" x14ac:dyDescent="0.2">
      <c r="A1386">
        <v>122810</v>
      </c>
      <c r="B1386" t="s">
        <v>59</v>
      </c>
      <c r="C1386" t="s">
        <v>198</v>
      </c>
      <c r="D1386" t="s">
        <v>198</v>
      </c>
      <c r="E1386" t="s">
        <v>196</v>
      </c>
      <c r="F1386" t="s">
        <v>198</v>
      </c>
      <c r="G1386" t="s">
        <v>198</v>
      </c>
      <c r="H1386" t="s">
        <v>198</v>
      </c>
      <c r="I1386" t="s">
        <v>198</v>
      </c>
      <c r="J1386" t="s">
        <v>198</v>
      </c>
      <c r="K1386" t="s">
        <v>198</v>
      </c>
      <c r="L1386" t="s">
        <v>198</v>
      </c>
      <c r="M1386" t="s">
        <v>198</v>
      </c>
      <c r="N1386" t="s">
        <v>198</v>
      </c>
      <c r="O1386" t="s">
        <v>198</v>
      </c>
      <c r="P1386" t="s">
        <v>198</v>
      </c>
      <c r="Q1386" t="s">
        <v>198</v>
      </c>
      <c r="R1386" t="s">
        <v>197</v>
      </c>
      <c r="S1386" t="s">
        <v>198</v>
      </c>
      <c r="T1386" t="s">
        <v>198</v>
      </c>
      <c r="U1386" t="s">
        <v>198</v>
      </c>
      <c r="V1386" t="s">
        <v>198</v>
      </c>
      <c r="W1386" t="s">
        <v>198</v>
      </c>
      <c r="X1386" t="s">
        <v>198</v>
      </c>
      <c r="Y1386" t="s">
        <v>198</v>
      </c>
      <c r="Z1386" t="s">
        <v>198</v>
      </c>
      <c r="AA1386" t="s">
        <v>198</v>
      </c>
      <c r="AB1386" t="s">
        <v>198</v>
      </c>
      <c r="AC1386" t="s">
        <v>198</v>
      </c>
      <c r="AD1386" t="s">
        <v>198</v>
      </c>
      <c r="AE1386" t="s">
        <v>198</v>
      </c>
      <c r="AF1386" t="s">
        <v>198</v>
      </c>
      <c r="AG1386" t="s">
        <v>198</v>
      </c>
      <c r="AH1386" t="s">
        <v>198</v>
      </c>
      <c r="AI1386" t="s">
        <v>198</v>
      </c>
      <c r="AJ1386" t="s">
        <v>198</v>
      </c>
      <c r="AK1386" t="s">
        <v>198</v>
      </c>
      <c r="AL1386" t="s">
        <v>198</v>
      </c>
      <c r="AM1386" t="s">
        <v>198</v>
      </c>
      <c r="AN1386" t="s">
        <v>198</v>
      </c>
      <c r="AO1386" t="s">
        <v>198</v>
      </c>
      <c r="AP1386" t="s">
        <v>197</v>
      </c>
      <c r="AQ1386" s="241">
        <v>0</v>
      </c>
      <c r="AR1386" s="241">
        <v>0</v>
      </c>
    </row>
    <row r="1387" spans="1:44" x14ac:dyDescent="0.2">
      <c r="A1387">
        <v>122817</v>
      </c>
      <c r="B1387" t="s">
        <v>65</v>
      </c>
      <c r="C1387" t="s">
        <v>198</v>
      </c>
      <c r="D1387" t="s">
        <v>198</v>
      </c>
      <c r="E1387" t="s">
        <v>196</v>
      </c>
      <c r="F1387" t="s">
        <v>198</v>
      </c>
      <c r="G1387" t="s">
        <v>196</v>
      </c>
      <c r="H1387" t="s">
        <v>198</v>
      </c>
      <c r="I1387" t="s">
        <v>198</v>
      </c>
      <c r="J1387" t="s">
        <v>198</v>
      </c>
      <c r="K1387" t="s">
        <v>198</v>
      </c>
      <c r="L1387" t="s">
        <v>198</v>
      </c>
      <c r="M1387" t="s">
        <v>198</v>
      </c>
      <c r="N1387" t="s">
        <v>198</v>
      </c>
      <c r="O1387" t="s">
        <v>196</v>
      </c>
      <c r="P1387" t="s">
        <v>198</v>
      </c>
      <c r="Q1387" t="s">
        <v>196</v>
      </c>
      <c r="R1387" t="s">
        <v>197</v>
      </c>
      <c r="S1387" t="s">
        <v>198</v>
      </c>
      <c r="T1387" t="s">
        <v>197</v>
      </c>
      <c r="U1387" t="s">
        <v>198</v>
      </c>
      <c r="V1387" t="s">
        <v>197</v>
      </c>
      <c r="W1387" t="s">
        <v>198</v>
      </c>
      <c r="X1387" t="s">
        <v>198</v>
      </c>
      <c r="Y1387" t="s">
        <v>196</v>
      </c>
      <c r="Z1387" t="s">
        <v>198</v>
      </c>
      <c r="AA1387" t="s">
        <v>196</v>
      </c>
      <c r="AB1387" t="s">
        <v>198</v>
      </c>
      <c r="AC1387" t="s">
        <v>197</v>
      </c>
      <c r="AD1387" t="s">
        <v>198</v>
      </c>
      <c r="AE1387" t="s">
        <v>197</v>
      </c>
      <c r="AF1387" t="s">
        <v>198</v>
      </c>
      <c r="AG1387" t="s">
        <v>197</v>
      </c>
      <c r="AH1387" t="s">
        <v>197</v>
      </c>
      <c r="AI1387" t="s">
        <v>197</v>
      </c>
      <c r="AJ1387" t="s">
        <v>197</v>
      </c>
      <c r="AK1387" t="s">
        <v>197</v>
      </c>
      <c r="AL1387"/>
      <c r="AM1387"/>
      <c r="AN1387"/>
      <c r="AO1387"/>
      <c r="AP1387"/>
      <c r="AQ1387" s="241">
        <v>0</v>
      </c>
      <c r="AR1387" s="241">
        <v>0</v>
      </c>
    </row>
    <row r="1388" spans="1:44" x14ac:dyDescent="0.2">
      <c r="A1388">
        <v>122819</v>
      </c>
      <c r="B1388" t="s">
        <v>1141</v>
      </c>
      <c r="C1388" t="s">
        <v>198</v>
      </c>
      <c r="D1388" t="s">
        <v>198</v>
      </c>
      <c r="E1388" t="s">
        <v>197</v>
      </c>
      <c r="F1388" t="s">
        <v>198</v>
      </c>
      <c r="G1388" t="s">
        <v>196</v>
      </c>
      <c r="H1388" t="s">
        <v>198</v>
      </c>
      <c r="I1388" t="s">
        <v>196</v>
      </c>
      <c r="J1388" t="s">
        <v>198</v>
      </c>
      <c r="K1388" t="s">
        <v>198</v>
      </c>
      <c r="L1388" t="s">
        <v>198</v>
      </c>
      <c r="M1388" t="s">
        <v>196</v>
      </c>
      <c r="N1388" t="s">
        <v>197</v>
      </c>
      <c r="O1388" t="s">
        <v>196</v>
      </c>
      <c r="P1388" t="s">
        <v>198</v>
      </c>
      <c r="Q1388" t="s">
        <v>198</v>
      </c>
      <c r="R1388" t="s">
        <v>196</v>
      </c>
      <c r="S1388" t="s">
        <v>198</v>
      </c>
      <c r="T1388" t="s">
        <v>197</v>
      </c>
      <c r="U1388" t="s">
        <v>198</v>
      </c>
      <c r="V1388" t="s">
        <v>198</v>
      </c>
      <c r="W1388" t="s">
        <v>198</v>
      </c>
      <c r="X1388" t="s">
        <v>198</v>
      </c>
      <c r="Y1388" t="s">
        <v>198</v>
      </c>
      <c r="Z1388" t="s">
        <v>198</v>
      </c>
      <c r="AA1388" t="s">
        <v>198</v>
      </c>
      <c r="AB1388" t="s">
        <v>198</v>
      </c>
      <c r="AC1388" t="s">
        <v>198</v>
      </c>
      <c r="AD1388" t="s">
        <v>198</v>
      </c>
      <c r="AE1388" t="s">
        <v>198</v>
      </c>
      <c r="AF1388" t="s">
        <v>198</v>
      </c>
      <c r="AG1388" t="s">
        <v>198</v>
      </c>
      <c r="AH1388" t="s">
        <v>197</v>
      </c>
      <c r="AI1388" t="s">
        <v>198</v>
      </c>
      <c r="AJ1388" t="s">
        <v>198</v>
      </c>
      <c r="AK1388" t="s">
        <v>198</v>
      </c>
      <c r="AL1388" t="s">
        <v>197</v>
      </c>
      <c r="AM1388" t="s">
        <v>197</v>
      </c>
      <c r="AN1388" t="s">
        <v>197</v>
      </c>
      <c r="AO1388" t="s">
        <v>197</v>
      </c>
      <c r="AP1388" t="s">
        <v>197</v>
      </c>
      <c r="AQ1388" s="241">
        <v>0</v>
      </c>
      <c r="AR1388" s="241">
        <v>0</v>
      </c>
    </row>
    <row r="1389" spans="1:44" x14ac:dyDescent="0.2">
      <c r="A1389">
        <v>122830</v>
      </c>
      <c r="B1389" t="s">
        <v>65</v>
      </c>
      <c r="C1389" t="s">
        <v>198</v>
      </c>
      <c r="D1389" t="s">
        <v>198</v>
      </c>
      <c r="E1389" t="s">
        <v>198</v>
      </c>
      <c r="F1389" t="s">
        <v>198</v>
      </c>
      <c r="G1389" t="s">
        <v>198</v>
      </c>
      <c r="H1389" t="s">
        <v>198</v>
      </c>
      <c r="I1389" t="s">
        <v>198</v>
      </c>
      <c r="J1389" t="s">
        <v>198</v>
      </c>
      <c r="K1389" t="s">
        <v>198</v>
      </c>
      <c r="L1389" t="s">
        <v>198</v>
      </c>
      <c r="M1389" t="s">
        <v>198</v>
      </c>
      <c r="N1389" t="s">
        <v>198</v>
      </c>
      <c r="O1389" t="s">
        <v>198</v>
      </c>
      <c r="P1389" t="s">
        <v>198</v>
      </c>
      <c r="Q1389" t="s">
        <v>198</v>
      </c>
      <c r="R1389" t="s">
        <v>198</v>
      </c>
      <c r="S1389" t="s">
        <v>198</v>
      </c>
      <c r="T1389" t="s">
        <v>198</v>
      </c>
      <c r="U1389" t="s">
        <v>198</v>
      </c>
      <c r="V1389" t="s">
        <v>198</v>
      </c>
      <c r="W1389" t="s">
        <v>198</v>
      </c>
      <c r="X1389" t="s">
        <v>198</v>
      </c>
      <c r="Y1389" t="s">
        <v>198</v>
      </c>
      <c r="Z1389" t="s">
        <v>198</v>
      </c>
      <c r="AA1389" t="s">
        <v>198</v>
      </c>
      <c r="AB1389" t="s">
        <v>198</v>
      </c>
      <c r="AC1389" t="s">
        <v>198</v>
      </c>
      <c r="AD1389" t="s">
        <v>197</v>
      </c>
      <c r="AE1389" t="s">
        <v>198</v>
      </c>
      <c r="AF1389" t="s">
        <v>198</v>
      </c>
      <c r="AG1389" t="s">
        <v>197</v>
      </c>
      <c r="AH1389" t="s">
        <v>197</v>
      </c>
      <c r="AI1389" t="s">
        <v>197</v>
      </c>
      <c r="AJ1389" t="s">
        <v>197</v>
      </c>
      <c r="AK1389" t="s">
        <v>197</v>
      </c>
      <c r="AL1389"/>
      <c r="AM1389"/>
      <c r="AN1389"/>
      <c r="AO1389"/>
      <c r="AP1389"/>
      <c r="AQ1389" s="241">
        <v>0</v>
      </c>
      <c r="AR1389" s="241">
        <v>0</v>
      </c>
    </row>
    <row r="1390" spans="1:44" x14ac:dyDescent="0.2">
      <c r="A1390" s="241">
        <v>122846</v>
      </c>
      <c r="B1390" t="s">
        <v>1144</v>
      </c>
      <c r="C1390" s="241" t="s">
        <v>198</v>
      </c>
      <c r="D1390" s="241" t="s">
        <v>198</v>
      </c>
      <c r="E1390" s="241" t="s">
        <v>196</v>
      </c>
      <c r="F1390" s="241" t="s">
        <v>198</v>
      </c>
      <c r="G1390" s="241" t="s">
        <v>198</v>
      </c>
      <c r="H1390" s="241" t="s">
        <v>198</v>
      </c>
      <c r="I1390" s="241" t="s">
        <v>196</v>
      </c>
      <c r="J1390" s="241" t="s">
        <v>198</v>
      </c>
      <c r="K1390" s="241" t="s">
        <v>198</v>
      </c>
      <c r="L1390" s="241" t="s">
        <v>198</v>
      </c>
      <c r="M1390" s="241" t="s">
        <v>196</v>
      </c>
      <c r="N1390" s="241" t="s">
        <v>196</v>
      </c>
      <c r="O1390" s="241" t="s">
        <v>198</v>
      </c>
      <c r="P1390" s="241" t="s">
        <v>198</v>
      </c>
      <c r="Q1390" s="241" t="s">
        <v>196</v>
      </c>
      <c r="R1390" s="241" t="s">
        <v>198</v>
      </c>
      <c r="S1390" s="241" t="s">
        <v>198</v>
      </c>
      <c r="T1390" s="241" t="s">
        <v>196</v>
      </c>
      <c r="U1390" s="241" t="s">
        <v>198</v>
      </c>
      <c r="V1390" s="241" t="s">
        <v>198</v>
      </c>
      <c r="W1390" s="241" t="s">
        <v>196</v>
      </c>
      <c r="X1390" s="241" t="s">
        <v>198</v>
      </c>
      <c r="Y1390" s="241" t="s">
        <v>196</v>
      </c>
      <c r="Z1390" s="241" t="s">
        <v>198</v>
      </c>
      <c r="AA1390" s="241" t="s">
        <v>198</v>
      </c>
      <c r="AB1390" s="241" t="s">
        <v>198</v>
      </c>
      <c r="AC1390" s="241" t="s">
        <v>198</v>
      </c>
      <c r="AD1390" s="241" t="s">
        <v>196</v>
      </c>
      <c r="AE1390" s="241" t="s">
        <v>198</v>
      </c>
      <c r="AF1390" s="241" t="s">
        <v>198</v>
      </c>
      <c r="AG1390" s="241" t="s">
        <v>198</v>
      </c>
      <c r="AH1390" s="241" t="s">
        <v>198</v>
      </c>
      <c r="AI1390" s="241" t="s">
        <v>196</v>
      </c>
      <c r="AJ1390" s="241" t="s">
        <v>198</v>
      </c>
      <c r="AK1390" s="241" t="s">
        <v>198</v>
      </c>
      <c r="AL1390" s="241" t="s">
        <v>196</v>
      </c>
      <c r="AM1390" s="241" t="s">
        <v>196</v>
      </c>
      <c r="AN1390" s="241" t="s">
        <v>198</v>
      </c>
      <c r="AO1390" s="241" t="s">
        <v>198</v>
      </c>
      <c r="AP1390" s="241" t="s">
        <v>198</v>
      </c>
      <c r="AQ1390" s="241">
        <v>0</v>
      </c>
      <c r="AR1390" s="241">
        <v>0</v>
      </c>
    </row>
    <row r="1391" spans="1:44" x14ac:dyDescent="0.2">
      <c r="A1391" s="241">
        <v>122851</v>
      </c>
      <c r="B1391" t="s">
        <v>59</v>
      </c>
      <c r="C1391" s="241" t="s">
        <v>198</v>
      </c>
      <c r="D1391" s="241" t="s">
        <v>198</v>
      </c>
      <c r="E1391" s="241" t="s">
        <v>198</v>
      </c>
      <c r="F1391" s="241" t="s">
        <v>198</v>
      </c>
      <c r="G1391" s="241" t="s">
        <v>196</v>
      </c>
      <c r="H1391" s="241" t="s">
        <v>198</v>
      </c>
      <c r="I1391" s="241" t="s">
        <v>198</v>
      </c>
      <c r="J1391" s="241" t="s">
        <v>198</v>
      </c>
      <c r="K1391" s="241" t="s">
        <v>198</v>
      </c>
      <c r="L1391" s="241" t="s">
        <v>198</v>
      </c>
      <c r="M1391" s="241" t="s">
        <v>198</v>
      </c>
      <c r="N1391" s="241" t="s">
        <v>198</v>
      </c>
      <c r="O1391" s="241" t="s">
        <v>198</v>
      </c>
      <c r="P1391" s="241" t="s">
        <v>198</v>
      </c>
      <c r="Q1391" s="241" t="s">
        <v>198</v>
      </c>
      <c r="R1391" s="241" t="s">
        <v>198</v>
      </c>
      <c r="S1391" s="241" t="s">
        <v>198</v>
      </c>
      <c r="T1391" s="241" t="s">
        <v>198</v>
      </c>
      <c r="U1391" s="241" t="s">
        <v>198</v>
      </c>
      <c r="V1391" s="241" t="s">
        <v>198</v>
      </c>
      <c r="W1391" s="241" t="s">
        <v>198</v>
      </c>
      <c r="X1391" s="241" t="s">
        <v>198</v>
      </c>
      <c r="Y1391" s="241" t="s">
        <v>198</v>
      </c>
      <c r="Z1391" s="241" t="s">
        <v>198</v>
      </c>
      <c r="AA1391" s="241" t="s">
        <v>196</v>
      </c>
      <c r="AB1391" s="241" t="s">
        <v>198</v>
      </c>
      <c r="AC1391" s="241" t="s">
        <v>198</v>
      </c>
      <c r="AD1391" s="241" t="s">
        <v>198</v>
      </c>
      <c r="AE1391" s="241" t="s">
        <v>198</v>
      </c>
      <c r="AF1391" s="241" t="s">
        <v>196</v>
      </c>
      <c r="AG1391" s="241" t="s">
        <v>198</v>
      </c>
      <c r="AH1391" s="241" t="s">
        <v>198</v>
      </c>
      <c r="AI1391" s="241" t="s">
        <v>198</v>
      </c>
      <c r="AJ1391" s="241" t="s">
        <v>198</v>
      </c>
      <c r="AK1391" s="241" t="s">
        <v>196</v>
      </c>
      <c r="AL1391" s="241" t="s">
        <v>197</v>
      </c>
      <c r="AM1391" s="241" t="s">
        <v>196</v>
      </c>
      <c r="AN1391" s="241" t="s">
        <v>197</v>
      </c>
      <c r="AO1391" s="241" t="s">
        <v>196</v>
      </c>
      <c r="AP1391" s="241" t="s">
        <v>196</v>
      </c>
      <c r="AQ1391" s="241">
        <v>0</v>
      </c>
      <c r="AR1391" s="241">
        <v>0</v>
      </c>
    </row>
    <row r="1392" spans="1:44" x14ac:dyDescent="0.2">
      <c r="A1392">
        <v>122854</v>
      </c>
      <c r="B1392" t="s">
        <v>59</v>
      </c>
      <c r="C1392" t="s">
        <v>196</v>
      </c>
      <c r="D1392" t="s">
        <v>198</v>
      </c>
      <c r="E1392" t="s">
        <v>198</v>
      </c>
      <c r="F1392" t="s">
        <v>196</v>
      </c>
      <c r="G1392" t="s">
        <v>198</v>
      </c>
      <c r="H1392" t="s">
        <v>198</v>
      </c>
      <c r="I1392" t="s">
        <v>196</v>
      </c>
      <c r="J1392" t="s">
        <v>198</v>
      </c>
      <c r="K1392" t="s">
        <v>196</v>
      </c>
      <c r="L1392" t="s">
        <v>198</v>
      </c>
      <c r="M1392" t="s">
        <v>198</v>
      </c>
      <c r="N1392" t="s">
        <v>196</v>
      </c>
      <c r="O1392" t="s">
        <v>198</v>
      </c>
      <c r="P1392" t="s">
        <v>198</v>
      </c>
      <c r="Q1392" t="s">
        <v>198</v>
      </c>
      <c r="R1392" t="s">
        <v>196</v>
      </c>
      <c r="S1392" t="s">
        <v>198</v>
      </c>
      <c r="T1392" t="s">
        <v>197</v>
      </c>
      <c r="U1392" t="s">
        <v>198</v>
      </c>
      <c r="V1392" t="s">
        <v>198</v>
      </c>
      <c r="W1392" t="s">
        <v>196</v>
      </c>
      <c r="X1392" t="s">
        <v>196</v>
      </c>
      <c r="Y1392" t="s">
        <v>198</v>
      </c>
      <c r="Z1392" t="s">
        <v>198</v>
      </c>
      <c r="AA1392" t="s">
        <v>196</v>
      </c>
      <c r="AB1392" t="s">
        <v>198</v>
      </c>
      <c r="AC1392" t="s">
        <v>198</v>
      </c>
      <c r="AD1392" t="s">
        <v>198</v>
      </c>
      <c r="AE1392" t="s">
        <v>198</v>
      </c>
      <c r="AF1392" t="s">
        <v>196</v>
      </c>
      <c r="AG1392" t="s">
        <v>196</v>
      </c>
      <c r="AH1392" t="s">
        <v>196</v>
      </c>
      <c r="AI1392" t="s">
        <v>196</v>
      </c>
      <c r="AJ1392" t="s">
        <v>196</v>
      </c>
      <c r="AK1392" t="s">
        <v>196</v>
      </c>
      <c r="AL1392" t="s">
        <v>198</v>
      </c>
      <c r="AM1392" t="s">
        <v>198</v>
      </c>
      <c r="AN1392" t="s">
        <v>198</v>
      </c>
      <c r="AO1392" t="s">
        <v>198</v>
      </c>
      <c r="AP1392" t="s">
        <v>198</v>
      </c>
      <c r="AQ1392" s="241">
        <v>0</v>
      </c>
      <c r="AR1392" s="241">
        <v>0</v>
      </c>
    </row>
    <row r="1393" spans="1:44" x14ac:dyDescent="0.2">
      <c r="A1393">
        <v>122864</v>
      </c>
      <c r="B1393" t="s">
        <v>59</v>
      </c>
      <c r="C1393" t="s">
        <v>198</v>
      </c>
      <c r="D1393" t="s">
        <v>198</v>
      </c>
      <c r="E1393" t="s">
        <v>198</v>
      </c>
      <c r="F1393" t="s">
        <v>198</v>
      </c>
      <c r="G1393" t="s">
        <v>198</v>
      </c>
      <c r="H1393" t="s">
        <v>198</v>
      </c>
      <c r="I1393" t="s">
        <v>198</v>
      </c>
      <c r="J1393" t="s">
        <v>198</v>
      </c>
      <c r="K1393" t="s">
        <v>198</v>
      </c>
      <c r="L1393" t="s">
        <v>198</v>
      </c>
      <c r="M1393" t="s">
        <v>198</v>
      </c>
      <c r="N1393" t="s">
        <v>198</v>
      </c>
      <c r="O1393" t="s">
        <v>198</v>
      </c>
      <c r="P1393" t="s">
        <v>198</v>
      </c>
      <c r="Q1393" t="s">
        <v>198</v>
      </c>
      <c r="R1393" t="s">
        <v>196</v>
      </c>
      <c r="S1393" t="s">
        <v>198</v>
      </c>
      <c r="T1393" t="s">
        <v>196</v>
      </c>
      <c r="U1393" t="s">
        <v>198</v>
      </c>
      <c r="V1393" t="s">
        <v>198</v>
      </c>
      <c r="W1393" t="s">
        <v>198</v>
      </c>
      <c r="X1393" t="s">
        <v>198</v>
      </c>
      <c r="Y1393" t="s">
        <v>198</v>
      </c>
      <c r="Z1393" t="s">
        <v>198</v>
      </c>
      <c r="AA1393" t="s">
        <v>198</v>
      </c>
      <c r="AB1393" t="s">
        <v>198</v>
      </c>
      <c r="AC1393" t="s">
        <v>198</v>
      </c>
      <c r="AD1393" t="s">
        <v>198</v>
      </c>
      <c r="AE1393" t="s">
        <v>198</v>
      </c>
      <c r="AF1393" t="s">
        <v>198</v>
      </c>
      <c r="AG1393" t="s">
        <v>198</v>
      </c>
      <c r="AH1393" t="s">
        <v>196</v>
      </c>
      <c r="AI1393" t="s">
        <v>196</v>
      </c>
      <c r="AJ1393" t="s">
        <v>198</v>
      </c>
      <c r="AK1393" t="s">
        <v>196</v>
      </c>
      <c r="AL1393" t="s">
        <v>196</v>
      </c>
      <c r="AM1393" t="s">
        <v>198</v>
      </c>
      <c r="AN1393" t="s">
        <v>196</v>
      </c>
      <c r="AO1393" t="s">
        <v>198</v>
      </c>
      <c r="AP1393" t="s">
        <v>196</v>
      </c>
      <c r="AQ1393" s="241">
        <v>0</v>
      </c>
      <c r="AR1393" s="241">
        <v>0</v>
      </c>
    </row>
    <row r="1394" spans="1:44" x14ac:dyDescent="0.2">
      <c r="A1394">
        <v>122865</v>
      </c>
      <c r="B1394" t="s">
        <v>1141</v>
      </c>
      <c r="C1394" t="s">
        <v>198</v>
      </c>
      <c r="D1394" t="s">
        <v>198</v>
      </c>
      <c r="E1394" t="s">
        <v>196</v>
      </c>
      <c r="F1394" t="s">
        <v>198</v>
      </c>
      <c r="G1394" t="s">
        <v>196</v>
      </c>
      <c r="H1394" t="s">
        <v>198</v>
      </c>
      <c r="I1394" t="s">
        <v>198</v>
      </c>
      <c r="J1394" t="s">
        <v>198</v>
      </c>
      <c r="K1394" t="s">
        <v>198</v>
      </c>
      <c r="L1394" t="s">
        <v>196</v>
      </c>
      <c r="M1394" t="s">
        <v>198</v>
      </c>
      <c r="N1394" t="s">
        <v>198</v>
      </c>
      <c r="O1394" t="s">
        <v>198</v>
      </c>
      <c r="P1394" t="s">
        <v>198</v>
      </c>
      <c r="Q1394" t="s">
        <v>198</v>
      </c>
      <c r="R1394" t="s">
        <v>198</v>
      </c>
      <c r="S1394" t="s">
        <v>197</v>
      </c>
      <c r="T1394" t="s">
        <v>196</v>
      </c>
      <c r="U1394" t="s">
        <v>197</v>
      </c>
      <c r="V1394" t="s">
        <v>197</v>
      </c>
      <c r="W1394" t="s">
        <v>198</v>
      </c>
      <c r="X1394" t="s">
        <v>198</v>
      </c>
      <c r="Y1394" t="s">
        <v>196</v>
      </c>
      <c r="Z1394" t="s">
        <v>198</v>
      </c>
      <c r="AA1394" t="s">
        <v>198</v>
      </c>
      <c r="AB1394" t="s">
        <v>198</v>
      </c>
      <c r="AC1394" t="s">
        <v>198</v>
      </c>
      <c r="AD1394" t="s">
        <v>198</v>
      </c>
      <c r="AE1394" t="s">
        <v>198</v>
      </c>
      <c r="AF1394" t="s">
        <v>196</v>
      </c>
      <c r="AG1394" t="s">
        <v>198</v>
      </c>
      <c r="AH1394" t="s">
        <v>198</v>
      </c>
      <c r="AI1394" t="s">
        <v>196</v>
      </c>
      <c r="AJ1394" t="s">
        <v>198</v>
      </c>
      <c r="AK1394" t="s">
        <v>198</v>
      </c>
      <c r="AL1394" t="s">
        <v>196</v>
      </c>
      <c r="AM1394" t="s">
        <v>196</v>
      </c>
      <c r="AN1394" t="s">
        <v>196</v>
      </c>
      <c r="AO1394" t="s">
        <v>198</v>
      </c>
      <c r="AP1394" t="s">
        <v>196</v>
      </c>
      <c r="AQ1394" s="241">
        <v>0</v>
      </c>
      <c r="AR1394" s="241">
        <v>0</v>
      </c>
    </row>
    <row r="1395" spans="1:44" x14ac:dyDescent="0.2">
      <c r="A1395" s="241">
        <v>122868</v>
      </c>
      <c r="B1395" t="s">
        <v>1144</v>
      </c>
      <c r="C1395" s="241" t="s">
        <v>198</v>
      </c>
      <c r="D1395" s="241" t="s">
        <v>196</v>
      </c>
      <c r="E1395" s="241" t="s">
        <v>196</v>
      </c>
      <c r="F1395" s="241" t="s">
        <v>198</v>
      </c>
      <c r="G1395" s="241" t="s">
        <v>198</v>
      </c>
      <c r="H1395" s="241" t="s">
        <v>198</v>
      </c>
      <c r="I1395" s="241" t="s">
        <v>197</v>
      </c>
      <c r="J1395" s="241" t="s">
        <v>198</v>
      </c>
      <c r="K1395" s="241" t="s">
        <v>196</v>
      </c>
      <c r="L1395" s="241" t="s">
        <v>198</v>
      </c>
      <c r="M1395" s="241" t="s">
        <v>196</v>
      </c>
      <c r="N1395" s="241" t="s">
        <v>196</v>
      </c>
      <c r="O1395" s="241" t="s">
        <v>198</v>
      </c>
      <c r="P1395" s="241" t="s">
        <v>198</v>
      </c>
      <c r="Q1395" s="241" t="s">
        <v>198</v>
      </c>
      <c r="R1395" s="241" t="s">
        <v>197</v>
      </c>
      <c r="S1395" s="241" t="s">
        <v>197</v>
      </c>
      <c r="T1395" s="241" t="s">
        <v>198</v>
      </c>
      <c r="U1395" s="241" t="s">
        <v>196</v>
      </c>
      <c r="V1395" s="241" t="s">
        <v>198</v>
      </c>
      <c r="W1395" s="241" t="s">
        <v>198</v>
      </c>
      <c r="X1395" s="241" t="s">
        <v>196</v>
      </c>
      <c r="Y1395" s="241" t="s">
        <v>196</v>
      </c>
      <c r="Z1395" s="241" t="s">
        <v>196</v>
      </c>
      <c r="AA1395" s="241" t="s">
        <v>196</v>
      </c>
      <c r="AB1395" s="241" t="s">
        <v>198</v>
      </c>
      <c r="AC1395" s="241" t="s">
        <v>196</v>
      </c>
      <c r="AD1395" s="241" t="s">
        <v>198</v>
      </c>
      <c r="AE1395" s="241" t="s">
        <v>198</v>
      </c>
      <c r="AF1395" s="241" t="s">
        <v>198</v>
      </c>
      <c r="AG1395" s="241" t="s">
        <v>198</v>
      </c>
      <c r="AH1395" s="241" t="s">
        <v>198</v>
      </c>
      <c r="AI1395" s="241" t="s">
        <v>198</v>
      </c>
      <c r="AJ1395" s="241" t="s">
        <v>198</v>
      </c>
      <c r="AK1395" s="241" t="s">
        <v>196</v>
      </c>
      <c r="AL1395" s="241" t="s">
        <v>198</v>
      </c>
      <c r="AM1395" s="241" t="s">
        <v>197</v>
      </c>
      <c r="AN1395" s="241" t="s">
        <v>197</v>
      </c>
      <c r="AO1395" s="241" t="s">
        <v>197</v>
      </c>
      <c r="AP1395" s="241" t="s">
        <v>197</v>
      </c>
      <c r="AQ1395" s="241">
        <v>0</v>
      </c>
      <c r="AR1395" s="241">
        <v>0</v>
      </c>
    </row>
    <row r="1396" spans="1:44" x14ac:dyDescent="0.2">
      <c r="A1396">
        <v>122869</v>
      </c>
      <c r="B1396" t="s">
        <v>59</v>
      </c>
      <c r="C1396" t="s">
        <v>198</v>
      </c>
      <c r="D1396" t="s">
        <v>198</v>
      </c>
      <c r="E1396" t="s">
        <v>196</v>
      </c>
      <c r="F1396" t="s">
        <v>198</v>
      </c>
      <c r="G1396" t="s">
        <v>198</v>
      </c>
      <c r="H1396" t="s">
        <v>198</v>
      </c>
      <c r="I1396" t="s">
        <v>196</v>
      </c>
      <c r="J1396" t="s">
        <v>198</v>
      </c>
      <c r="K1396" t="s">
        <v>198</v>
      </c>
      <c r="L1396" t="s">
        <v>198</v>
      </c>
      <c r="M1396" t="s">
        <v>198</v>
      </c>
      <c r="N1396" t="s">
        <v>198</v>
      </c>
      <c r="O1396" t="s">
        <v>198</v>
      </c>
      <c r="P1396" t="s">
        <v>198</v>
      </c>
      <c r="Q1396" t="s">
        <v>198</v>
      </c>
      <c r="R1396" t="s">
        <v>198</v>
      </c>
      <c r="S1396" t="s">
        <v>198</v>
      </c>
      <c r="T1396" t="s">
        <v>197</v>
      </c>
      <c r="U1396" t="s">
        <v>198</v>
      </c>
      <c r="V1396" t="s">
        <v>198</v>
      </c>
      <c r="W1396" t="s">
        <v>198</v>
      </c>
      <c r="X1396" t="s">
        <v>198</v>
      </c>
      <c r="Y1396" t="s">
        <v>198</v>
      </c>
      <c r="Z1396" t="s">
        <v>198</v>
      </c>
      <c r="AA1396" t="s">
        <v>198</v>
      </c>
      <c r="AB1396" t="s">
        <v>198</v>
      </c>
      <c r="AC1396" t="s">
        <v>198</v>
      </c>
      <c r="AD1396" t="s">
        <v>198</v>
      </c>
      <c r="AE1396" t="s">
        <v>198</v>
      </c>
      <c r="AF1396" t="s">
        <v>196</v>
      </c>
      <c r="AG1396" t="s">
        <v>198</v>
      </c>
      <c r="AH1396" t="s">
        <v>198</v>
      </c>
      <c r="AI1396" t="s">
        <v>198</v>
      </c>
      <c r="AJ1396" t="s">
        <v>198</v>
      </c>
      <c r="AK1396" t="s">
        <v>196</v>
      </c>
      <c r="AL1396" t="s">
        <v>197</v>
      </c>
      <c r="AM1396" t="s">
        <v>197</v>
      </c>
      <c r="AN1396" t="s">
        <v>197</v>
      </c>
      <c r="AO1396" t="s">
        <v>196</v>
      </c>
      <c r="AP1396" t="s">
        <v>198</v>
      </c>
      <c r="AQ1396" s="241">
        <v>0</v>
      </c>
      <c r="AR1396" s="241">
        <v>0</v>
      </c>
    </row>
    <row r="1397" spans="1:44" x14ac:dyDescent="0.2">
      <c r="A1397">
        <v>122874</v>
      </c>
      <c r="B1397" t="s">
        <v>65</v>
      </c>
      <c r="C1397" t="s">
        <v>196</v>
      </c>
      <c r="D1397" t="s">
        <v>196</v>
      </c>
      <c r="E1397" t="s">
        <v>196</v>
      </c>
      <c r="F1397" t="s">
        <v>196</v>
      </c>
      <c r="G1397" t="s">
        <v>198</v>
      </c>
      <c r="H1397" t="s">
        <v>198</v>
      </c>
      <c r="I1397" t="s">
        <v>198</v>
      </c>
      <c r="J1397" t="s">
        <v>198</v>
      </c>
      <c r="K1397" t="s">
        <v>198</v>
      </c>
      <c r="L1397" t="s">
        <v>198</v>
      </c>
      <c r="M1397" t="s">
        <v>198</v>
      </c>
      <c r="N1397" t="s">
        <v>196</v>
      </c>
      <c r="O1397" t="s">
        <v>198</v>
      </c>
      <c r="P1397" t="s">
        <v>196</v>
      </c>
      <c r="Q1397" t="s">
        <v>198</v>
      </c>
      <c r="R1397" t="s">
        <v>198</v>
      </c>
      <c r="S1397" t="s">
        <v>198</v>
      </c>
      <c r="T1397" t="s">
        <v>198</v>
      </c>
      <c r="U1397" t="s">
        <v>198</v>
      </c>
      <c r="V1397" t="s">
        <v>198</v>
      </c>
      <c r="W1397" t="s">
        <v>196</v>
      </c>
      <c r="X1397" t="s">
        <v>196</v>
      </c>
      <c r="Y1397" t="s">
        <v>198</v>
      </c>
      <c r="Z1397" t="s">
        <v>196</v>
      </c>
      <c r="AA1397" t="s">
        <v>198</v>
      </c>
      <c r="AB1397" t="s">
        <v>198</v>
      </c>
      <c r="AC1397" t="s">
        <v>198</v>
      </c>
      <c r="AD1397" t="s">
        <v>198</v>
      </c>
      <c r="AE1397" t="s">
        <v>198</v>
      </c>
      <c r="AF1397" t="s">
        <v>198</v>
      </c>
      <c r="AG1397" t="s">
        <v>197</v>
      </c>
      <c r="AH1397" t="s">
        <v>197</v>
      </c>
      <c r="AI1397" t="s">
        <v>197</v>
      </c>
      <c r="AJ1397" t="s">
        <v>197</v>
      </c>
      <c r="AK1397" t="s">
        <v>197</v>
      </c>
      <c r="AL1397"/>
      <c r="AM1397"/>
      <c r="AN1397"/>
      <c r="AO1397"/>
      <c r="AP1397"/>
      <c r="AQ1397" s="241">
        <v>0</v>
      </c>
      <c r="AR1397" s="241">
        <v>0</v>
      </c>
    </row>
    <row r="1398" spans="1:44" x14ac:dyDescent="0.2">
      <c r="A1398" s="241">
        <v>122888</v>
      </c>
      <c r="B1398" t="s">
        <v>1141</v>
      </c>
      <c r="C1398" s="241" t="s">
        <v>197</v>
      </c>
      <c r="D1398" s="241" t="s">
        <v>197</v>
      </c>
      <c r="E1398" s="241" t="s">
        <v>197</v>
      </c>
      <c r="F1398" s="241" t="s">
        <v>197</v>
      </c>
      <c r="G1398" s="241" t="s">
        <v>197</v>
      </c>
      <c r="H1398" s="241" t="s">
        <v>198</v>
      </c>
      <c r="I1398" s="241" t="s">
        <v>198</v>
      </c>
      <c r="J1398" s="241" t="s">
        <v>198</v>
      </c>
      <c r="K1398" s="241" t="s">
        <v>198</v>
      </c>
      <c r="L1398" s="241" t="s">
        <v>198</v>
      </c>
      <c r="M1398" s="241" t="s">
        <v>197</v>
      </c>
      <c r="N1398" s="241" t="s">
        <v>198</v>
      </c>
      <c r="O1398" s="241" t="s">
        <v>198</v>
      </c>
      <c r="P1398" s="241" t="s">
        <v>198</v>
      </c>
      <c r="Q1398" s="241" t="s">
        <v>198</v>
      </c>
      <c r="R1398" s="241" t="s">
        <v>198</v>
      </c>
      <c r="S1398" s="241" t="s">
        <v>198</v>
      </c>
      <c r="T1398" s="241" t="s">
        <v>198</v>
      </c>
      <c r="U1398" s="241" t="s">
        <v>198</v>
      </c>
      <c r="V1398" s="241" t="s">
        <v>198</v>
      </c>
      <c r="W1398" s="241" t="s">
        <v>198</v>
      </c>
      <c r="X1398" s="241" t="s">
        <v>198</v>
      </c>
      <c r="Y1398" s="241" t="s">
        <v>198</v>
      </c>
      <c r="Z1398" s="241" t="s">
        <v>196</v>
      </c>
      <c r="AA1398" s="241" t="s">
        <v>198</v>
      </c>
      <c r="AB1398" s="241" t="s">
        <v>198</v>
      </c>
      <c r="AC1398" s="241" t="s">
        <v>198</v>
      </c>
      <c r="AD1398" s="241" t="s">
        <v>198</v>
      </c>
      <c r="AE1398" s="241" t="s">
        <v>197</v>
      </c>
      <c r="AF1398" s="241" t="s">
        <v>198</v>
      </c>
      <c r="AG1398" s="241" t="s">
        <v>197</v>
      </c>
      <c r="AH1398" s="241" t="s">
        <v>197</v>
      </c>
      <c r="AI1398" s="241" t="s">
        <v>197</v>
      </c>
      <c r="AJ1398" s="241" t="s">
        <v>197</v>
      </c>
      <c r="AK1398" s="241" t="s">
        <v>197</v>
      </c>
      <c r="AQ1398" s="241">
        <v>0</v>
      </c>
      <c r="AR1398" s="241">
        <v>0</v>
      </c>
    </row>
    <row r="1399" spans="1:44" x14ac:dyDescent="0.2">
      <c r="A1399">
        <v>122894</v>
      </c>
      <c r="B1399" t="s">
        <v>1141</v>
      </c>
      <c r="C1399" t="s">
        <v>198</v>
      </c>
      <c r="D1399" t="s">
        <v>198</v>
      </c>
      <c r="E1399" t="s">
        <v>196</v>
      </c>
      <c r="F1399" t="s">
        <v>196</v>
      </c>
      <c r="G1399" t="s">
        <v>196</v>
      </c>
      <c r="H1399" t="s">
        <v>198</v>
      </c>
      <c r="I1399" t="s">
        <v>196</v>
      </c>
      <c r="J1399" t="s">
        <v>198</v>
      </c>
      <c r="K1399" t="s">
        <v>196</v>
      </c>
      <c r="L1399" t="s">
        <v>198</v>
      </c>
      <c r="M1399" t="s">
        <v>198</v>
      </c>
      <c r="N1399" t="s">
        <v>198</v>
      </c>
      <c r="O1399" t="s">
        <v>198</v>
      </c>
      <c r="P1399" t="s">
        <v>196</v>
      </c>
      <c r="Q1399" t="s">
        <v>198</v>
      </c>
      <c r="R1399" t="s">
        <v>196</v>
      </c>
      <c r="S1399" t="s">
        <v>198</v>
      </c>
      <c r="T1399" t="s">
        <v>196</v>
      </c>
      <c r="U1399" t="s">
        <v>196</v>
      </c>
      <c r="V1399" t="s">
        <v>198</v>
      </c>
      <c r="W1399" t="s">
        <v>196</v>
      </c>
      <c r="X1399" t="s">
        <v>198</v>
      </c>
      <c r="Y1399" t="s">
        <v>198</v>
      </c>
      <c r="Z1399" t="s">
        <v>196</v>
      </c>
      <c r="AA1399" t="s">
        <v>198</v>
      </c>
      <c r="AB1399" t="s">
        <v>198</v>
      </c>
      <c r="AC1399" t="s">
        <v>198</v>
      </c>
      <c r="AD1399" t="s">
        <v>198</v>
      </c>
      <c r="AE1399" t="s">
        <v>198</v>
      </c>
      <c r="AF1399" t="s">
        <v>198</v>
      </c>
      <c r="AG1399" t="s">
        <v>198</v>
      </c>
      <c r="AH1399" t="s">
        <v>198</v>
      </c>
      <c r="AI1399" t="s">
        <v>198</v>
      </c>
      <c r="AJ1399" t="s">
        <v>198</v>
      </c>
      <c r="AK1399" t="s">
        <v>198</v>
      </c>
      <c r="AL1399" t="s">
        <v>197</v>
      </c>
      <c r="AM1399" t="s">
        <v>197</v>
      </c>
      <c r="AN1399" t="s">
        <v>197</v>
      </c>
      <c r="AO1399" t="s">
        <v>197</v>
      </c>
      <c r="AP1399" t="s">
        <v>197</v>
      </c>
      <c r="AQ1399" s="241">
        <v>0</v>
      </c>
      <c r="AR1399" s="241">
        <v>0</v>
      </c>
    </row>
    <row r="1400" spans="1:44" x14ac:dyDescent="0.2">
      <c r="A1400">
        <v>122903</v>
      </c>
      <c r="B1400" t="s">
        <v>1141</v>
      </c>
      <c r="C1400" t="s">
        <v>198</v>
      </c>
      <c r="D1400" t="s">
        <v>198</v>
      </c>
      <c r="E1400" t="s">
        <v>198</v>
      </c>
      <c r="F1400" t="s">
        <v>198</v>
      </c>
      <c r="G1400" t="s">
        <v>198</v>
      </c>
      <c r="H1400" t="s">
        <v>198</v>
      </c>
      <c r="I1400" t="s">
        <v>198</v>
      </c>
      <c r="J1400" t="s">
        <v>198</v>
      </c>
      <c r="K1400" t="s">
        <v>198</v>
      </c>
      <c r="L1400" t="s">
        <v>198</v>
      </c>
      <c r="M1400" t="s">
        <v>198</v>
      </c>
      <c r="N1400" t="s">
        <v>198</v>
      </c>
      <c r="O1400" t="s">
        <v>198</v>
      </c>
      <c r="P1400" t="s">
        <v>198</v>
      </c>
      <c r="Q1400" t="s">
        <v>198</v>
      </c>
      <c r="R1400" t="s">
        <v>198</v>
      </c>
      <c r="S1400" t="s">
        <v>198</v>
      </c>
      <c r="T1400" t="s">
        <v>198</v>
      </c>
      <c r="U1400" t="s">
        <v>198</v>
      </c>
      <c r="V1400" t="s">
        <v>198</v>
      </c>
      <c r="W1400" t="s">
        <v>198</v>
      </c>
      <c r="X1400" t="s">
        <v>198</v>
      </c>
      <c r="Y1400" t="s">
        <v>198</v>
      </c>
      <c r="Z1400" t="s">
        <v>198</v>
      </c>
      <c r="AA1400" t="s">
        <v>196</v>
      </c>
      <c r="AB1400" t="s">
        <v>196</v>
      </c>
      <c r="AC1400" t="s">
        <v>196</v>
      </c>
      <c r="AD1400" t="s">
        <v>196</v>
      </c>
      <c r="AE1400" t="s">
        <v>198</v>
      </c>
      <c r="AF1400" t="s">
        <v>198</v>
      </c>
      <c r="AG1400" t="s">
        <v>198</v>
      </c>
      <c r="AH1400" t="s">
        <v>197</v>
      </c>
      <c r="AI1400" t="s">
        <v>198</v>
      </c>
      <c r="AJ1400" t="s">
        <v>198</v>
      </c>
      <c r="AK1400" t="s">
        <v>198</v>
      </c>
      <c r="AL1400" t="s">
        <v>197</v>
      </c>
      <c r="AM1400" t="s">
        <v>197</v>
      </c>
      <c r="AN1400" t="s">
        <v>197</v>
      </c>
      <c r="AO1400" t="s">
        <v>197</v>
      </c>
      <c r="AP1400" t="s">
        <v>197</v>
      </c>
      <c r="AQ1400" s="241">
        <v>0</v>
      </c>
      <c r="AR1400" s="241">
        <v>0</v>
      </c>
    </row>
    <row r="1401" spans="1:44" x14ac:dyDescent="0.2">
      <c r="A1401">
        <v>122904</v>
      </c>
      <c r="B1401" t="s">
        <v>1144</v>
      </c>
      <c r="C1401" t="s">
        <v>198</v>
      </c>
      <c r="D1401" t="s">
        <v>196</v>
      </c>
      <c r="E1401" t="s">
        <v>196</v>
      </c>
      <c r="F1401" t="s">
        <v>196</v>
      </c>
      <c r="G1401" t="s">
        <v>196</v>
      </c>
      <c r="H1401" t="s">
        <v>198</v>
      </c>
      <c r="I1401" t="s">
        <v>196</v>
      </c>
      <c r="J1401" t="s">
        <v>196</v>
      </c>
      <c r="K1401" t="s">
        <v>196</v>
      </c>
      <c r="L1401" t="s">
        <v>198</v>
      </c>
      <c r="M1401" t="s">
        <v>197</v>
      </c>
      <c r="N1401" t="s">
        <v>197</v>
      </c>
      <c r="O1401" t="s">
        <v>197</v>
      </c>
      <c r="P1401" t="s">
        <v>196</v>
      </c>
      <c r="Q1401" t="s">
        <v>198</v>
      </c>
      <c r="R1401" t="s">
        <v>196</v>
      </c>
      <c r="S1401" t="s">
        <v>198</v>
      </c>
      <c r="T1401" t="s">
        <v>198</v>
      </c>
      <c r="U1401" t="s">
        <v>196</v>
      </c>
      <c r="V1401" t="s">
        <v>198</v>
      </c>
      <c r="W1401" t="s">
        <v>196</v>
      </c>
      <c r="X1401" t="s">
        <v>198</v>
      </c>
      <c r="Y1401" t="s">
        <v>198</v>
      </c>
      <c r="Z1401" t="s">
        <v>198</v>
      </c>
      <c r="AA1401" t="s">
        <v>196</v>
      </c>
      <c r="AB1401" t="s">
        <v>196</v>
      </c>
      <c r="AC1401" t="s">
        <v>198</v>
      </c>
      <c r="AD1401" t="s">
        <v>198</v>
      </c>
      <c r="AE1401" t="s">
        <v>198</v>
      </c>
      <c r="AF1401" t="s">
        <v>196</v>
      </c>
      <c r="AG1401" t="s">
        <v>198</v>
      </c>
      <c r="AH1401" t="s">
        <v>198</v>
      </c>
      <c r="AI1401" t="s">
        <v>196</v>
      </c>
      <c r="AJ1401" t="s">
        <v>198</v>
      </c>
      <c r="AK1401" t="s">
        <v>196</v>
      </c>
      <c r="AL1401" t="s">
        <v>198</v>
      </c>
      <c r="AM1401" t="s">
        <v>196</v>
      </c>
      <c r="AN1401" t="s">
        <v>198</v>
      </c>
      <c r="AO1401" t="s">
        <v>196</v>
      </c>
      <c r="AP1401" t="s">
        <v>196</v>
      </c>
      <c r="AQ1401" s="241">
        <v>0</v>
      </c>
      <c r="AR1401" s="241">
        <v>0</v>
      </c>
    </row>
    <row r="1402" spans="1:44" x14ac:dyDescent="0.2">
      <c r="A1402">
        <v>122910</v>
      </c>
      <c r="B1402" t="s">
        <v>1144</v>
      </c>
      <c r="C1402" t="s">
        <v>198</v>
      </c>
      <c r="D1402" t="s">
        <v>198</v>
      </c>
      <c r="E1402" t="s">
        <v>198</v>
      </c>
      <c r="F1402" t="s">
        <v>198</v>
      </c>
      <c r="G1402" t="s">
        <v>198</v>
      </c>
      <c r="H1402" t="s">
        <v>198</v>
      </c>
      <c r="I1402" t="s">
        <v>196</v>
      </c>
      <c r="J1402" t="s">
        <v>198</v>
      </c>
      <c r="K1402" t="s">
        <v>198</v>
      </c>
      <c r="L1402" t="s">
        <v>198</v>
      </c>
      <c r="M1402" t="s">
        <v>196</v>
      </c>
      <c r="N1402" t="s">
        <v>198</v>
      </c>
      <c r="O1402" t="s">
        <v>196</v>
      </c>
      <c r="P1402" t="s">
        <v>196</v>
      </c>
      <c r="Q1402" t="s">
        <v>196</v>
      </c>
      <c r="R1402" t="s">
        <v>198</v>
      </c>
      <c r="S1402" t="s">
        <v>198</v>
      </c>
      <c r="T1402" t="s">
        <v>196</v>
      </c>
      <c r="U1402" t="s">
        <v>198</v>
      </c>
      <c r="V1402" t="s">
        <v>198</v>
      </c>
      <c r="W1402" t="s">
        <v>198</v>
      </c>
      <c r="X1402" t="s">
        <v>198</v>
      </c>
      <c r="Y1402" t="s">
        <v>196</v>
      </c>
      <c r="Z1402" t="s">
        <v>198</v>
      </c>
      <c r="AA1402" t="s">
        <v>196</v>
      </c>
      <c r="AB1402" t="s">
        <v>198</v>
      </c>
      <c r="AC1402" t="s">
        <v>198</v>
      </c>
      <c r="AD1402" t="s">
        <v>198</v>
      </c>
      <c r="AE1402" t="s">
        <v>198</v>
      </c>
      <c r="AF1402" t="s">
        <v>196</v>
      </c>
      <c r="AG1402" t="s">
        <v>198</v>
      </c>
      <c r="AH1402" t="s">
        <v>196</v>
      </c>
      <c r="AI1402" t="s">
        <v>196</v>
      </c>
      <c r="AJ1402" t="s">
        <v>196</v>
      </c>
      <c r="AK1402" t="s">
        <v>196</v>
      </c>
      <c r="AL1402" t="s">
        <v>198</v>
      </c>
      <c r="AM1402" t="s">
        <v>197</v>
      </c>
      <c r="AN1402" t="s">
        <v>198</v>
      </c>
      <c r="AO1402" t="s">
        <v>197</v>
      </c>
      <c r="AP1402" t="s">
        <v>197</v>
      </c>
      <c r="AQ1402" s="241">
        <v>0</v>
      </c>
      <c r="AR1402" s="241">
        <v>0</v>
      </c>
    </row>
    <row r="1403" spans="1:44" x14ac:dyDescent="0.2">
      <c r="A1403">
        <v>122915</v>
      </c>
      <c r="B1403" t="s">
        <v>1141</v>
      </c>
      <c r="C1403" t="s">
        <v>198</v>
      </c>
      <c r="D1403" t="s">
        <v>196</v>
      </c>
      <c r="E1403" t="s">
        <v>198</v>
      </c>
      <c r="F1403" t="s">
        <v>197</v>
      </c>
      <c r="G1403" t="s">
        <v>196</v>
      </c>
      <c r="H1403" t="s">
        <v>198</v>
      </c>
      <c r="I1403" t="s">
        <v>197</v>
      </c>
      <c r="J1403" t="s">
        <v>198</v>
      </c>
      <c r="K1403" t="s">
        <v>198</v>
      </c>
      <c r="L1403" t="s">
        <v>198</v>
      </c>
      <c r="M1403" t="s">
        <v>196</v>
      </c>
      <c r="N1403" t="s">
        <v>198</v>
      </c>
      <c r="O1403" t="s">
        <v>198</v>
      </c>
      <c r="P1403" t="s">
        <v>198</v>
      </c>
      <c r="Q1403" t="s">
        <v>198</v>
      </c>
      <c r="R1403" t="s">
        <v>196</v>
      </c>
      <c r="S1403" t="s">
        <v>198</v>
      </c>
      <c r="T1403" t="s">
        <v>198</v>
      </c>
      <c r="U1403" t="s">
        <v>198</v>
      </c>
      <c r="V1403" t="s">
        <v>198</v>
      </c>
      <c r="W1403" t="s">
        <v>198</v>
      </c>
      <c r="X1403" t="s">
        <v>198</v>
      </c>
      <c r="Y1403" t="s">
        <v>196</v>
      </c>
      <c r="Z1403" t="s">
        <v>198</v>
      </c>
      <c r="AA1403" t="s">
        <v>198</v>
      </c>
      <c r="AB1403" t="s">
        <v>198</v>
      </c>
      <c r="AC1403" t="s">
        <v>198</v>
      </c>
      <c r="AD1403" t="s">
        <v>198</v>
      </c>
      <c r="AE1403" t="s">
        <v>198</v>
      </c>
      <c r="AF1403" t="s">
        <v>196</v>
      </c>
      <c r="AG1403" t="s">
        <v>198</v>
      </c>
      <c r="AH1403" t="s">
        <v>198</v>
      </c>
      <c r="AI1403" t="s">
        <v>198</v>
      </c>
      <c r="AJ1403" t="s">
        <v>198</v>
      </c>
      <c r="AK1403" t="s">
        <v>198</v>
      </c>
      <c r="AL1403" t="s">
        <v>197</v>
      </c>
      <c r="AM1403" t="s">
        <v>197</v>
      </c>
      <c r="AN1403" t="s">
        <v>197</v>
      </c>
      <c r="AO1403" t="s">
        <v>197</v>
      </c>
      <c r="AP1403" t="s">
        <v>197</v>
      </c>
      <c r="AQ1403" s="241">
        <v>0</v>
      </c>
      <c r="AR1403" s="241">
        <v>0</v>
      </c>
    </row>
    <row r="1404" spans="1:44" ht="15" x14ac:dyDescent="0.25">
      <c r="A1404" s="258">
        <v>122918</v>
      </c>
      <c r="B1404" t="s">
        <v>59</v>
      </c>
      <c r="C1404" s="245" t="s">
        <v>198</v>
      </c>
      <c r="D1404" s="245" t="s">
        <v>198</v>
      </c>
      <c r="E1404" s="245" t="s">
        <v>198</v>
      </c>
      <c r="F1404" s="245" t="s">
        <v>198</v>
      </c>
      <c r="G1404" s="245" t="s">
        <v>198</v>
      </c>
      <c r="H1404" s="245" t="s">
        <v>196</v>
      </c>
      <c r="I1404" s="245" t="s">
        <v>196</v>
      </c>
      <c r="J1404" s="245" t="s">
        <v>198</v>
      </c>
      <c r="K1404" s="245" t="s">
        <v>196</v>
      </c>
      <c r="L1404" s="245" t="s">
        <v>196</v>
      </c>
      <c r="M1404" s="245" t="s">
        <v>198</v>
      </c>
      <c r="N1404" s="245" t="s">
        <v>198</v>
      </c>
      <c r="O1404" s="245" t="s">
        <v>198</v>
      </c>
      <c r="P1404" s="245" t="s">
        <v>198</v>
      </c>
      <c r="Q1404" s="245" t="s">
        <v>198</v>
      </c>
      <c r="R1404" s="245" t="s">
        <v>198</v>
      </c>
      <c r="S1404" s="245" t="s">
        <v>198</v>
      </c>
      <c r="T1404" s="245" t="s">
        <v>198</v>
      </c>
      <c r="U1404" s="245" t="s">
        <v>198</v>
      </c>
      <c r="V1404" s="245" t="s">
        <v>198</v>
      </c>
      <c r="W1404" s="245" t="s">
        <v>196</v>
      </c>
      <c r="X1404" s="245" t="s">
        <v>196</v>
      </c>
      <c r="Y1404" s="245" t="s">
        <v>198</v>
      </c>
      <c r="Z1404" s="245" t="s">
        <v>198</v>
      </c>
      <c r="AA1404" s="245" t="s">
        <v>196</v>
      </c>
      <c r="AB1404" s="245" t="s">
        <v>197</v>
      </c>
      <c r="AC1404" s="245" t="s">
        <v>197</v>
      </c>
      <c r="AD1404" s="245" t="s">
        <v>197</v>
      </c>
      <c r="AE1404" s="245" t="s">
        <v>197</v>
      </c>
      <c r="AF1404" s="245" t="s">
        <v>197</v>
      </c>
      <c r="AG1404" s="245" t="s">
        <v>197</v>
      </c>
      <c r="AH1404" s="245" t="s">
        <v>197</v>
      </c>
      <c r="AI1404" s="245" t="s">
        <v>197</v>
      </c>
      <c r="AJ1404" s="245" t="s">
        <v>197</v>
      </c>
      <c r="AK1404" s="245" t="s">
        <v>197</v>
      </c>
      <c r="AL1404" s="245" t="s">
        <v>197</v>
      </c>
      <c r="AM1404" s="245" t="s">
        <v>197</v>
      </c>
      <c r="AN1404" s="245" t="s">
        <v>197</v>
      </c>
      <c r="AO1404" s="245" t="s">
        <v>197</v>
      </c>
      <c r="AP1404" s="245" t="s">
        <v>197</v>
      </c>
      <c r="AQ1404" s="241">
        <v>0</v>
      </c>
      <c r="AR1404" s="241" t="s">
        <v>1137</v>
      </c>
    </row>
    <row r="1405" spans="1:44" x14ac:dyDescent="0.2">
      <c r="A1405">
        <v>122928</v>
      </c>
      <c r="B1405" t="s">
        <v>1141</v>
      </c>
      <c r="C1405" t="s">
        <v>198</v>
      </c>
      <c r="D1405" t="s">
        <v>198</v>
      </c>
      <c r="E1405" t="s">
        <v>198</v>
      </c>
      <c r="F1405" t="s">
        <v>198</v>
      </c>
      <c r="G1405" t="s">
        <v>196</v>
      </c>
      <c r="H1405" t="s">
        <v>198</v>
      </c>
      <c r="I1405" t="s">
        <v>196</v>
      </c>
      <c r="J1405" t="s">
        <v>198</v>
      </c>
      <c r="K1405" t="s">
        <v>198</v>
      </c>
      <c r="L1405" t="s">
        <v>198</v>
      </c>
      <c r="M1405" t="s">
        <v>198</v>
      </c>
      <c r="N1405" t="s">
        <v>196</v>
      </c>
      <c r="O1405" t="s">
        <v>198</v>
      </c>
      <c r="P1405" t="s">
        <v>198</v>
      </c>
      <c r="Q1405" t="s">
        <v>198</v>
      </c>
      <c r="R1405" t="s">
        <v>198</v>
      </c>
      <c r="S1405" t="s">
        <v>198</v>
      </c>
      <c r="T1405" t="s">
        <v>198</v>
      </c>
      <c r="U1405" t="s">
        <v>198</v>
      </c>
      <c r="V1405" t="s">
        <v>198</v>
      </c>
      <c r="W1405" t="s">
        <v>198</v>
      </c>
      <c r="X1405" t="s">
        <v>198</v>
      </c>
      <c r="Y1405" t="s">
        <v>198</v>
      </c>
      <c r="Z1405" t="s">
        <v>198</v>
      </c>
      <c r="AA1405" t="s">
        <v>198</v>
      </c>
      <c r="AB1405" t="s">
        <v>198</v>
      </c>
      <c r="AC1405" t="s">
        <v>198</v>
      </c>
      <c r="AD1405" t="s">
        <v>196</v>
      </c>
      <c r="AE1405" t="s">
        <v>198</v>
      </c>
      <c r="AF1405" t="s">
        <v>198</v>
      </c>
      <c r="AG1405" t="s">
        <v>196</v>
      </c>
      <c r="AH1405" t="s">
        <v>197</v>
      </c>
      <c r="AI1405" t="s">
        <v>196</v>
      </c>
      <c r="AJ1405" t="s">
        <v>198</v>
      </c>
      <c r="AK1405" t="s">
        <v>197</v>
      </c>
      <c r="AL1405" t="s">
        <v>196</v>
      </c>
      <c r="AM1405" t="s">
        <v>198</v>
      </c>
      <c r="AN1405" t="s">
        <v>198</v>
      </c>
      <c r="AO1405" t="s">
        <v>196</v>
      </c>
      <c r="AP1405" t="s">
        <v>198</v>
      </c>
      <c r="AQ1405" s="241">
        <v>0</v>
      </c>
      <c r="AR1405" s="241">
        <v>0</v>
      </c>
    </row>
    <row r="1406" spans="1:44" ht="21.75" x14ac:dyDescent="0.5">
      <c r="A1406" s="246">
        <v>122930</v>
      </c>
      <c r="B1406" t="s">
        <v>59</v>
      </c>
      <c r="C1406" s="241" t="s">
        <v>198</v>
      </c>
      <c r="D1406" s="241" t="s">
        <v>198</v>
      </c>
      <c r="E1406" s="241" t="s">
        <v>198</v>
      </c>
      <c r="F1406" s="241" t="s">
        <v>198</v>
      </c>
      <c r="G1406" s="241" t="s">
        <v>198</v>
      </c>
      <c r="H1406" s="241" t="s">
        <v>198</v>
      </c>
      <c r="I1406" s="241" t="s">
        <v>196</v>
      </c>
      <c r="J1406" s="241" t="s">
        <v>198</v>
      </c>
      <c r="K1406" s="241" t="s">
        <v>198</v>
      </c>
      <c r="L1406" s="241" t="s">
        <v>198</v>
      </c>
      <c r="M1406" s="241" t="s">
        <v>198</v>
      </c>
      <c r="N1406" s="241" t="s">
        <v>198</v>
      </c>
      <c r="O1406" s="241" t="s">
        <v>198</v>
      </c>
      <c r="P1406" s="241" t="s">
        <v>198</v>
      </c>
      <c r="Q1406" s="241" t="s">
        <v>198</v>
      </c>
      <c r="R1406" s="241" t="s">
        <v>198</v>
      </c>
      <c r="S1406" s="241" t="s">
        <v>198</v>
      </c>
      <c r="T1406" s="241" t="s">
        <v>198</v>
      </c>
      <c r="U1406" s="241" t="s">
        <v>198</v>
      </c>
      <c r="V1406" s="241" t="s">
        <v>198</v>
      </c>
      <c r="W1406" s="241" t="s">
        <v>198</v>
      </c>
      <c r="X1406" s="241" t="s">
        <v>198</v>
      </c>
      <c r="Y1406" s="241" t="s">
        <v>198</v>
      </c>
      <c r="Z1406" s="241" t="s">
        <v>198</v>
      </c>
      <c r="AA1406" s="241" t="s">
        <v>198</v>
      </c>
      <c r="AB1406" s="241" t="s">
        <v>196</v>
      </c>
      <c r="AC1406" s="241" t="s">
        <v>198</v>
      </c>
      <c r="AD1406" s="241" t="s">
        <v>198</v>
      </c>
      <c r="AE1406" s="241" t="s">
        <v>198</v>
      </c>
      <c r="AF1406" s="241" t="s">
        <v>198</v>
      </c>
      <c r="AG1406" s="241" t="s">
        <v>198</v>
      </c>
      <c r="AH1406" s="241" t="s">
        <v>196</v>
      </c>
      <c r="AI1406" s="241" t="s">
        <v>198</v>
      </c>
      <c r="AJ1406" s="241" t="s">
        <v>198</v>
      </c>
      <c r="AK1406" s="241" t="s">
        <v>196</v>
      </c>
      <c r="AL1406" s="241" t="s">
        <v>197</v>
      </c>
      <c r="AM1406" s="241" t="s">
        <v>197</v>
      </c>
      <c r="AN1406" s="241" t="s">
        <v>197</v>
      </c>
      <c r="AO1406" s="241" t="s">
        <v>197</v>
      </c>
      <c r="AP1406" s="241" t="s">
        <v>197</v>
      </c>
      <c r="AQ1406" s="241">
        <v>0</v>
      </c>
      <c r="AR1406" s="241">
        <v>0</v>
      </c>
    </row>
    <row r="1407" spans="1:44" x14ac:dyDescent="0.2">
      <c r="A1407" s="241">
        <v>122939</v>
      </c>
      <c r="B1407" t="s">
        <v>59</v>
      </c>
      <c r="C1407" s="241" t="s">
        <v>198</v>
      </c>
      <c r="D1407" s="241" t="s">
        <v>198</v>
      </c>
      <c r="E1407" s="241" t="s">
        <v>198</v>
      </c>
      <c r="F1407" s="241" t="s">
        <v>198</v>
      </c>
      <c r="G1407" s="241" t="s">
        <v>198</v>
      </c>
      <c r="H1407" s="241" t="s">
        <v>198</v>
      </c>
      <c r="I1407" s="241" t="s">
        <v>198</v>
      </c>
      <c r="J1407" s="241" t="s">
        <v>198</v>
      </c>
      <c r="K1407" s="241" t="s">
        <v>198</v>
      </c>
      <c r="L1407" s="241" t="s">
        <v>198</v>
      </c>
      <c r="M1407" s="241" t="s">
        <v>198</v>
      </c>
      <c r="N1407" s="241" t="s">
        <v>196</v>
      </c>
      <c r="O1407" s="241" t="s">
        <v>198</v>
      </c>
      <c r="P1407" s="241" t="s">
        <v>198</v>
      </c>
      <c r="Q1407" s="241" t="s">
        <v>198</v>
      </c>
      <c r="R1407" s="241" t="s">
        <v>197</v>
      </c>
      <c r="S1407" s="241" t="s">
        <v>198</v>
      </c>
      <c r="T1407" s="241" t="s">
        <v>197</v>
      </c>
      <c r="U1407" s="241" t="s">
        <v>198</v>
      </c>
      <c r="V1407" s="241" t="s">
        <v>198</v>
      </c>
      <c r="W1407" s="241" t="s">
        <v>198</v>
      </c>
      <c r="X1407" s="241" t="s">
        <v>198</v>
      </c>
      <c r="Y1407" s="241" t="s">
        <v>198</v>
      </c>
      <c r="Z1407" s="241" t="s">
        <v>198</v>
      </c>
      <c r="AA1407" s="241" t="s">
        <v>196</v>
      </c>
      <c r="AB1407" s="241" t="s">
        <v>196</v>
      </c>
      <c r="AC1407" s="241" t="s">
        <v>198</v>
      </c>
      <c r="AD1407" s="241" t="s">
        <v>196</v>
      </c>
      <c r="AE1407" s="241" t="s">
        <v>196</v>
      </c>
      <c r="AF1407" s="241" t="s">
        <v>196</v>
      </c>
      <c r="AG1407" s="241" t="s">
        <v>198</v>
      </c>
      <c r="AH1407" s="241" t="s">
        <v>198</v>
      </c>
      <c r="AI1407" s="241" t="s">
        <v>198</v>
      </c>
      <c r="AJ1407" s="241" t="s">
        <v>197</v>
      </c>
      <c r="AK1407" s="241" t="s">
        <v>198</v>
      </c>
      <c r="AL1407" s="241" t="s">
        <v>196</v>
      </c>
      <c r="AM1407" s="241" t="s">
        <v>198</v>
      </c>
      <c r="AN1407" s="241" t="s">
        <v>197</v>
      </c>
      <c r="AO1407" s="241" t="s">
        <v>198</v>
      </c>
      <c r="AP1407" s="241" t="s">
        <v>198</v>
      </c>
      <c r="AQ1407" s="241">
        <v>0</v>
      </c>
      <c r="AR1407" s="241">
        <v>0</v>
      </c>
    </row>
    <row r="1408" spans="1:44" x14ac:dyDescent="0.2">
      <c r="A1408">
        <v>122940</v>
      </c>
      <c r="B1408" t="s">
        <v>59</v>
      </c>
      <c r="C1408" t="s">
        <v>198</v>
      </c>
      <c r="D1408" t="s">
        <v>198</v>
      </c>
      <c r="E1408" t="s">
        <v>198</v>
      </c>
      <c r="F1408" t="s">
        <v>198</v>
      </c>
      <c r="G1408" t="s">
        <v>198</v>
      </c>
      <c r="H1408" t="s">
        <v>198</v>
      </c>
      <c r="I1408" t="s">
        <v>196</v>
      </c>
      <c r="J1408" t="s">
        <v>198</v>
      </c>
      <c r="K1408" t="s">
        <v>198</v>
      </c>
      <c r="L1408" t="s">
        <v>198</v>
      </c>
      <c r="M1408" t="s">
        <v>198</v>
      </c>
      <c r="N1408" t="s">
        <v>198</v>
      </c>
      <c r="O1408" t="s">
        <v>198</v>
      </c>
      <c r="P1408" t="s">
        <v>198</v>
      </c>
      <c r="Q1408" t="s">
        <v>198</v>
      </c>
      <c r="R1408" t="s">
        <v>198</v>
      </c>
      <c r="S1408" t="s">
        <v>198</v>
      </c>
      <c r="T1408" t="s">
        <v>197</v>
      </c>
      <c r="U1408" t="s">
        <v>198</v>
      </c>
      <c r="V1408" t="s">
        <v>198</v>
      </c>
      <c r="W1408" t="s">
        <v>196</v>
      </c>
      <c r="X1408" t="s">
        <v>198</v>
      </c>
      <c r="Y1408" t="s">
        <v>198</v>
      </c>
      <c r="Z1408" t="s">
        <v>196</v>
      </c>
      <c r="AA1408" t="s">
        <v>196</v>
      </c>
      <c r="AB1408" t="s">
        <v>198</v>
      </c>
      <c r="AC1408" t="s">
        <v>198</v>
      </c>
      <c r="AD1408" t="s">
        <v>198</v>
      </c>
      <c r="AE1408" t="s">
        <v>198</v>
      </c>
      <c r="AF1408" t="s">
        <v>196</v>
      </c>
      <c r="AG1408" t="s">
        <v>196</v>
      </c>
      <c r="AH1408" t="s">
        <v>196</v>
      </c>
      <c r="AI1408" t="s">
        <v>198</v>
      </c>
      <c r="AJ1408" t="s">
        <v>198</v>
      </c>
      <c r="AK1408" t="s">
        <v>196</v>
      </c>
      <c r="AL1408" t="s">
        <v>198</v>
      </c>
      <c r="AM1408" t="s">
        <v>196</v>
      </c>
      <c r="AN1408" t="s">
        <v>198</v>
      </c>
      <c r="AO1408" t="s">
        <v>198</v>
      </c>
      <c r="AP1408" t="s">
        <v>196</v>
      </c>
      <c r="AQ1408" s="241">
        <v>0</v>
      </c>
      <c r="AR1408" s="241">
        <v>0</v>
      </c>
    </row>
    <row r="1409" spans="1:44" x14ac:dyDescent="0.2">
      <c r="A1409" s="241">
        <v>122942</v>
      </c>
      <c r="B1409" t="s">
        <v>1141</v>
      </c>
      <c r="C1409" s="241" t="s">
        <v>198</v>
      </c>
      <c r="D1409" s="241" t="s">
        <v>198</v>
      </c>
      <c r="E1409" s="241" t="s">
        <v>198</v>
      </c>
      <c r="F1409" s="241" t="s">
        <v>198</v>
      </c>
      <c r="G1409" s="241" t="s">
        <v>196</v>
      </c>
      <c r="H1409" s="241" t="s">
        <v>198</v>
      </c>
      <c r="I1409" s="241" t="s">
        <v>196</v>
      </c>
      <c r="J1409" s="241" t="s">
        <v>198</v>
      </c>
      <c r="K1409" s="241" t="s">
        <v>196</v>
      </c>
      <c r="L1409" s="241" t="s">
        <v>198</v>
      </c>
      <c r="M1409" s="241" t="s">
        <v>198</v>
      </c>
      <c r="N1409" s="241" t="s">
        <v>196</v>
      </c>
      <c r="O1409" s="241" t="s">
        <v>196</v>
      </c>
      <c r="P1409" s="241" t="s">
        <v>196</v>
      </c>
      <c r="Q1409" s="241" t="s">
        <v>196</v>
      </c>
      <c r="R1409" s="241" t="s">
        <v>197</v>
      </c>
      <c r="S1409" s="241" t="s">
        <v>196</v>
      </c>
      <c r="T1409" s="241" t="s">
        <v>196</v>
      </c>
      <c r="U1409" s="241" t="s">
        <v>198</v>
      </c>
      <c r="V1409" s="241" t="s">
        <v>198</v>
      </c>
      <c r="W1409" s="241" t="s">
        <v>198</v>
      </c>
      <c r="X1409" s="241" t="s">
        <v>198</v>
      </c>
      <c r="Y1409" s="241" t="s">
        <v>198</v>
      </c>
      <c r="Z1409" s="241" t="s">
        <v>198</v>
      </c>
      <c r="AA1409" s="241" t="s">
        <v>198</v>
      </c>
      <c r="AB1409" s="241" t="s">
        <v>198</v>
      </c>
      <c r="AC1409" s="241" t="s">
        <v>196</v>
      </c>
      <c r="AD1409" s="241" t="s">
        <v>196</v>
      </c>
      <c r="AE1409" s="241" t="s">
        <v>198</v>
      </c>
      <c r="AF1409" s="241" t="s">
        <v>196</v>
      </c>
      <c r="AG1409" s="241" t="s">
        <v>198</v>
      </c>
      <c r="AH1409" s="241" t="s">
        <v>196</v>
      </c>
      <c r="AI1409" s="241" t="s">
        <v>196</v>
      </c>
      <c r="AJ1409" s="241" t="s">
        <v>198</v>
      </c>
      <c r="AK1409" s="241" t="s">
        <v>196</v>
      </c>
      <c r="AL1409" s="241" t="s">
        <v>198</v>
      </c>
      <c r="AM1409" s="241" t="s">
        <v>198</v>
      </c>
      <c r="AN1409" s="241" t="s">
        <v>198</v>
      </c>
      <c r="AO1409" s="241" t="s">
        <v>198</v>
      </c>
      <c r="AP1409" s="241" t="s">
        <v>198</v>
      </c>
      <c r="AQ1409" s="241">
        <v>0</v>
      </c>
      <c r="AR1409" s="241">
        <v>0</v>
      </c>
    </row>
    <row r="1410" spans="1:44" x14ac:dyDescent="0.2">
      <c r="A1410">
        <v>122943</v>
      </c>
      <c r="B1410" t="s">
        <v>1144</v>
      </c>
      <c r="C1410" t="s">
        <v>198</v>
      </c>
      <c r="D1410" t="s">
        <v>198</v>
      </c>
      <c r="E1410" t="s">
        <v>198</v>
      </c>
      <c r="F1410" t="s">
        <v>196</v>
      </c>
      <c r="G1410" t="s">
        <v>198</v>
      </c>
      <c r="H1410" t="s">
        <v>198</v>
      </c>
      <c r="I1410" t="s">
        <v>196</v>
      </c>
      <c r="J1410" t="s">
        <v>198</v>
      </c>
      <c r="K1410" t="s">
        <v>198</v>
      </c>
      <c r="L1410" t="s">
        <v>198</v>
      </c>
      <c r="M1410" t="s">
        <v>198</v>
      </c>
      <c r="N1410" t="s">
        <v>198</v>
      </c>
      <c r="O1410" t="s">
        <v>197</v>
      </c>
      <c r="P1410" t="s">
        <v>198</v>
      </c>
      <c r="Q1410" t="s">
        <v>198</v>
      </c>
      <c r="R1410"/>
      <c r="S1410"/>
      <c r="T1410" t="s">
        <v>196</v>
      </c>
      <c r="U1410" t="s">
        <v>197</v>
      </c>
      <c r="V1410" t="s">
        <v>198</v>
      </c>
      <c r="W1410" t="s">
        <v>198</v>
      </c>
      <c r="X1410" t="s">
        <v>198</v>
      </c>
      <c r="Y1410" t="s">
        <v>198</v>
      </c>
      <c r="Z1410" t="s">
        <v>196</v>
      </c>
      <c r="AA1410" t="s">
        <v>196</v>
      </c>
      <c r="AB1410" t="s">
        <v>196</v>
      </c>
      <c r="AC1410" t="s">
        <v>196</v>
      </c>
      <c r="AD1410" t="s">
        <v>196</v>
      </c>
      <c r="AE1410" t="s">
        <v>196</v>
      </c>
      <c r="AF1410" t="s">
        <v>196</v>
      </c>
      <c r="AG1410" t="s">
        <v>198</v>
      </c>
      <c r="AH1410" t="s">
        <v>198</v>
      </c>
      <c r="AI1410" t="s">
        <v>198</v>
      </c>
      <c r="AJ1410" t="s">
        <v>198</v>
      </c>
      <c r="AK1410" t="s">
        <v>198</v>
      </c>
      <c r="AL1410" t="s">
        <v>197</v>
      </c>
      <c r="AM1410" t="s">
        <v>198</v>
      </c>
      <c r="AN1410" t="s">
        <v>197</v>
      </c>
      <c r="AO1410" t="s">
        <v>196</v>
      </c>
      <c r="AP1410" t="s">
        <v>196</v>
      </c>
      <c r="AQ1410" s="241">
        <v>0</v>
      </c>
      <c r="AR1410" s="241">
        <v>0</v>
      </c>
    </row>
    <row r="1411" spans="1:44" x14ac:dyDescent="0.2">
      <c r="A1411">
        <v>122948</v>
      </c>
      <c r="B1411" t="s">
        <v>1141</v>
      </c>
      <c r="C1411" t="s">
        <v>198</v>
      </c>
      <c r="D1411" t="s">
        <v>196</v>
      </c>
      <c r="E1411" t="s">
        <v>196</v>
      </c>
      <c r="F1411" t="s">
        <v>196</v>
      </c>
      <c r="G1411" t="s">
        <v>198</v>
      </c>
      <c r="H1411" t="s">
        <v>198</v>
      </c>
      <c r="I1411" t="s">
        <v>196</v>
      </c>
      <c r="J1411" t="s">
        <v>198</v>
      </c>
      <c r="K1411" t="s">
        <v>198</v>
      </c>
      <c r="L1411" t="s">
        <v>198</v>
      </c>
      <c r="M1411" t="s">
        <v>196</v>
      </c>
      <c r="N1411" t="s">
        <v>196</v>
      </c>
      <c r="O1411" t="s">
        <v>196</v>
      </c>
      <c r="P1411" t="s">
        <v>198</v>
      </c>
      <c r="Q1411" t="s">
        <v>198</v>
      </c>
      <c r="R1411" t="s">
        <v>196</v>
      </c>
      <c r="S1411" t="s">
        <v>196</v>
      </c>
      <c r="T1411" t="s">
        <v>196</v>
      </c>
      <c r="U1411" t="s">
        <v>196</v>
      </c>
      <c r="V1411" t="s">
        <v>196</v>
      </c>
      <c r="W1411" t="s">
        <v>196</v>
      </c>
      <c r="X1411" t="s">
        <v>196</v>
      </c>
      <c r="Y1411" t="s">
        <v>196</v>
      </c>
      <c r="Z1411" t="s">
        <v>196</v>
      </c>
      <c r="AA1411" t="s">
        <v>196</v>
      </c>
      <c r="AB1411" t="s">
        <v>196</v>
      </c>
      <c r="AC1411" t="s">
        <v>196</v>
      </c>
      <c r="AD1411" t="s">
        <v>196</v>
      </c>
      <c r="AE1411" t="s">
        <v>198</v>
      </c>
      <c r="AF1411" t="s">
        <v>196</v>
      </c>
      <c r="AG1411" t="s">
        <v>198</v>
      </c>
      <c r="AH1411" t="s">
        <v>198</v>
      </c>
      <c r="AI1411" t="s">
        <v>198</v>
      </c>
      <c r="AJ1411" t="s">
        <v>198</v>
      </c>
      <c r="AK1411" t="s">
        <v>198</v>
      </c>
      <c r="AL1411" t="s">
        <v>197</v>
      </c>
      <c r="AM1411" t="s">
        <v>197</v>
      </c>
      <c r="AN1411" t="s">
        <v>197</v>
      </c>
      <c r="AO1411" t="s">
        <v>197</v>
      </c>
      <c r="AP1411" t="s">
        <v>197</v>
      </c>
      <c r="AQ1411" s="241">
        <v>0</v>
      </c>
      <c r="AR1411" s="241">
        <v>0</v>
      </c>
    </row>
    <row r="1412" spans="1:44" x14ac:dyDescent="0.2">
      <c r="A1412">
        <v>122951</v>
      </c>
      <c r="B1412" t="s">
        <v>1141</v>
      </c>
      <c r="C1412" t="s">
        <v>198</v>
      </c>
      <c r="D1412" t="s">
        <v>198</v>
      </c>
      <c r="E1412" t="s">
        <v>196</v>
      </c>
      <c r="F1412" t="s">
        <v>198</v>
      </c>
      <c r="G1412" t="s">
        <v>196</v>
      </c>
      <c r="H1412" t="s">
        <v>198</v>
      </c>
      <c r="I1412" t="s">
        <v>196</v>
      </c>
      <c r="J1412" t="s">
        <v>198</v>
      </c>
      <c r="K1412" t="s">
        <v>198</v>
      </c>
      <c r="L1412" t="s">
        <v>196</v>
      </c>
      <c r="M1412" t="s">
        <v>198</v>
      </c>
      <c r="N1412" t="s">
        <v>198</v>
      </c>
      <c r="O1412" t="s">
        <v>197</v>
      </c>
      <c r="P1412" t="s">
        <v>196</v>
      </c>
      <c r="Q1412" t="s">
        <v>198</v>
      </c>
      <c r="R1412" t="s">
        <v>198</v>
      </c>
      <c r="S1412" t="s">
        <v>197</v>
      </c>
      <c r="T1412" t="s">
        <v>196</v>
      </c>
      <c r="U1412" t="s">
        <v>196</v>
      </c>
      <c r="V1412" t="s">
        <v>198</v>
      </c>
      <c r="W1412" t="s">
        <v>196</v>
      </c>
      <c r="X1412" t="s">
        <v>196</v>
      </c>
      <c r="Y1412" t="s">
        <v>198</v>
      </c>
      <c r="Z1412" t="s">
        <v>198</v>
      </c>
      <c r="AA1412" t="s">
        <v>196</v>
      </c>
      <c r="AB1412" t="s">
        <v>196</v>
      </c>
      <c r="AC1412" t="s">
        <v>198</v>
      </c>
      <c r="AD1412" t="s">
        <v>198</v>
      </c>
      <c r="AE1412" t="s">
        <v>196</v>
      </c>
      <c r="AF1412" t="s">
        <v>196</v>
      </c>
      <c r="AG1412" t="s">
        <v>196</v>
      </c>
      <c r="AH1412" t="s">
        <v>196</v>
      </c>
      <c r="AI1412" t="s">
        <v>196</v>
      </c>
      <c r="AJ1412" t="s">
        <v>196</v>
      </c>
      <c r="AK1412" t="s">
        <v>198</v>
      </c>
      <c r="AL1412" t="s">
        <v>197</v>
      </c>
      <c r="AM1412" t="s">
        <v>197</v>
      </c>
      <c r="AN1412" t="s">
        <v>197</v>
      </c>
      <c r="AO1412" t="s">
        <v>197</v>
      </c>
      <c r="AP1412" t="s">
        <v>197</v>
      </c>
      <c r="AQ1412" s="241">
        <v>0</v>
      </c>
      <c r="AR1412" s="241">
        <v>0</v>
      </c>
    </row>
    <row r="1413" spans="1:44" x14ac:dyDescent="0.2">
      <c r="A1413">
        <v>122964</v>
      </c>
      <c r="B1413" t="s">
        <v>1141</v>
      </c>
      <c r="C1413" t="s">
        <v>198</v>
      </c>
      <c r="D1413" t="s">
        <v>198</v>
      </c>
      <c r="E1413" t="s">
        <v>198</v>
      </c>
      <c r="F1413" t="s">
        <v>198</v>
      </c>
      <c r="G1413" t="s">
        <v>196</v>
      </c>
      <c r="H1413" t="s">
        <v>198</v>
      </c>
      <c r="I1413" t="s">
        <v>198</v>
      </c>
      <c r="J1413" t="s">
        <v>198</v>
      </c>
      <c r="K1413" t="s">
        <v>197</v>
      </c>
      <c r="L1413" t="s">
        <v>198</v>
      </c>
      <c r="M1413" t="s">
        <v>198</v>
      </c>
      <c r="N1413" t="s">
        <v>198</v>
      </c>
      <c r="O1413" t="s">
        <v>198</v>
      </c>
      <c r="P1413" t="s">
        <v>198</v>
      </c>
      <c r="Q1413" t="s">
        <v>198</v>
      </c>
      <c r="R1413" t="s">
        <v>198</v>
      </c>
      <c r="S1413" t="s">
        <v>198</v>
      </c>
      <c r="T1413" t="s">
        <v>198</v>
      </c>
      <c r="U1413" t="s">
        <v>198</v>
      </c>
      <c r="V1413" t="s">
        <v>198</v>
      </c>
      <c r="W1413" t="s">
        <v>198</v>
      </c>
      <c r="X1413" t="s">
        <v>198</v>
      </c>
      <c r="Y1413" t="s">
        <v>198</v>
      </c>
      <c r="Z1413" t="s">
        <v>198</v>
      </c>
      <c r="AA1413" t="s">
        <v>198</v>
      </c>
      <c r="AB1413" t="s">
        <v>198</v>
      </c>
      <c r="AC1413" t="s">
        <v>198</v>
      </c>
      <c r="AD1413" t="s">
        <v>198</v>
      </c>
      <c r="AE1413" t="s">
        <v>198</v>
      </c>
      <c r="AF1413" t="s">
        <v>198</v>
      </c>
      <c r="AG1413" t="s">
        <v>198</v>
      </c>
      <c r="AH1413" t="s">
        <v>198</v>
      </c>
      <c r="AI1413" t="s">
        <v>196</v>
      </c>
      <c r="AJ1413" t="s">
        <v>198</v>
      </c>
      <c r="AK1413" t="s">
        <v>197</v>
      </c>
      <c r="AL1413" t="s">
        <v>196</v>
      </c>
      <c r="AM1413" t="s">
        <v>197</v>
      </c>
      <c r="AN1413" t="s">
        <v>198</v>
      </c>
      <c r="AO1413" t="s">
        <v>197</v>
      </c>
      <c r="AP1413" t="s">
        <v>197</v>
      </c>
      <c r="AQ1413" s="241">
        <v>0</v>
      </c>
      <c r="AR1413" s="241">
        <v>0</v>
      </c>
    </row>
    <row r="1414" spans="1:44" x14ac:dyDescent="0.2">
      <c r="A1414">
        <v>122969</v>
      </c>
      <c r="B1414" t="s">
        <v>1144</v>
      </c>
      <c r="C1414" t="s">
        <v>198</v>
      </c>
      <c r="D1414" t="s">
        <v>196</v>
      </c>
      <c r="E1414" t="s">
        <v>196</v>
      </c>
      <c r="F1414" t="s">
        <v>198</v>
      </c>
      <c r="G1414" t="s">
        <v>196</v>
      </c>
      <c r="H1414" t="s">
        <v>198</v>
      </c>
      <c r="I1414" t="s">
        <v>196</v>
      </c>
      <c r="J1414" t="s">
        <v>196</v>
      </c>
      <c r="K1414" t="s">
        <v>196</v>
      </c>
      <c r="L1414" t="s">
        <v>196</v>
      </c>
      <c r="M1414" t="s">
        <v>198</v>
      </c>
      <c r="N1414" t="s">
        <v>196</v>
      </c>
      <c r="O1414" t="s">
        <v>198</v>
      </c>
      <c r="P1414" t="s">
        <v>196</v>
      </c>
      <c r="Q1414" t="s">
        <v>198</v>
      </c>
      <c r="R1414" t="s">
        <v>198</v>
      </c>
      <c r="S1414" t="s">
        <v>198</v>
      </c>
      <c r="T1414" t="s">
        <v>196</v>
      </c>
      <c r="U1414" t="s">
        <v>198</v>
      </c>
      <c r="V1414" t="s">
        <v>196</v>
      </c>
      <c r="W1414" t="s">
        <v>197</v>
      </c>
      <c r="X1414" t="s">
        <v>198</v>
      </c>
      <c r="Y1414" t="s">
        <v>196</v>
      </c>
      <c r="Z1414" t="s">
        <v>197</v>
      </c>
      <c r="AA1414" t="s">
        <v>198</v>
      </c>
      <c r="AB1414" t="s">
        <v>198</v>
      </c>
      <c r="AC1414" t="s">
        <v>196</v>
      </c>
      <c r="AD1414" t="s">
        <v>196</v>
      </c>
      <c r="AE1414" t="s">
        <v>198</v>
      </c>
      <c r="AF1414" t="s">
        <v>196</v>
      </c>
      <c r="AG1414" t="s">
        <v>198</v>
      </c>
      <c r="AH1414" t="s">
        <v>196</v>
      </c>
      <c r="AI1414" t="s">
        <v>196</v>
      </c>
      <c r="AJ1414" t="s">
        <v>196</v>
      </c>
      <c r="AK1414" t="s">
        <v>196</v>
      </c>
      <c r="AL1414" t="s">
        <v>198</v>
      </c>
      <c r="AM1414" t="s">
        <v>197</v>
      </c>
      <c r="AN1414" t="s">
        <v>198</v>
      </c>
      <c r="AO1414" t="s">
        <v>197</v>
      </c>
      <c r="AP1414" t="s">
        <v>198</v>
      </c>
      <c r="AQ1414" s="241">
        <v>0</v>
      </c>
      <c r="AR1414" s="241">
        <v>0</v>
      </c>
    </row>
    <row r="1415" spans="1:44" x14ac:dyDescent="0.2">
      <c r="A1415">
        <v>122989</v>
      </c>
      <c r="B1415" t="s">
        <v>1144</v>
      </c>
      <c r="C1415" t="s">
        <v>198</v>
      </c>
      <c r="D1415" t="s">
        <v>196</v>
      </c>
      <c r="E1415" t="s">
        <v>198</v>
      </c>
      <c r="F1415" t="s">
        <v>196</v>
      </c>
      <c r="G1415" t="s">
        <v>198</v>
      </c>
      <c r="H1415" t="s">
        <v>198</v>
      </c>
      <c r="I1415" t="s">
        <v>197</v>
      </c>
      <c r="J1415" t="s">
        <v>198</v>
      </c>
      <c r="K1415" t="s">
        <v>196</v>
      </c>
      <c r="L1415" t="s">
        <v>198</v>
      </c>
      <c r="M1415" t="s">
        <v>196</v>
      </c>
      <c r="N1415" t="s">
        <v>198</v>
      </c>
      <c r="O1415" t="s">
        <v>196</v>
      </c>
      <c r="P1415" t="s">
        <v>198</v>
      </c>
      <c r="Q1415" t="s">
        <v>198</v>
      </c>
      <c r="R1415" t="s">
        <v>197</v>
      </c>
      <c r="S1415" t="s">
        <v>198</v>
      </c>
      <c r="T1415" t="s">
        <v>196</v>
      </c>
      <c r="U1415" t="s">
        <v>197</v>
      </c>
      <c r="V1415" t="s">
        <v>197</v>
      </c>
      <c r="W1415" t="s">
        <v>196</v>
      </c>
      <c r="X1415" t="s">
        <v>198</v>
      </c>
      <c r="Y1415" t="s">
        <v>196</v>
      </c>
      <c r="Z1415" t="s">
        <v>198</v>
      </c>
      <c r="AA1415" t="s">
        <v>196</v>
      </c>
      <c r="AB1415" t="s">
        <v>198</v>
      </c>
      <c r="AC1415" t="s">
        <v>198</v>
      </c>
      <c r="AD1415" t="s">
        <v>198</v>
      </c>
      <c r="AE1415" t="s">
        <v>198</v>
      </c>
      <c r="AF1415" t="s">
        <v>196</v>
      </c>
      <c r="AG1415" t="s">
        <v>198</v>
      </c>
      <c r="AH1415" t="s">
        <v>198</v>
      </c>
      <c r="AI1415" t="s">
        <v>196</v>
      </c>
      <c r="AJ1415" t="s">
        <v>198</v>
      </c>
      <c r="AK1415" t="s">
        <v>196</v>
      </c>
      <c r="AL1415" t="s">
        <v>198</v>
      </c>
      <c r="AM1415" t="s">
        <v>197</v>
      </c>
      <c r="AN1415" t="s">
        <v>197</v>
      </c>
      <c r="AO1415" t="s">
        <v>197</v>
      </c>
      <c r="AP1415" t="s">
        <v>196</v>
      </c>
      <c r="AQ1415" s="241">
        <v>0</v>
      </c>
      <c r="AR1415" s="241">
        <v>0</v>
      </c>
    </row>
    <row r="1416" spans="1:44" x14ac:dyDescent="0.2">
      <c r="A1416">
        <v>122990</v>
      </c>
      <c r="B1416" t="s">
        <v>65</v>
      </c>
      <c r="C1416" t="s">
        <v>196</v>
      </c>
      <c r="D1416" t="s">
        <v>198</v>
      </c>
      <c r="E1416" t="s">
        <v>196</v>
      </c>
      <c r="F1416" t="s">
        <v>198</v>
      </c>
      <c r="G1416" t="s">
        <v>196</v>
      </c>
      <c r="H1416" t="s">
        <v>196</v>
      </c>
      <c r="I1416" t="s">
        <v>198</v>
      </c>
      <c r="J1416" t="s">
        <v>198</v>
      </c>
      <c r="K1416" t="s">
        <v>196</v>
      </c>
      <c r="L1416" t="s">
        <v>198</v>
      </c>
      <c r="M1416" t="s">
        <v>198</v>
      </c>
      <c r="N1416" t="s">
        <v>196</v>
      </c>
      <c r="O1416" t="s">
        <v>198</v>
      </c>
      <c r="P1416" t="s">
        <v>196</v>
      </c>
      <c r="Q1416" t="s">
        <v>196</v>
      </c>
      <c r="R1416" t="s">
        <v>198</v>
      </c>
      <c r="S1416" t="s">
        <v>196</v>
      </c>
      <c r="T1416" t="s">
        <v>196</v>
      </c>
      <c r="U1416" t="s">
        <v>198</v>
      </c>
      <c r="V1416" t="s">
        <v>198</v>
      </c>
      <c r="W1416" t="s">
        <v>196</v>
      </c>
      <c r="X1416" t="s">
        <v>198</v>
      </c>
      <c r="Y1416" t="s">
        <v>196</v>
      </c>
      <c r="Z1416" t="s">
        <v>198</v>
      </c>
      <c r="AA1416" t="s">
        <v>197</v>
      </c>
      <c r="AB1416" t="s">
        <v>198</v>
      </c>
      <c r="AC1416" t="s">
        <v>197</v>
      </c>
      <c r="AD1416" t="s">
        <v>198</v>
      </c>
      <c r="AE1416" t="s">
        <v>198</v>
      </c>
      <c r="AF1416" t="s">
        <v>197</v>
      </c>
      <c r="AG1416" t="s">
        <v>197</v>
      </c>
      <c r="AH1416" t="s">
        <v>197</v>
      </c>
      <c r="AI1416" t="s">
        <v>197</v>
      </c>
      <c r="AJ1416" t="s">
        <v>197</v>
      </c>
      <c r="AK1416" t="s">
        <v>197</v>
      </c>
      <c r="AL1416"/>
      <c r="AM1416"/>
      <c r="AN1416"/>
      <c r="AO1416"/>
      <c r="AP1416"/>
      <c r="AQ1416" s="241">
        <v>0</v>
      </c>
      <c r="AR1416" s="241">
        <v>0</v>
      </c>
    </row>
    <row r="1417" spans="1:44" x14ac:dyDescent="0.2">
      <c r="A1417" s="241">
        <v>122991</v>
      </c>
      <c r="B1417" t="s">
        <v>59</v>
      </c>
      <c r="C1417" s="241" t="s">
        <v>198</v>
      </c>
      <c r="D1417" s="241" t="s">
        <v>198</v>
      </c>
      <c r="E1417" s="241" t="s">
        <v>198</v>
      </c>
      <c r="F1417" s="241" t="s">
        <v>198</v>
      </c>
      <c r="G1417" s="241" t="s">
        <v>197</v>
      </c>
      <c r="H1417" s="241" t="s">
        <v>198</v>
      </c>
      <c r="I1417" s="241" t="s">
        <v>198</v>
      </c>
      <c r="J1417" s="241" t="s">
        <v>198</v>
      </c>
      <c r="K1417" s="241" t="s">
        <v>198</v>
      </c>
      <c r="L1417" s="241" t="s">
        <v>198</v>
      </c>
      <c r="M1417" s="241" t="s">
        <v>198</v>
      </c>
      <c r="N1417" s="241" t="s">
        <v>198</v>
      </c>
      <c r="O1417" s="241" t="s">
        <v>198</v>
      </c>
      <c r="P1417" s="241" t="s">
        <v>198</v>
      </c>
      <c r="Q1417" s="241" t="s">
        <v>198</v>
      </c>
      <c r="R1417" s="241" t="s">
        <v>196</v>
      </c>
      <c r="S1417" s="241" t="s">
        <v>198</v>
      </c>
      <c r="T1417" s="241" t="s">
        <v>196</v>
      </c>
      <c r="U1417" s="241" t="s">
        <v>198</v>
      </c>
      <c r="V1417" s="241" t="s">
        <v>198</v>
      </c>
      <c r="W1417" s="241" t="s">
        <v>198</v>
      </c>
      <c r="X1417" s="241" t="s">
        <v>198</v>
      </c>
      <c r="Y1417" s="241" t="s">
        <v>196</v>
      </c>
      <c r="Z1417" s="241" t="s">
        <v>198</v>
      </c>
      <c r="AA1417" s="241" t="s">
        <v>198</v>
      </c>
      <c r="AB1417" s="241" t="s">
        <v>198</v>
      </c>
      <c r="AC1417" s="241" t="s">
        <v>198</v>
      </c>
      <c r="AD1417" s="241" t="s">
        <v>196</v>
      </c>
      <c r="AE1417" s="241" t="s">
        <v>198</v>
      </c>
      <c r="AF1417" s="241" t="s">
        <v>196</v>
      </c>
      <c r="AG1417" s="241" t="s">
        <v>198</v>
      </c>
      <c r="AH1417" s="241" t="s">
        <v>198</v>
      </c>
      <c r="AI1417" s="241" t="s">
        <v>198</v>
      </c>
      <c r="AJ1417" s="241" t="s">
        <v>198</v>
      </c>
      <c r="AK1417" s="241" t="s">
        <v>198</v>
      </c>
      <c r="AL1417" s="241" t="s">
        <v>198</v>
      </c>
      <c r="AM1417" s="241" t="s">
        <v>198</v>
      </c>
      <c r="AN1417" s="241" t="s">
        <v>198</v>
      </c>
      <c r="AO1417" s="241" t="s">
        <v>198</v>
      </c>
      <c r="AP1417" s="241" t="s">
        <v>196</v>
      </c>
      <c r="AQ1417" s="241">
        <v>0</v>
      </c>
      <c r="AR1417" s="241">
        <v>0</v>
      </c>
    </row>
    <row r="1418" spans="1:44" x14ac:dyDescent="0.2">
      <c r="A1418">
        <v>123003</v>
      </c>
      <c r="B1418" t="s">
        <v>1141</v>
      </c>
      <c r="C1418" t="s">
        <v>196</v>
      </c>
      <c r="D1418" t="s">
        <v>196</v>
      </c>
      <c r="E1418" t="s">
        <v>196</v>
      </c>
      <c r="F1418" t="s">
        <v>196</v>
      </c>
      <c r="G1418" t="s">
        <v>196</v>
      </c>
      <c r="H1418" t="s">
        <v>198</v>
      </c>
      <c r="I1418" t="s">
        <v>196</v>
      </c>
      <c r="J1418" t="s">
        <v>198</v>
      </c>
      <c r="K1418" t="s">
        <v>196</v>
      </c>
      <c r="L1418" t="s">
        <v>196</v>
      </c>
      <c r="M1418" t="s">
        <v>196</v>
      </c>
      <c r="N1418" t="s">
        <v>196</v>
      </c>
      <c r="O1418" t="s">
        <v>198</v>
      </c>
      <c r="P1418" t="s">
        <v>196</v>
      </c>
      <c r="Q1418" t="s">
        <v>196</v>
      </c>
      <c r="R1418" t="s">
        <v>198</v>
      </c>
      <c r="S1418" t="s">
        <v>198</v>
      </c>
      <c r="T1418" t="s">
        <v>196</v>
      </c>
      <c r="U1418" t="s">
        <v>196</v>
      </c>
      <c r="V1418" t="s">
        <v>198</v>
      </c>
      <c r="W1418" t="s">
        <v>198</v>
      </c>
      <c r="X1418" t="s">
        <v>198</v>
      </c>
      <c r="Y1418" t="s">
        <v>196</v>
      </c>
      <c r="Z1418" t="s">
        <v>198</v>
      </c>
      <c r="AA1418" t="s">
        <v>198</v>
      </c>
      <c r="AB1418" t="s">
        <v>198</v>
      </c>
      <c r="AC1418" t="s">
        <v>198</v>
      </c>
      <c r="AD1418" t="s">
        <v>198</v>
      </c>
      <c r="AE1418" t="s">
        <v>198</v>
      </c>
      <c r="AF1418" t="s">
        <v>196</v>
      </c>
      <c r="AG1418" t="s">
        <v>198</v>
      </c>
      <c r="AH1418" t="s">
        <v>196</v>
      </c>
      <c r="AI1418" t="s">
        <v>198</v>
      </c>
      <c r="AJ1418" t="s">
        <v>198</v>
      </c>
      <c r="AK1418" t="s">
        <v>196</v>
      </c>
      <c r="AL1418" t="s">
        <v>197</v>
      </c>
      <c r="AM1418" t="s">
        <v>198</v>
      </c>
      <c r="AN1418" t="s">
        <v>197</v>
      </c>
      <c r="AO1418" t="s">
        <v>198</v>
      </c>
      <c r="AP1418" t="s">
        <v>197</v>
      </c>
      <c r="AQ1418" s="241">
        <v>0</v>
      </c>
      <c r="AR1418" s="241">
        <v>0</v>
      </c>
    </row>
    <row r="1419" spans="1:44" x14ac:dyDescent="0.2">
      <c r="A1419">
        <v>123005</v>
      </c>
      <c r="B1419" t="s">
        <v>1141</v>
      </c>
      <c r="C1419" t="s">
        <v>198</v>
      </c>
      <c r="D1419" t="s">
        <v>198</v>
      </c>
      <c r="E1419" t="s">
        <v>198</v>
      </c>
      <c r="F1419" t="s">
        <v>198</v>
      </c>
      <c r="G1419" t="s">
        <v>198</v>
      </c>
      <c r="H1419" t="s">
        <v>198</v>
      </c>
      <c r="I1419" t="s">
        <v>198</v>
      </c>
      <c r="J1419" t="s">
        <v>198</v>
      </c>
      <c r="K1419" t="s">
        <v>198</v>
      </c>
      <c r="L1419" t="s">
        <v>196</v>
      </c>
      <c r="M1419" t="s">
        <v>198</v>
      </c>
      <c r="N1419" t="s">
        <v>198</v>
      </c>
      <c r="O1419" t="s">
        <v>198</v>
      </c>
      <c r="P1419" t="s">
        <v>198</v>
      </c>
      <c r="Q1419" t="s">
        <v>198</v>
      </c>
      <c r="R1419" t="s">
        <v>198</v>
      </c>
      <c r="S1419" t="s">
        <v>198</v>
      </c>
      <c r="T1419" t="s">
        <v>198</v>
      </c>
      <c r="U1419" t="s">
        <v>198</v>
      </c>
      <c r="V1419" t="s">
        <v>198</v>
      </c>
      <c r="W1419" t="s">
        <v>198</v>
      </c>
      <c r="X1419" t="s">
        <v>198</v>
      </c>
      <c r="Y1419" t="s">
        <v>196</v>
      </c>
      <c r="Z1419" t="s">
        <v>198</v>
      </c>
      <c r="AA1419" t="s">
        <v>198</v>
      </c>
      <c r="AB1419" t="s">
        <v>198</v>
      </c>
      <c r="AC1419" t="s">
        <v>198</v>
      </c>
      <c r="AD1419" t="s">
        <v>198</v>
      </c>
      <c r="AE1419" t="s">
        <v>198</v>
      </c>
      <c r="AF1419" t="s">
        <v>198</v>
      </c>
      <c r="AG1419" t="s">
        <v>198</v>
      </c>
      <c r="AH1419" t="s">
        <v>198</v>
      </c>
      <c r="AI1419" t="s">
        <v>198</v>
      </c>
      <c r="AJ1419" t="s">
        <v>197</v>
      </c>
      <c r="AK1419" t="s">
        <v>197</v>
      </c>
      <c r="AL1419" t="s">
        <v>197</v>
      </c>
      <c r="AM1419" t="s">
        <v>197</v>
      </c>
      <c r="AN1419" t="s">
        <v>197</v>
      </c>
      <c r="AO1419" t="s">
        <v>197</v>
      </c>
      <c r="AP1419" t="s">
        <v>197</v>
      </c>
      <c r="AQ1419" s="241">
        <v>0</v>
      </c>
      <c r="AR1419" s="241">
        <v>0</v>
      </c>
    </row>
    <row r="1420" spans="1:44" x14ac:dyDescent="0.2">
      <c r="A1420" s="241">
        <v>123006</v>
      </c>
      <c r="B1420" t="s">
        <v>1144</v>
      </c>
      <c r="C1420" s="241" t="s">
        <v>198</v>
      </c>
      <c r="D1420" s="241" t="s">
        <v>198</v>
      </c>
      <c r="E1420" s="241" t="s">
        <v>198</v>
      </c>
      <c r="F1420" s="241" t="s">
        <v>196</v>
      </c>
      <c r="G1420" s="241" t="s">
        <v>198</v>
      </c>
      <c r="H1420" s="241" t="s">
        <v>198</v>
      </c>
      <c r="I1420" s="241" t="s">
        <v>196</v>
      </c>
      <c r="J1420" s="241" t="s">
        <v>198</v>
      </c>
      <c r="K1420" s="241" t="s">
        <v>198</v>
      </c>
      <c r="L1420" s="241" t="s">
        <v>198</v>
      </c>
      <c r="M1420" s="241" t="s">
        <v>196</v>
      </c>
      <c r="N1420" s="241" t="s">
        <v>198</v>
      </c>
      <c r="O1420" s="241" t="s">
        <v>196</v>
      </c>
      <c r="P1420" s="241" t="s">
        <v>198</v>
      </c>
      <c r="Q1420" s="241" t="s">
        <v>198</v>
      </c>
      <c r="R1420" s="241" t="s">
        <v>198</v>
      </c>
      <c r="S1420" s="241" t="s">
        <v>198</v>
      </c>
      <c r="T1420" s="241" t="s">
        <v>197</v>
      </c>
      <c r="U1420" s="241" t="s">
        <v>198</v>
      </c>
      <c r="V1420" s="241" t="s">
        <v>197</v>
      </c>
      <c r="W1420" s="241" t="s">
        <v>196</v>
      </c>
      <c r="X1420" s="241" t="s">
        <v>198</v>
      </c>
      <c r="Y1420" s="241" t="s">
        <v>198</v>
      </c>
      <c r="Z1420" s="241" t="s">
        <v>198</v>
      </c>
      <c r="AA1420" s="241" t="s">
        <v>196</v>
      </c>
      <c r="AB1420" s="241" t="s">
        <v>198</v>
      </c>
      <c r="AC1420" s="241" t="s">
        <v>196</v>
      </c>
      <c r="AD1420" s="241" t="s">
        <v>196</v>
      </c>
      <c r="AE1420" s="241" t="s">
        <v>198</v>
      </c>
      <c r="AF1420" s="241" t="s">
        <v>196</v>
      </c>
      <c r="AG1420" s="241" t="s">
        <v>198</v>
      </c>
      <c r="AH1420" s="241" t="s">
        <v>196</v>
      </c>
      <c r="AI1420" s="241" t="s">
        <v>198</v>
      </c>
      <c r="AJ1420" s="241" t="s">
        <v>198</v>
      </c>
      <c r="AK1420" s="241" t="s">
        <v>198</v>
      </c>
      <c r="AL1420" s="241" t="s">
        <v>198</v>
      </c>
      <c r="AM1420" s="241" t="s">
        <v>196</v>
      </c>
      <c r="AN1420" s="241" t="s">
        <v>198</v>
      </c>
      <c r="AO1420" s="241" t="s">
        <v>198</v>
      </c>
      <c r="AP1420" s="241" t="s">
        <v>196</v>
      </c>
      <c r="AQ1420" s="241">
        <v>0</v>
      </c>
      <c r="AR1420" s="241">
        <v>0</v>
      </c>
    </row>
    <row r="1421" spans="1:44" ht="15" x14ac:dyDescent="0.25">
      <c r="A1421" s="258">
        <v>123012</v>
      </c>
      <c r="B1421" t="s">
        <v>59</v>
      </c>
      <c r="C1421" s="245" t="s">
        <v>198</v>
      </c>
      <c r="D1421" s="245" t="s">
        <v>198</v>
      </c>
      <c r="E1421" s="245" t="s">
        <v>198</v>
      </c>
      <c r="F1421" s="245" t="s">
        <v>198</v>
      </c>
      <c r="G1421" s="245" t="s">
        <v>196</v>
      </c>
      <c r="H1421" s="245" t="s">
        <v>198</v>
      </c>
      <c r="I1421" s="245" t="s">
        <v>198</v>
      </c>
      <c r="J1421" s="245" t="s">
        <v>198</v>
      </c>
      <c r="K1421" s="245" t="s">
        <v>196</v>
      </c>
      <c r="L1421" s="245" t="s">
        <v>197</v>
      </c>
      <c r="M1421" s="245" t="s">
        <v>198</v>
      </c>
      <c r="N1421" s="245" t="s">
        <v>197</v>
      </c>
      <c r="O1421" s="245" t="s">
        <v>196</v>
      </c>
      <c r="P1421" s="245" t="s">
        <v>196</v>
      </c>
      <c r="Q1421" s="245" t="s">
        <v>196</v>
      </c>
      <c r="R1421" s="245" t="s">
        <v>197</v>
      </c>
      <c r="S1421" s="245" t="s">
        <v>197</v>
      </c>
      <c r="T1421" s="245" t="s">
        <v>196</v>
      </c>
      <c r="U1421" s="245" t="s">
        <v>198</v>
      </c>
      <c r="V1421" s="245" t="s">
        <v>198</v>
      </c>
      <c r="W1421" s="245" t="s">
        <v>198</v>
      </c>
      <c r="X1421" s="245" t="s">
        <v>198</v>
      </c>
      <c r="Y1421" s="245" t="s">
        <v>198</v>
      </c>
      <c r="Z1421" s="245" t="s">
        <v>197</v>
      </c>
      <c r="AA1421" s="245" t="s">
        <v>198</v>
      </c>
      <c r="AB1421" s="245" t="s">
        <v>197</v>
      </c>
      <c r="AC1421" s="245" t="s">
        <v>197</v>
      </c>
      <c r="AD1421" s="245" t="s">
        <v>197</v>
      </c>
      <c r="AE1421" s="245" t="s">
        <v>197</v>
      </c>
      <c r="AF1421" s="245" t="s">
        <v>197</v>
      </c>
      <c r="AG1421" s="245" t="s">
        <v>197</v>
      </c>
      <c r="AH1421" s="245" t="s">
        <v>197</v>
      </c>
      <c r="AI1421" s="245" t="s">
        <v>197</v>
      </c>
      <c r="AJ1421" s="245" t="s">
        <v>197</v>
      </c>
      <c r="AK1421" s="245" t="s">
        <v>197</v>
      </c>
      <c r="AL1421" s="241" t="s">
        <v>197</v>
      </c>
      <c r="AM1421" s="241" t="s">
        <v>197</v>
      </c>
      <c r="AN1421" s="241" t="s">
        <v>197</v>
      </c>
      <c r="AO1421" s="241" t="s">
        <v>197</v>
      </c>
      <c r="AP1421" s="241" t="s">
        <v>197</v>
      </c>
      <c r="AQ1421" s="241">
        <v>0</v>
      </c>
      <c r="AR1421" s="241">
        <v>0</v>
      </c>
    </row>
    <row r="1422" spans="1:44" x14ac:dyDescent="0.2">
      <c r="A1422">
        <v>123017</v>
      </c>
      <c r="B1422" t="s">
        <v>1144</v>
      </c>
      <c r="C1422" t="s">
        <v>198</v>
      </c>
      <c r="D1422" t="s">
        <v>198</v>
      </c>
      <c r="E1422" t="s">
        <v>198</v>
      </c>
      <c r="F1422" t="s">
        <v>198</v>
      </c>
      <c r="G1422" t="s">
        <v>196</v>
      </c>
      <c r="H1422" t="s">
        <v>198</v>
      </c>
      <c r="I1422" t="s">
        <v>198</v>
      </c>
      <c r="J1422" t="s">
        <v>198</v>
      </c>
      <c r="K1422" t="s">
        <v>198</v>
      </c>
      <c r="L1422" t="s">
        <v>198</v>
      </c>
      <c r="M1422" t="s">
        <v>198</v>
      </c>
      <c r="N1422" t="s">
        <v>198</v>
      </c>
      <c r="O1422" t="s">
        <v>198</v>
      </c>
      <c r="P1422" t="s">
        <v>198</v>
      </c>
      <c r="Q1422" t="s">
        <v>198</v>
      </c>
      <c r="R1422" t="s">
        <v>198</v>
      </c>
      <c r="S1422" t="s">
        <v>198</v>
      </c>
      <c r="T1422" t="s">
        <v>198</v>
      </c>
      <c r="U1422" t="s">
        <v>198</v>
      </c>
      <c r="V1422" t="s">
        <v>198</v>
      </c>
      <c r="W1422" t="s">
        <v>198</v>
      </c>
      <c r="X1422" t="s">
        <v>198</v>
      </c>
      <c r="Y1422" t="s">
        <v>198</v>
      </c>
      <c r="Z1422" t="s">
        <v>198</v>
      </c>
      <c r="AA1422" t="s">
        <v>198</v>
      </c>
      <c r="AB1422" t="s">
        <v>198</v>
      </c>
      <c r="AC1422" t="s">
        <v>198</v>
      </c>
      <c r="AD1422" t="s">
        <v>198</v>
      </c>
      <c r="AE1422" t="s">
        <v>198</v>
      </c>
      <c r="AF1422" t="s">
        <v>198</v>
      </c>
      <c r="AG1422" t="s">
        <v>198</v>
      </c>
      <c r="AH1422" t="s">
        <v>196</v>
      </c>
      <c r="AI1422" t="s">
        <v>196</v>
      </c>
      <c r="AJ1422" t="s">
        <v>198</v>
      </c>
      <c r="AK1422" t="s">
        <v>196</v>
      </c>
      <c r="AL1422" t="s">
        <v>198</v>
      </c>
      <c r="AM1422" t="s">
        <v>198</v>
      </c>
      <c r="AN1422" t="s">
        <v>198</v>
      </c>
      <c r="AO1422" t="s">
        <v>196</v>
      </c>
      <c r="AP1422" t="s">
        <v>198</v>
      </c>
      <c r="AQ1422" s="241">
        <v>0</v>
      </c>
      <c r="AR1422" s="241">
        <v>0</v>
      </c>
    </row>
    <row r="1423" spans="1:44" x14ac:dyDescent="0.2">
      <c r="A1423">
        <v>123046</v>
      </c>
      <c r="B1423" t="s">
        <v>1141</v>
      </c>
      <c r="C1423" t="s">
        <v>198</v>
      </c>
      <c r="D1423" t="s">
        <v>198</v>
      </c>
      <c r="E1423" t="s">
        <v>196</v>
      </c>
      <c r="F1423" t="s">
        <v>198</v>
      </c>
      <c r="G1423" t="s">
        <v>198</v>
      </c>
      <c r="H1423" t="s">
        <v>198</v>
      </c>
      <c r="I1423" t="s">
        <v>198</v>
      </c>
      <c r="J1423" t="s">
        <v>198</v>
      </c>
      <c r="K1423" t="s">
        <v>198</v>
      </c>
      <c r="L1423" t="s">
        <v>198</v>
      </c>
      <c r="M1423" t="s">
        <v>198</v>
      </c>
      <c r="N1423" t="s">
        <v>196</v>
      </c>
      <c r="O1423" t="s">
        <v>196</v>
      </c>
      <c r="P1423" t="s">
        <v>198</v>
      </c>
      <c r="Q1423" t="s">
        <v>196</v>
      </c>
      <c r="R1423" t="s">
        <v>198</v>
      </c>
      <c r="S1423" t="s">
        <v>198</v>
      </c>
      <c r="T1423" t="s">
        <v>196</v>
      </c>
      <c r="U1423" t="s">
        <v>198</v>
      </c>
      <c r="V1423" t="s">
        <v>198</v>
      </c>
      <c r="W1423" t="s">
        <v>198</v>
      </c>
      <c r="X1423" t="s">
        <v>198</v>
      </c>
      <c r="Y1423" t="s">
        <v>196</v>
      </c>
      <c r="Z1423" t="s">
        <v>198</v>
      </c>
      <c r="AA1423" t="s">
        <v>196</v>
      </c>
      <c r="AB1423" t="s">
        <v>196</v>
      </c>
      <c r="AC1423" t="s">
        <v>198</v>
      </c>
      <c r="AD1423" t="s">
        <v>198</v>
      </c>
      <c r="AE1423" t="s">
        <v>198</v>
      </c>
      <c r="AF1423" t="s">
        <v>196</v>
      </c>
      <c r="AG1423" t="s">
        <v>196</v>
      </c>
      <c r="AH1423" t="s">
        <v>197</v>
      </c>
      <c r="AI1423" t="s">
        <v>196</v>
      </c>
      <c r="AJ1423" t="s">
        <v>198</v>
      </c>
      <c r="AK1423" t="s">
        <v>198</v>
      </c>
      <c r="AL1423" t="s">
        <v>196</v>
      </c>
      <c r="AM1423" t="s">
        <v>197</v>
      </c>
      <c r="AN1423" t="s">
        <v>197</v>
      </c>
      <c r="AO1423" t="s">
        <v>198</v>
      </c>
      <c r="AP1423" t="s">
        <v>198</v>
      </c>
      <c r="AQ1423" s="241">
        <v>0</v>
      </c>
      <c r="AR1423" s="241">
        <v>0</v>
      </c>
    </row>
    <row r="1424" spans="1:44" x14ac:dyDescent="0.2">
      <c r="A1424">
        <v>123063</v>
      </c>
      <c r="B1424" t="s">
        <v>1141</v>
      </c>
      <c r="C1424" t="s">
        <v>196</v>
      </c>
      <c r="D1424" t="s">
        <v>198</v>
      </c>
      <c r="E1424" t="s">
        <v>198</v>
      </c>
      <c r="F1424" t="s">
        <v>198</v>
      </c>
      <c r="G1424" t="s">
        <v>198</v>
      </c>
      <c r="H1424" t="s">
        <v>198</v>
      </c>
      <c r="I1424" t="s">
        <v>196</v>
      </c>
      <c r="J1424" t="s">
        <v>198</v>
      </c>
      <c r="K1424" t="s">
        <v>198</v>
      </c>
      <c r="L1424" t="s">
        <v>196</v>
      </c>
      <c r="M1424" t="s">
        <v>196</v>
      </c>
      <c r="N1424" t="s">
        <v>198</v>
      </c>
      <c r="O1424" t="s">
        <v>196</v>
      </c>
      <c r="P1424" t="s">
        <v>198</v>
      </c>
      <c r="Q1424" t="s">
        <v>198</v>
      </c>
      <c r="R1424" t="s">
        <v>196</v>
      </c>
      <c r="S1424" t="s">
        <v>198</v>
      </c>
      <c r="T1424" t="s">
        <v>198</v>
      </c>
      <c r="U1424" t="s">
        <v>198</v>
      </c>
      <c r="V1424" t="s">
        <v>198</v>
      </c>
      <c r="W1424" t="s">
        <v>196</v>
      </c>
      <c r="X1424" t="s">
        <v>198</v>
      </c>
      <c r="Y1424" t="s">
        <v>196</v>
      </c>
      <c r="Z1424" t="s">
        <v>196</v>
      </c>
      <c r="AA1424" t="s">
        <v>198</v>
      </c>
      <c r="AB1424" t="s">
        <v>198</v>
      </c>
      <c r="AC1424" t="s">
        <v>198</v>
      </c>
      <c r="AD1424" t="s">
        <v>196</v>
      </c>
      <c r="AE1424" t="s">
        <v>198</v>
      </c>
      <c r="AF1424" t="s">
        <v>196</v>
      </c>
      <c r="AG1424" t="s">
        <v>198</v>
      </c>
      <c r="AH1424" t="s">
        <v>198</v>
      </c>
      <c r="AI1424" t="s">
        <v>198</v>
      </c>
      <c r="AJ1424" t="s">
        <v>198</v>
      </c>
      <c r="AK1424" t="s">
        <v>197</v>
      </c>
      <c r="AL1424" t="s">
        <v>197</v>
      </c>
      <c r="AM1424" t="s">
        <v>197</v>
      </c>
      <c r="AN1424" t="s">
        <v>197</v>
      </c>
      <c r="AO1424" t="s">
        <v>197</v>
      </c>
      <c r="AP1424" t="s">
        <v>197</v>
      </c>
      <c r="AQ1424" s="241">
        <v>0</v>
      </c>
      <c r="AR1424" s="241">
        <v>0</v>
      </c>
    </row>
    <row r="1425" spans="1:44" x14ac:dyDescent="0.2">
      <c r="A1425">
        <v>123075</v>
      </c>
      <c r="B1425" t="s">
        <v>1141</v>
      </c>
      <c r="C1425" t="s">
        <v>196</v>
      </c>
      <c r="D1425" t="s">
        <v>198</v>
      </c>
      <c r="E1425" t="s">
        <v>196</v>
      </c>
      <c r="F1425" t="s">
        <v>198</v>
      </c>
      <c r="G1425" t="s">
        <v>196</v>
      </c>
      <c r="H1425" t="s">
        <v>196</v>
      </c>
      <c r="I1425" t="s">
        <v>196</v>
      </c>
      <c r="J1425" t="s">
        <v>198</v>
      </c>
      <c r="K1425" t="s">
        <v>198</v>
      </c>
      <c r="L1425" t="s">
        <v>196</v>
      </c>
      <c r="M1425" t="s">
        <v>196</v>
      </c>
      <c r="N1425" t="s">
        <v>198</v>
      </c>
      <c r="O1425" t="s">
        <v>196</v>
      </c>
      <c r="P1425" t="s">
        <v>196</v>
      </c>
      <c r="Q1425" t="s">
        <v>196</v>
      </c>
      <c r="R1425" t="s">
        <v>196</v>
      </c>
      <c r="S1425" t="s">
        <v>198</v>
      </c>
      <c r="T1425" t="s">
        <v>196</v>
      </c>
      <c r="U1425" t="s">
        <v>198</v>
      </c>
      <c r="V1425" t="s">
        <v>198</v>
      </c>
      <c r="W1425" t="s">
        <v>198</v>
      </c>
      <c r="X1425" t="s">
        <v>198</v>
      </c>
      <c r="Y1425" t="s">
        <v>196</v>
      </c>
      <c r="Z1425" t="s">
        <v>198</v>
      </c>
      <c r="AA1425" t="s">
        <v>198</v>
      </c>
      <c r="AB1425" t="s">
        <v>196</v>
      </c>
      <c r="AC1425" t="s">
        <v>198</v>
      </c>
      <c r="AD1425" t="s">
        <v>198</v>
      </c>
      <c r="AE1425" t="s">
        <v>198</v>
      </c>
      <c r="AF1425" t="s">
        <v>196</v>
      </c>
      <c r="AG1425" t="s">
        <v>198</v>
      </c>
      <c r="AH1425" t="s">
        <v>198</v>
      </c>
      <c r="AI1425" t="s">
        <v>198</v>
      </c>
      <c r="AJ1425" t="s">
        <v>198</v>
      </c>
      <c r="AK1425" t="s">
        <v>198</v>
      </c>
      <c r="AL1425" t="s">
        <v>198</v>
      </c>
      <c r="AM1425" t="s">
        <v>198</v>
      </c>
      <c r="AN1425" t="s">
        <v>198</v>
      </c>
      <c r="AO1425" t="s">
        <v>198</v>
      </c>
      <c r="AP1425" t="s">
        <v>198</v>
      </c>
      <c r="AQ1425" s="241">
        <v>0</v>
      </c>
      <c r="AR1425" s="241">
        <v>0</v>
      </c>
    </row>
    <row r="1426" spans="1:44" x14ac:dyDescent="0.2">
      <c r="A1426">
        <v>123082</v>
      </c>
      <c r="B1426" t="s">
        <v>1141</v>
      </c>
      <c r="C1426" t="s">
        <v>196</v>
      </c>
      <c r="D1426" t="s">
        <v>198</v>
      </c>
      <c r="E1426" t="s">
        <v>196</v>
      </c>
      <c r="F1426" t="s">
        <v>196</v>
      </c>
      <c r="G1426" t="s">
        <v>198</v>
      </c>
      <c r="H1426" t="s">
        <v>198</v>
      </c>
      <c r="I1426" t="s">
        <v>198</v>
      </c>
      <c r="J1426" t="s">
        <v>198</v>
      </c>
      <c r="K1426" t="s">
        <v>196</v>
      </c>
      <c r="L1426" t="s">
        <v>196</v>
      </c>
      <c r="M1426" t="s">
        <v>196</v>
      </c>
      <c r="N1426" t="s">
        <v>198</v>
      </c>
      <c r="O1426" t="s">
        <v>198</v>
      </c>
      <c r="P1426" t="s">
        <v>198</v>
      </c>
      <c r="Q1426" t="s">
        <v>198</v>
      </c>
      <c r="R1426" t="s">
        <v>198</v>
      </c>
      <c r="S1426" t="s">
        <v>198</v>
      </c>
      <c r="T1426" t="s">
        <v>196</v>
      </c>
      <c r="U1426" t="s">
        <v>196</v>
      </c>
      <c r="V1426" t="s">
        <v>198</v>
      </c>
      <c r="W1426" t="s">
        <v>198</v>
      </c>
      <c r="X1426" t="s">
        <v>198</v>
      </c>
      <c r="Y1426" t="s">
        <v>196</v>
      </c>
      <c r="Z1426" t="s">
        <v>198</v>
      </c>
      <c r="AA1426" t="s">
        <v>198</v>
      </c>
      <c r="AB1426" t="s">
        <v>196</v>
      </c>
      <c r="AC1426" t="s">
        <v>198</v>
      </c>
      <c r="AD1426" t="s">
        <v>196</v>
      </c>
      <c r="AE1426" t="s">
        <v>198</v>
      </c>
      <c r="AF1426" t="s">
        <v>198</v>
      </c>
      <c r="AG1426" t="s">
        <v>198</v>
      </c>
      <c r="AH1426" t="s">
        <v>198</v>
      </c>
      <c r="AI1426" t="s">
        <v>198</v>
      </c>
      <c r="AJ1426" t="s">
        <v>198</v>
      </c>
      <c r="AK1426" t="s">
        <v>198</v>
      </c>
      <c r="AL1426" t="s">
        <v>197</v>
      </c>
      <c r="AM1426" t="s">
        <v>197</v>
      </c>
      <c r="AN1426" t="s">
        <v>197</v>
      </c>
      <c r="AO1426" t="s">
        <v>197</v>
      </c>
      <c r="AP1426" t="s">
        <v>197</v>
      </c>
      <c r="AQ1426" s="241">
        <v>0</v>
      </c>
      <c r="AR1426" s="241">
        <v>0</v>
      </c>
    </row>
    <row r="1427" spans="1:44" x14ac:dyDescent="0.2">
      <c r="A1427">
        <v>123093</v>
      </c>
      <c r="B1427" t="s">
        <v>1141</v>
      </c>
      <c r="C1427" t="s">
        <v>196</v>
      </c>
      <c r="D1427" t="s">
        <v>196</v>
      </c>
      <c r="E1427" t="s">
        <v>196</v>
      </c>
      <c r="F1427" t="s">
        <v>196</v>
      </c>
      <c r="G1427" t="s">
        <v>196</v>
      </c>
      <c r="H1427" t="s">
        <v>198</v>
      </c>
      <c r="I1427" t="s">
        <v>196</v>
      </c>
      <c r="J1427" t="s">
        <v>196</v>
      </c>
      <c r="K1427" t="s">
        <v>198</v>
      </c>
      <c r="L1427" t="s">
        <v>196</v>
      </c>
      <c r="M1427" t="s">
        <v>198</v>
      </c>
      <c r="N1427" t="s">
        <v>198</v>
      </c>
      <c r="O1427" t="s">
        <v>198</v>
      </c>
      <c r="P1427" t="s">
        <v>198</v>
      </c>
      <c r="Q1427" t="s">
        <v>198</v>
      </c>
      <c r="R1427" t="s">
        <v>196</v>
      </c>
      <c r="S1427" t="s">
        <v>198</v>
      </c>
      <c r="T1427" t="s">
        <v>196</v>
      </c>
      <c r="U1427" t="s">
        <v>198</v>
      </c>
      <c r="V1427" t="s">
        <v>198</v>
      </c>
      <c r="W1427" t="s">
        <v>198</v>
      </c>
      <c r="X1427" t="s">
        <v>198</v>
      </c>
      <c r="Y1427" t="s">
        <v>198</v>
      </c>
      <c r="Z1427" t="s">
        <v>198</v>
      </c>
      <c r="AA1427" t="s">
        <v>198</v>
      </c>
      <c r="AB1427" t="s">
        <v>196</v>
      </c>
      <c r="AC1427" t="s">
        <v>198</v>
      </c>
      <c r="AD1427" t="s">
        <v>198</v>
      </c>
      <c r="AE1427" t="s">
        <v>197</v>
      </c>
      <c r="AF1427" t="s">
        <v>198</v>
      </c>
      <c r="AG1427" t="s">
        <v>198</v>
      </c>
      <c r="AH1427" t="s">
        <v>198</v>
      </c>
      <c r="AI1427" t="s">
        <v>198</v>
      </c>
      <c r="AJ1427" t="s">
        <v>198</v>
      </c>
      <c r="AK1427" t="s">
        <v>196</v>
      </c>
      <c r="AL1427" t="s">
        <v>196</v>
      </c>
      <c r="AM1427" t="s">
        <v>198</v>
      </c>
      <c r="AN1427" t="s">
        <v>196</v>
      </c>
      <c r="AO1427" t="s">
        <v>196</v>
      </c>
      <c r="AP1427" t="s">
        <v>196</v>
      </c>
      <c r="AQ1427" s="241">
        <v>0</v>
      </c>
      <c r="AR1427" s="241">
        <v>0</v>
      </c>
    </row>
    <row r="1428" spans="1:44" x14ac:dyDescent="0.2">
      <c r="A1428" s="241">
        <v>123095</v>
      </c>
      <c r="B1428" t="s">
        <v>1141</v>
      </c>
      <c r="C1428" s="241" t="s">
        <v>198</v>
      </c>
      <c r="D1428" s="241" t="s">
        <v>196</v>
      </c>
      <c r="E1428" s="241" t="s">
        <v>198</v>
      </c>
      <c r="F1428" s="241" t="s">
        <v>198</v>
      </c>
      <c r="G1428" s="241" t="s">
        <v>198</v>
      </c>
      <c r="H1428" s="241" t="s">
        <v>198</v>
      </c>
      <c r="I1428" s="241" t="s">
        <v>198</v>
      </c>
      <c r="J1428" s="241" t="s">
        <v>198</v>
      </c>
      <c r="K1428" s="241" t="s">
        <v>198</v>
      </c>
      <c r="L1428" s="241" t="s">
        <v>198</v>
      </c>
      <c r="M1428" s="241" t="s">
        <v>197</v>
      </c>
      <c r="N1428" s="241" t="s">
        <v>196</v>
      </c>
      <c r="O1428" s="241" t="s">
        <v>198</v>
      </c>
      <c r="P1428" s="241" t="s">
        <v>198</v>
      </c>
      <c r="Q1428" s="241" t="s">
        <v>198</v>
      </c>
      <c r="R1428" s="241" t="s">
        <v>198</v>
      </c>
      <c r="S1428" s="241" t="s">
        <v>198</v>
      </c>
      <c r="T1428" s="241" t="s">
        <v>198</v>
      </c>
      <c r="U1428" s="241" t="s">
        <v>198</v>
      </c>
      <c r="V1428" s="241" t="s">
        <v>198</v>
      </c>
      <c r="W1428" s="241" t="s">
        <v>198</v>
      </c>
      <c r="X1428" s="241" t="s">
        <v>198</v>
      </c>
      <c r="Y1428" s="241" t="s">
        <v>198</v>
      </c>
      <c r="Z1428" s="241" t="s">
        <v>198</v>
      </c>
      <c r="AA1428" s="241" t="s">
        <v>198</v>
      </c>
      <c r="AB1428" s="241" t="s">
        <v>198</v>
      </c>
      <c r="AC1428" s="241" t="s">
        <v>198</v>
      </c>
      <c r="AD1428" s="241" t="s">
        <v>198</v>
      </c>
      <c r="AE1428" s="241" t="s">
        <v>198</v>
      </c>
      <c r="AF1428" s="241" t="s">
        <v>198</v>
      </c>
      <c r="AG1428" s="241" t="s">
        <v>197</v>
      </c>
      <c r="AH1428" s="241" t="s">
        <v>197</v>
      </c>
      <c r="AI1428" s="241" t="s">
        <v>197</v>
      </c>
      <c r="AJ1428" s="241" t="s">
        <v>197</v>
      </c>
      <c r="AK1428" s="241" t="s">
        <v>197</v>
      </c>
      <c r="AQ1428" s="241">
        <v>0</v>
      </c>
      <c r="AR1428" s="241">
        <v>0</v>
      </c>
    </row>
    <row r="1429" spans="1:44" x14ac:dyDescent="0.2">
      <c r="A1429">
        <v>123104</v>
      </c>
      <c r="B1429" t="s">
        <v>1144</v>
      </c>
      <c r="C1429" t="s">
        <v>198</v>
      </c>
      <c r="D1429" t="s">
        <v>198</v>
      </c>
      <c r="E1429" t="s">
        <v>198</v>
      </c>
      <c r="F1429" t="s">
        <v>198</v>
      </c>
      <c r="G1429" t="s">
        <v>196</v>
      </c>
      <c r="H1429" t="s">
        <v>198</v>
      </c>
      <c r="I1429" t="s">
        <v>198</v>
      </c>
      <c r="J1429" t="s">
        <v>198</v>
      </c>
      <c r="K1429" t="s">
        <v>198</v>
      </c>
      <c r="L1429" t="s">
        <v>198</v>
      </c>
      <c r="M1429" t="s">
        <v>197</v>
      </c>
      <c r="N1429" t="s">
        <v>198</v>
      </c>
      <c r="O1429" t="s">
        <v>198</v>
      </c>
      <c r="P1429" t="s">
        <v>198</v>
      </c>
      <c r="Q1429" t="s">
        <v>198</v>
      </c>
      <c r="R1429" t="s">
        <v>198</v>
      </c>
      <c r="S1429" t="s">
        <v>198</v>
      </c>
      <c r="T1429" t="s">
        <v>198</v>
      </c>
      <c r="U1429" t="s">
        <v>198</v>
      </c>
      <c r="V1429" t="s">
        <v>198</v>
      </c>
      <c r="W1429" t="s">
        <v>198</v>
      </c>
      <c r="X1429" t="s">
        <v>198</v>
      </c>
      <c r="Y1429" t="s">
        <v>196</v>
      </c>
      <c r="Z1429" t="s">
        <v>198</v>
      </c>
      <c r="AA1429" t="s">
        <v>196</v>
      </c>
      <c r="AB1429" t="s">
        <v>196</v>
      </c>
      <c r="AC1429" t="s">
        <v>198</v>
      </c>
      <c r="AD1429" t="s">
        <v>196</v>
      </c>
      <c r="AE1429" t="s">
        <v>196</v>
      </c>
      <c r="AF1429" t="s">
        <v>196</v>
      </c>
      <c r="AG1429" t="s">
        <v>198</v>
      </c>
      <c r="AH1429" t="s">
        <v>196</v>
      </c>
      <c r="AI1429" t="s">
        <v>196</v>
      </c>
      <c r="AJ1429" t="s">
        <v>196</v>
      </c>
      <c r="AK1429" t="s">
        <v>198</v>
      </c>
      <c r="AL1429" t="s">
        <v>197</v>
      </c>
      <c r="AM1429" t="s">
        <v>197</v>
      </c>
      <c r="AN1429" t="s">
        <v>197</v>
      </c>
      <c r="AO1429" t="s">
        <v>197</v>
      </c>
      <c r="AP1429" t="s">
        <v>197</v>
      </c>
      <c r="AQ1429" s="241">
        <v>0</v>
      </c>
      <c r="AR1429" s="241">
        <v>0</v>
      </c>
    </row>
    <row r="1430" spans="1:44" x14ac:dyDescent="0.2">
      <c r="A1430">
        <v>123108</v>
      </c>
      <c r="B1430" t="s">
        <v>1141</v>
      </c>
      <c r="C1430" t="s">
        <v>198</v>
      </c>
      <c r="D1430" t="s">
        <v>198</v>
      </c>
      <c r="E1430" t="s">
        <v>198</v>
      </c>
      <c r="F1430" t="s">
        <v>198</v>
      </c>
      <c r="G1430" t="s">
        <v>198</v>
      </c>
      <c r="H1430" t="s">
        <v>198</v>
      </c>
      <c r="I1430" t="s">
        <v>198</v>
      </c>
      <c r="J1430" t="s">
        <v>198</v>
      </c>
      <c r="K1430" t="s">
        <v>198</v>
      </c>
      <c r="L1430" t="s">
        <v>198</v>
      </c>
      <c r="M1430" t="s">
        <v>198</v>
      </c>
      <c r="N1430" t="s">
        <v>198</v>
      </c>
      <c r="O1430" t="s">
        <v>198</v>
      </c>
      <c r="P1430" t="s">
        <v>198</v>
      </c>
      <c r="Q1430" t="s">
        <v>198</v>
      </c>
      <c r="R1430" t="s">
        <v>198</v>
      </c>
      <c r="S1430" t="s">
        <v>198</v>
      </c>
      <c r="T1430" t="s">
        <v>198</v>
      </c>
      <c r="U1430" t="s">
        <v>198</v>
      </c>
      <c r="V1430" t="s">
        <v>198</v>
      </c>
      <c r="W1430" t="s">
        <v>198</v>
      </c>
      <c r="X1430" t="s">
        <v>198</v>
      </c>
      <c r="Y1430" t="s">
        <v>198</v>
      </c>
      <c r="Z1430" t="s">
        <v>198</v>
      </c>
      <c r="AA1430" t="s">
        <v>198</v>
      </c>
      <c r="AB1430" t="s">
        <v>198</v>
      </c>
      <c r="AC1430" t="s">
        <v>198</v>
      </c>
      <c r="AD1430" t="s">
        <v>198</v>
      </c>
      <c r="AE1430" t="s">
        <v>198</v>
      </c>
      <c r="AF1430" t="s">
        <v>198</v>
      </c>
      <c r="AG1430" t="s">
        <v>198</v>
      </c>
      <c r="AH1430" t="s">
        <v>198</v>
      </c>
      <c r="AI1430" t="s">
        <v>198</v>
      </c>
      <c r="AJ1430" t="s">
        <v>198</v>
      </c>
      <c r="AK1430" t="s">
        <v>197</v>
      </c>
      <c r="AL1430" t="s">
        <v>197</v>
      </c>
      <c r="AM1430" t="s">
        <v>197</v>
      </c>
      <c r="AN1430" t="s">
        <v>197</v>
      </c>
      <c r="AO1430" t="s">
        <v>197</v>
      </c>
      <c r="AP1430" t="s">
        <v>197</v>
      </c>
      <c r="AQ1430" s="241">
        <v>0</v>
      </c>
      <c r="AR1430" s="241">
        <v>0</v>
      </c>
    </row>
    <row r="1431" spans="1:44" x14ac:dyDescent="0.2">
      <c r="A1431">
        <v>123119</v>
      </c>
      <c r="B1431" t="s">
        <v>1141</v>
      </c>
      <c r="C1431" t="s">
        <v>198</v>
      </c>
      <c r="D1431" t="s">
        <v>196</v>
      </c>
      <c r="E1431" t="s">
        <v>196</v>
      </c>
      <c r="F1431" t="s">
        <v>198</v>
      </c>
      <c r="G1431" t="s">
        <v>196</v>
      </c>
      <c r="H1431" t="s">
        <v>198</v>
      </c>
      <c r="I1431" t="s">
        <v>196</v>
      </c>
      <c r="J1431" t="s">
        <v>198</v>
      </c>
      <c r="K1431" t="s">
        <v>198</v>
      </c>
      <c r="L1431" t="s">
        <v>198</v>
      </c>
      <c r="M1431" t="s">
        <v>196</v>
      </c>
      <c r="N1431" t="s">
        <v>198</v>
      </c>
      <c r="O1431" t="s">
        <v>198</v>
      </c>
      <c r="P1431" t="s">
        <v>196</v>
      </c>
      <c r="Q1431" t="s">
        <v>196</v>
      </c>
      <c r="R1431" t="s">
        <v>198</v>
      </c>
      <c r="S1431" t="s">
        <v>198</v>
      </c>
      <c r="T1431" t="s">
        <v>198</v>
      </c>
      <c r="U1431" t="s">
        <v>198</v>
      </c>
      <c r="V1431" t="s">
        <v>196</v>
      </c>
      <c r="W1431" t="s">
        <v>198</v>
      </c>
      <c r="X1431" t="s">
        <v>198</v>
      </c>
      <c r="Y1431" t="s">
        <v>198</v>
      </c>
      <c r="Z1431" t="s">
        <v>198</v>
      </c>
      <c r="AA1431" t="s">
        <v>198</v>
      </c>
      <c r="AB1431" t="s">
        <v>198</v>
      </c>
      <c r="AC1431" t="s">
        <v>198</v>
      </c>
      <c r="AD1431" t="s">
        <v>198</v>
      </c>
      <c r="AE1431" t="s">
        <v>198</v>
      </c>
      <c r="AF1431" t="s">
        <v>196</v>
      </c>
      <c r="AG1431" t="s">
        <v>198</v>
      </c>
      <c r="AH1431" t="s">
        <v>198</v>
      </c>
      <c r="AI1431" t="s">
        <v>196</v>
      </c>
      <c r="AJ1431" t="s">
        <v>198</v>
      </c>
      <c r="AK1431" t="s">
        <v>196</v>
      </c>
      <c r="AL1431" t="s">
        <v>198</v>
      </c>
      <c r="AM1431" t="s">
        <v>198</v>
      </c>
      <c r="AN1431" t="s">
        <v>198</v>
      </c>
      <c r="AO1431" t="s">
        <v>198</v>
      </c>
      <c r="AP1431" t="s">
        <v>198</v>
      </c>
      <c r="AQ1431" s="241">
        <v>0</v>
      </c>
      <c r="AR1431" s="241">
        <v>0</v>
      </c>
    </row>
    <row r="1432" spans="1:44" x14ac:dyDescent="0.2">
      <c r="A1432">
        <v>123121</v>
      </c>
      <c r="B1432" t="s">
        <v>1144</v>
      </c>
      <c r="C1432" t="s">
        <v>198</v>
      </c>
      <c r="D1432" t="s">
        <v>198</v>
      </c>
      <c r="E1432" t="s">
        <v>196</v>
      </c>
      <c r="F1432" t="s">
        <v>196</v>
      </c>
      <c r="G1432" t="s">
        <v>196</v>
      </c>
      <c r="H1432" t="s">
        <v>198</v>
      </c>
      <c r="I1432" t="s">
        <v>196</v>
      </c>
      <c r="J1432" t="s">
        <v>198</v>
      </c>
      <c r="K1432" t="s">
        <v>198</v>
      </c>
      <c r="L1432" t="s">
        <v>198</v>
      </c>
      <c r="M1432" t="s">
        <v>198</v>
      </c>
      <c r="N1432" t="s">
        <v>196</v>
      </c>
      <c r="O1432" t="s">
        <v>198</v>
      </c>
      <c r="P1432" t="s">
        <v>196</v>
      </c>
      <c r="Q1432" t="s">
        <v>198</v>
      </c>
      <c r="R1432" t="s">
        <v>197</v>
      </c>
      <c r="S1432" t="s">
        <v>198</v>
      </c>
      <c r="T1432" t="s">
        <v>198</v>
      </c>
      <c r="U1432" t="s">
        <v>198</v>
      </c>
      <c r="V1432" t="s">
        <v>197</v>
      </c>
      <c r="W1432" t="s">
        <v>196</v>
      </c>
      <c r="X1432" t="s">
        <v>198</v>
      </c>
      <c r="Y1432" t="s">
        <v>196</v>
      </c>
      <c r="Z1432" t="s">
        <v>198</v>
      </c>
      <c r="AA1432" t="s">
        <v>198</v>
      </c>
      <c r="AB1432" t="s">
        <v>198</v>
      </c>
      <c r="AC1432" t="s">
        <v>198</v>
      </c>
      <c r="AD1432" t="s">
        <v>198</v>
      </c>
      <c r="AE1432" t="s">
        <v>196</v>
      </c>
      <c r="AF1432" t="s">
        <v>196</v>
      </c>
      <c r="AG1432" t="s">
        <v>198</v>
      </c>
      <c r="AH1432" t="s">
        <v>198</v>
      </c>
      <c r="AI1432" t="s">
        <v>198</v>
      </c>
      <c r="AJ1432" t="s">
        <v>198</v>
      </c>
      <c r="AK1432" t="s">
        <v>196</v>
      </c>
      <c r="AL1432" t="s">
        <v>198</v>
      </c>
      <c r="AM1432" t="s">
        <v>198</v>
      </c>
      <c r="AN1432" t="s">
        <v>196</v>
      </c>
      <c r="AO1432" t="s">
        <v>196</v>
      </c>
      <c r="AP1432" t="s">
        <v>196</v>
      </c>
      <c r="AQ1432" s="241">
        <v>0</v>
      </c>
      <c r="AR1432" s="241">
        <v>0</v>
      </c>
    </row>
    <row r="1433" spans="1:44" x14ac:dyDescent="0.2">
      <c r="A1433">
        <v>123123</v>
      </c>
      <c r="B1433" t="s">
        <v>1141</v>
      </c>
      <c r="C1433" t="s">
        <v>196</v>
      </c>
      <c r="D1433" t="s">
        <v>198</v>
      </c>
      <c r="E1433" t="s">
        <v>196</v>
      </c>
      <c r="F1433" t="s">
        <v>198</v>
      </c>
      <c r="G1433" t="s">
        <v>198</v>
      </c>
      <c r="H1433" t="s">
        <v>198</v>
      </c>
      <c r="I1433" t="s">
        <v>198</v>
      </c>
      <c r="J1433" t="s">
        <v>198</v>
      </c>
      <c r="K1433" t="s">
        <v>198</v>
      </c>
      <c r="L1433" t="s">
        <v>198</v>
      </c>
      <c r="M1433" t="s">
        <v>197</v>
      </c>
      <c r="N1433" t="s">
        <v>198</v>
      </c>
      <c r="O1433" t="s">
        <v>198</v>
      </c>
      <c r="P1433" t="s">
        <v>198</v>
      </c>
      <c r="Q1433" t="s">
        <v>198</v>
      </c>
      <c r="R1433" t="s">
        <v>197</v>
      </c>
      <c r="S1433" t="s">
        <v>198</v>
      </c>
      <c r="T1433" t="s">
        <v>198</v>
      </c>
      <c r="U1433" t="s">
        <v>198</v>
      </c>
      <c r="V1433" t="s">
        <v>198</v>
      </c>
      <c r="W1433" t="s">
        <v>198</v>
      </c>
      <c r="X1433" t="s">
        <v>198</v>
      </c>
      <c r="Y1433" t="s">
        <v>198</v>
      </c>
      <c r="Z1433" t="s">
        <v>198</v>
      </c>
      <c r="AA1433" t="s">
        <v>196</v>
      </c>
      <c r="AB1433" t="s">
        <v>198</v>
      </c>
      <c r="AC1433" t="s">
        <v>196</v>
      </c>
      <c r="AD1433" t="s">
        <v>198</v>
      </c>
      <c r="AE1433" t="s">
        <v>198</v>
      </c>
      <c r="AF1433" t="s">
        <v>198</v>
      </c>
      <c r="AG1433" t="s">
        <v>197</v>
      </c>
      <c r="AH1433" t="s">
        <v>198</v>
      </c>
      <c r="AI1433" t="s">
        <v>196</v>
      </c>
      <c r="AJ1433" t="s">
        <v>198</v>
      </c>
      <c r="AK1433" t="s">
        <v>198</v>
      </c>
      <c r="AL1433" t="s">
        <v>197</v>
      </c>
      <c r="AM1433" t="s">
        <v>198</v>
      </c>
      <c r="AN1433" t="s">
        <v>196</v>
      </c>
      <c r="AO1433" t="s">
        <v>198</v>
      </c>
      <c r="AP1433" t="s">
        <v>198</v>
      </c>
      <c r="AQ1433" s="241">
        <v>0</v>
      </c>
      <c r="AR1433" s="241">
        <v>0</v>
      </c>
    </row>
    <row r="1434" spans="1:44" x14ac:dyDescent="0.2">
      <c r="A1434" s="241">
        <v>123126</v>
      </c>
      <c r="B1434" t="s">
        <v>59</v>
      </c>
      <c r="C1434" s="241" t="s">
        <v>198</v>
      </c>
      <c r="D1434" s="241" t="s">
        <v>198</v>
      </c>
      <c r="E1434" s="241" t="s">
        <v>198</v>
      </c>
      <c r="F1434" s="241" t="s">
        <v>198</v>
      </c>
      <c r="G1434" s="241" t="s">
        <v>198</v>
      </c>
      <c r="H1434" s="241" t="s">
        <v>198</v>
      </c>
      <c r="I1434" s="241" t="s">
        <v>196</v>
      </c>
      <c r="J1434" s="241" t="s">
        <v>198</v>
      </c>
      <c r="K1434" s="241" t="s">
        <v>198</v>
      </c>
      <c r="L1434" s="241" t="s">
        <v>198</v>
      </c>
      <c r="M1434" s="241" t="s">
        <v>198</v>
      </c>
      <c r="N1434" s="241" t="s">
        <v>198</v>
      </c>
      <c r="O1434" s="241" t="s">
        <v>198</v>
      </c>
      <c r="P1434" s="241" t="s">
        <v>196</v>
      </c>
      <c r="Q1434" s="241" t="s">
        <v>198</v>
      </c>
      <c r="R1434" s="241" t="s">
        <v>198</v>
      </c>
      <c r="S1434" s="241" t="s">
        <v>198</v>
      </c>
      <c r="T1434" s="241" t="s">
        <v>198</v>
      </c>
      <c r="U1434" s="241" t="s">
        <v>197</v>
      </c>
      <c r="V1434" s="241" t="s">
        <v>198</v>
      </c>
      <c r="W1434" s="241" t="s">
        <v>198</v>
      </c>
      <c r="X1434" s="241" t="s">
        <v>196</v>
      </c>
      <c r="Y1434" s="241" t="s">
        <v>198</v>
      </c>
      <c r="Z1434" s="241" t="s">
        <v>198</v>
      </c>
      <c r="AA1434" s="241" t="s">
        <v>196</v>
      </c>
      <c r="AB1434" s="241" t="s">
        <v>198</v>
      </c>
      <c r="AC1434" s="241" t="s">
        <v>196</v>
      </c>
      <c r="AD1434" s="241" t="s">
        <v>198</v>
      </c>
      <c r="AE1434" s="241" t="s">
        <v>196</v>
      </c>
      <c r="AF1434" s="241" t="s">
        <v>196</v>
      </c>
      <c r="AG1434" s="241" t="s">
        <v>198</v>
      </c>
      <c r="AH1434" s="241" t="s">
        <v>196</v>
      </c>
      <c r="AI1434" s="241" t="s">
        <v>198</v>
      </c>
      <c r="AJ1434" s="241" t="s">
        <v>198</v>
      </c>
      <c r="AK1434" s="241" t="s">
        <v>196</v>
      </c>
      <c r="AL1434" s="241" t="s">
        <v>198</v>
      </c>
      <c r="AM1434" s="241" t="s">
        <v>196</v>
      </c>
      <c r="AN1434" s="241" t="s">
        <v>198</v>
      </c>
      <c r="AO1434" s="241" t="s">
        <v>196</v>
      </c>
      <c r="AP1434" s="241" t="s">
        <v>196</v>
      </c>
      <c r="AQ1434" s="241">
        <v>0</v>
      </c>
      <c r="AR1434" s="241">
        <v>0</v>
      </c>
    </row>
    <row r="1435" spans="1:44" x14ac:dyDescent="0.2">
      <c r="A1435">
        <v>123136</v>
      </c>
      <c r="B1435" t="s">
        <v>65</v>
      </c>
      <c r="C1435" t="s">
        <v>198</v>
      </c>
      <c r="D1435" t="s">
        <v>198</v>
      </c>
      <c r="E1435" t="s">
        <v>196</v>
      </c>
      <c r="F1435" t="s">
        <v>198</v>
      </c>
      <c r="G1435" t="s">
        <v>196</v>
      </c>
      <c r="H1435" t="s">
        <v>198</v>
      </c>
      <c r="I1435" t="s">
        <v>198</v>
      </c>
      <c r="J1435" t="s">
        <v>198</v>
      </c>
      <c r="K1435" t="s">
        <v>196</v>
      </c>
      <c r="L1435" t="s">
        <v>196</v>
      </c>
      <c r="M1435" t="s">
        <v>196</v>
      </c>
      <c r="N1435" t="s">
        <v>198</v>
      </c>
      <c r="O1435" t="s">
        <v>198</v>
      </c>
      <c r="P1435" t="s">
        <v>196</v>
      </c>
      <c r="Q1435" t="s">
        <v>198</v>
      </c>
      <c r="R1435" t="s">
        <v>198</v>
      </c>
      <c r="S1435" t="s">
        <v>196</v>
      </c>
      <c r="T1435" t="s">
        <v>198</v>
      </c>
      <c r="U1435" t="s">
        <v>198</v>
      </c>
      <c r="V1435" t="s">
        <v>198</v>
      </c>
      <c r="W1435" t="s">
        <v>196</v>
      </c>
      <c r="X1435" t="s">
        <v>198</v>
      </c>
      <c r="Y1435" t="s">
        <v>196</v>
      </c>
      <c r="Z1435" t="s">
        <v>196</v>
      </c>
      <c r="AA1435" t="s">
        <v>198</v>
      </c>
      <c r="AB1435" t="s">
        <v>198</v>
      </c>
      <c r="AC1435" t="s">
        <v>196</v>
      </c>
      <c r="AD1435" t="s">
        <v>196</v>
      </c>
      <c r="AE1435" t="s">
        <v>198</v>
      </c>
      <c r="AF1435" t="s">
        <v>198</v>
      </c>
      <c r="AG1435" t="s">
        <v>197</v>
      </c>
      <c r="AH1435" t="s">
        <v>197</v>
      </c>
      <c r="AI1435" t="s">
        <v>197</v>
      </c>
      <c r="AJ1435" t="s">
        <v>197</v>
      </c>
      <c r="AK1435" t="s">
        <v>197</v>
      </c>
      <c r="AL1435"/>
      <c r="AM1435"/>
      <c r="AN1435"/>
      <c r="AO1435"/>
      <c r="AP1435"/>
      <c r="AQ1435" s="241">
        <v>0</v>
      </c>
      <c r="AR1435" s="241">
        <v>0</v>
      </c>
    </row>
    <row r="1436" spans="1:44" x14ac:dyDescent="0.2">
      <c r="A1436">
        <v>123142</v>
      </c>
      <c r="B1436" t="s">
        <v>59</v>
      </c>
      <c r="C1436" t="s">
        <v>196</v>
      </c>
      <c r="D1436" t="s">
        <v>198</v>
      </c>
      <c r="E1436" t="s">
        <v>198</v>
      </c>
      <c r="F1436" t="s">
        <v>198</v>
      </c>
      <c r="G1436" t="s">
        <v>198</v>
      </c>
      <c r="H1436" t="s">
        <v>198</v>
      </c>
      <c r="I1436" t="s">
        <v>196</v>
      </c>
      <c r="J1436" t="s">
        <v>198</v>
      </c>
      <c r="K1436" t="s">
        <v>198</v>
      </c>
      <c r="L1436" t="s">
        <v>198</v>
      </c>
      <c r="M1436" t="s">
        <v>196</v>
      </c>
      <c r="N1436" t="s">
        <v>198</v>
      </c>
      <c r="O1436" t="s">
        <v>198</v>
      </c>
      <c r="P1436" t="s">
        <v>198</v>
      </c>
      <c r="Q1436" t="s">
        <v>198</v>
      </c>
      <c r="R1436" t="s">
        <v>196</v>
      </c>
      <c r="S1436" t="s">
        <v>198</v>
      </c>
      <c r="T1436" t="s">
        <v>197</v>
      </c>
      <c r="U1436" t="s">
        <v>198</v>
      </c>
      <c r="V1436" t="s">
        <v>198</v>
      </c>
      <c r="W1436" t="s">
        <v>197</v>
      </c>
      <c r="X1436" t="s">
        <v>198</v>
      </c>
      <c r="Y1436" t="s">
        <v>198</v>
      </c>
      <c r="Z1436" t="s">
        <v>198</v>
      </c>
      <c r="AA1436" t="s">
        <v>198</v>
      </c>
      <c r="AB1436" t="s">
        <v>197</v>
      </c>
      <c r="AC1436" t="s">
        <v>198</v>
      </c>
      <c r="AD1436" t="s">
        <v>198</v>
      </c>
      <c r="AE1436" t="s">
        <v>198</v>
      </c>
      <c r="AF1436" t="s">
        <v>198</v>
      </c>
      <c r="AG1436" t="s">
        <v>198</v>
      </c>
      <c r="AH1436" t="s">
        <v>197</v>
      </c>
      <c r="AI1436" t="s">
        <v>197</v>
      </c>
      <c r="AJ1436" t="s">
        <v>198</v>
      </c>
      <c r="AK1436" t="s">
        <v>196</v>
      </c>
      <c r="AL1436" t="s">
        <v>197</v>
      </c>
      <c r="AM1436" t="s">
        <v>197</v>
      </c>
      <c r="AN1436" t="s">
        <v>197</v>
      </c>
      <c r="AO1436" t="s">
        <v>197</v>
      </c>
      <c r="AP1436" t="s">
        <v>197</v>
      </c>
      <c r="AQ1436" s="241">
        <v>0</v>
      </c>
      <c r="AR1436" s="241">
        <v>0</v>
      </c>
    </row>
    <row r="1437" spans="1:44" x14ac:dyDescent="0.2">
      <c r="A1437">
        <v>123143</v>
      </c>
      <c r="B1437" t="s">
        <v>1144</v>
      </c>
      <c r="C1437" t="s">
        <v>198</v>
      </c>
      <c r="D1437" t="s">
        <v>196</v>
      </c>
      <c r="E1437" t="s">
        <v>196</v>
      </c>
      <c r="F1437" t="s">
        <v>196</v>
      </c>
      <c r="G1437" t="s">
        <v>196</v>
      </c>
      <c r="H1437" t="s">
        <v>198</v>
      </c>
      <c r="I1437" t="s">
        <v>196</v>
      </c>
      <c r="J1437" t="s">
        <v>198</v>
      </c>
      <c r="K1437" t="s">
        <v>198</v>
      </c>
      <c r="L1437" t="s">
        <v>198</v>
      </c>
      <c r="M1437" t="s">
        <v>198</v>
      </c>
      <c r="N1437" t="s">
        <v>196</v>
      </c>
      <c r="O1437" t="s">
        <v>196</v>
      </c>
      <c r="P1437" t="s">
        <v>198</v>
      </c>
      <c r="Q1437" t="s">
        <v>198</v>
      </c>
      <c r="R1437" t="s">
        <v>198</v>
      </c>
      <c r="S1437" t="s">
        <v>198</v>
      </c>
      <c r="T1437" t="s">
        <v>196</v>
      </c>
      <c r="U1437" t="s">
        <v>197</v>
      </c>
      <c r="V1437" t="s">
        <v>198</v>
      </c>
      <c r="W1437" t="s">
        <v>198</v>
      </c>
      <c r="X1437" t="s">
        <v>196</v>
      </c>
      <c r="Y1437" t="s">
        <v>198</v>
      </c>
      <c r="Z1437" t="s">
        <v>198</v>
      </c>
      <c r="AA1437" t="s">
        <v>196</v>
      </c>
      <c r="AB1437" t="s">
        <v>198</v>
      </c>
      <c r="AC1437" t="s">
        <v>198</v>
      </c>
      <c r="AD1437" t="s">
        <v>196</v>
      </c>
      <c r="AE1437" t="s">
        <v>196</v>
      </c>
      <c r="AF1437" t="s">
        <v>196</v>
      </c>
      <c r="AG1437" t="s">
        <v>198</v>
      </c>
      <c r="AH1437" t="s">
        <v>198</v>
      </c>
      <c r="AI1437" t="s">
        <v>198</v>
      </c>
      <c r="AJ1437" t="s">
        <v>198</v>
      </c>
      <c r="AK1437" t="s">
        <v>196</v>
      </c>
      <c r="AL1437" t="s">
        <v>198</v>
      </c>
      <c r="AM1437" t="s">
        <v>198</v>
      </c>
      <c r="AN1437" t="s">
        <v>198</v>
      </c>
      <c r="AO1437" t="s">
        <v>198</v>
      </c>
      <c r="AP1437" t="s">
        <v>196</v>
      </c>
      <c r="AQ1437" s="241">
        <v>0</v>
      </c>
      <c r="AR1437" s="241">
        <v>0</v>
      </c>
    </row>
    <row r="1438" spans="1:44" x14ac:dyDescent="0.2">
      <c r="A1438" s="241">
        <v>123148</v>
      </c>
      <c r="B1438" t="s">
        <v>1144</v>
      </c>
      <c r="C1438" s="241" t="s">
        <v>198</v>
      </c>
      <c r="D1438" s="241" t="s">
        <v>198</v>
      </c>
      <c r="E1438" s="241" t="s">
        <v>198</v>
      </c>
      <c r="F1438" s="241" t="s">
        <v>198</v>
      </c>
      <c r="G1438" s="241" t="s">
        <v>196</v>
      </c>
      <c r="H1438" s="241" t="s">
        <v>198</v>
      </c>
      <c r="I1438" s="241" t="s">
        <v>196</v>
      </c>
      <c r="J1438" s="241" t="s">
        <v>198</v>
      </c>
      <c r="K1438" s="241" t="s">
        <v>198</v>
      </c>
      <c r="L1438" s="241" t="s">
        <v>198</v>
      </c>
      <c r="M1438" s="241" t="s">
        <v>198</v>
      </c>
      <c r="N1438" s="241" t="s">
        <v>196</v>
      </c>
      <c r="O1438" s="241" t="s">
        <v>196</v>
      </c>
      <c r="P1438" s="241" t="s">
        <v>198</v>
      </c>
      <c r="Q1438" s="241" t="s">
        <v>196</v>
      </c>
      <c r="R1438" s="241" t="s">
        <v>196</v>
      </c>
      <c r="S1438" s="241" t="s">
        <v>198</v>
      </c>
      <c r="T1438" s="241" t="s">
        <v>196</v>
      </c>
      <c r="U1438" s="241" t="s">
        <v>198</v>
      </c>
      <c r="V1438" s="241" t="s">
        <v>196</v>
      </c>
      <c r="W1438" s="241" t="s">
        <v>196</v>
      </c>
      <c r="X1438" s="241" t="s">
        <v>198</v>
      </c>
      <c r="Y1438" s="241" t="s">
        <v>198</v>
      </c>
      <c r="Z1438" s="241" t="s">
        <v>198</v>
      </c>
      <c r="AA1438" s="241" t="s">
        <v>198</v>
      </c>
      <c r="AB1438" s="241" t="s">
        <v>198</v>
      </c>
      <c r="AC1438" s="241" t="s">
        <v>198</v>
      </c>
      <c r="AD1438" s="241" t="s">
        <v>198</v>
      </c>
      <c r="AE1438" s="241" t="s">
        <v>198</v>
      </c>
      <c r="AF1438" s="241" t="s">
        <v>198</v>
      </c>
      <c r="AG1438" s="241" t="s">
        <v>198</v>
      </c>
      <c r="AH1438" s="241" t="s">
        <v>198</v>
      </c>
      <c r="AI1438" s="241" t="s">
        <v>196</v>
      </c>
      <c r="AJ1438" s="241" t="s">
        <v>198</v>
      </c>
      <c r="AK1438" s="241" t="s">
        <v>198</v>
      </c>
      <c r="AL1438" s="241" t="s">
        <v>197</v>
      </c>
      <c r="AM1438" s="241" t="s">
        <v>197</v>
      </c>
      <c r="AN1438" s="241" t="s">
        <v>197</v>
      </c>
      <c r="AO1438" s="241" t="s">
        <v>197</v>
      </c>
      <c r="AP1438" s="241" t="s">
        <v>198</v>
      </c>
      <c r="AQ1438" s="241">
        <v>0</v>
      </c>
      <c r="AR1438" s="241">
        <v>0</v>
      </c>
    </row>
    <row r="1439" spans="1:44" x14ac:dyDescent="0.2">
      <c r="A1439">
        <v>123149</v>
      </c>
      <c r="B1439" t="s">
        <v>1141</v>
      </c>
      <c r="C1439" t="s">
        <v>198</v>
      </c>
      <c r="D1439" t="s">
        <v>198</v>
      </c>
      <c r="E1439" t="s">
        <v>196</v>
      </c>
      <c r="F1439" t="s">
        <v>198</v>
      </c>
      <c r="G1439" t="s">
        <v>196</v>
      </c>
      <c r="H1439" t="s">
        <v>198</v>
      </c>
      <c r="I1439" t="s">
        <v>198</v>
      </c>
      <c r="J1439" t="s">
        <v>198</v>
      </c>
      <c r="K1439" t="s">
        <v>198</v>
      </c>
      <c r="L1439" t="s">
        <v>198</v>
      </c>
      <c r="M1439" t="s">
        <v>198</v>
      </c>
      <c r="N1439" t="s">
        <v>198</v>
      </c>
      <c r="O1439" t="s">
        <v>198</v>
      </c>
      <c r="P1439" t="s">
        <v>196</v>
      </c>
      <c r="Q1439" t="s">
        <v>198</v>
      </c>
      <c r="R1439" t="s">
        <v>198</v>
      </c>
      <c r="S1439" t="s">
        <v>198</v>
      </c>
      <c r="T1439" t="s">
        <v>198</v>
      </c>
      <c r="U1439" t="s">
        <v>198</v>
      </c>
      <c r="V1439" t="s">
        <v>198</v>
      </c>
      <c r="W1439" t="s">
        <v>198</v>
      </c>
      <c r="X1439" t="s">
        <v>198</v>
      </c>
      <c r="Y1439" t="s">
        <v>198</v>
      </c>
      <c r="Z1439" t="s">
        <v>198</v>
      </c>
      <c r="AA1439" t="s">
        <v>196</v>
      </c>
      <c r="AB1439" t="s">
        <v>198</v>
      </c>
      <c r="AC1439" t="s">
        <v>198</v>
      </c>
      <c r="AD1439" t="s">
        <v>196</v>
      </c>
      <c r="AE1439" t="s">
        <v>198</v>
      </c>
      <c r="AF1439" t="s">
        <v>196</v>
      </c>
      <c r="AG1439" t="s">
        <v>198</v>
      </c>
      <c r="AH1439" t="s">
        <v>196</v>
      </c>
      <c r="AI1439" t="s">
        <v>196</v>
      </c>
      <c r="AJ1439" t="s">
        <v>196</v>
      </c>
      <c r="AK1439" t="s">
        <v>198</v>
      </c>
      <c r="AL1439" t="s">
        <v>198</v>
      </c>
      <c r="AM1439" t="s">
        <v>198</v>
      </c>
      <c r="AN1439" t="s">
        <v>198</v>
      </c>
      <c r="AO1439" t="s">
        <v>198</v>
      </c>
      <c r="AP1439" t="s">
        <v>197</v>
      </c>
      <c r="AQ1439" s="241">
        <v>0</v>
      </c>
      <c r="AR1439" s="241">
        <v>0</v>
      </c>
    </row>
    <row r="1440" spans="1:44" x14ac:dyDescent="0.2">
      <c r="A1440">
        <v>123167</v>
      </c>
      <c r="B1440" t="s">
        <v>1144</v>
      </c>
      <c r="C1440" t="s">
        <v>198</v>
      </c>
      <c r="D1440" t="s">
        <v>198</v>
      </c>
      <c r="E1440" t="s">
        <v>198</v>
      </c>
      <c r="F1440" t="s">
        <v>198</v>
      </c>
      <c r="G1440" t="s">
        <v>196</v>
      </c>
      <c r="H1440" t="s">
        <v>198</v>
      </c>
      <c r="I1440" t="s">
        <v>198</v>
      </c>
      <c r="J1440" t="s">
        <v>198</v>
      </c>
      <c r="K1440" t="s">
        <v>198</v>
      </c>
      <c r="L1440" t="s">
        <v>198</v>
      </c>
      <c r="M1440" t="s">
        <v>198</v>
      </c>
      <c r="N1440" t="s">
        <v>198</v>
      </c>
      <c r="O1440" t="s">
        <v>198</v>
      </c>
      <c r="P1440" t="s">
        <v>198</v>
      </c>
      <c r="Q1440" t="s">
        <v>198</v>
      </c>
      <c r="R1440" t="s">
        <v>198</v>
      </c>
      <c r="S1440" t="s">
        <v>198</v>
      </c>
      <c r="T1440" t="s">
        <v>196</v>
      </c>
      <c r="U1440" t="s">
        <v>198</v>
      </c>
      <c r="V1440" t="s">
        <v>198</v>
      </c>
      <c r="W1440" t="s">
        <v>198</v>
      </c>
      <c r="X1440" t="s">
        <v>196</v>
      </c>
      <c r="Y1440" t="s">
        <v>196</v>
      </c>
      <c r="Z1440" t="s">
        <v>198</v>
      </c>
      <c r="AA1440" t="s">
        <v>196</v>
      </c>
      <c r="AB1440" t="s">
        <v>198</v>
      </c>
      <c r="AC1440" t="s">
        <v>198</v>
      </c>
      <c r="AD1440" t="s">
        <v>198</v>
      </c>
      <c r="AE1440" t="s">
        <v>196</v>
      </c>
      <c r="AF1440" t="s">
        <v>198</v>
      </c>
      <c r="AG1440" t="s">
        <v>196</v>
      </c>
      <c r="AH1440" t="s">
        <v>198</v>
      </c>
      <c r="AI1440" t="s">
        <v>198</v>
      </c>
      <c r="AJ1440" t="s">
        <v>198</v>
      </c>
      <c r="AK1440" t="s">
        <v>196</v>
      </c>
      <c r="AL1440" t="s">
        <v>196</v>
      </c>
      <c r="AM1440" t="s">
        <v>196</v>
      </c>
      <c r="AN1440" t="s">
        <v>196</v>
      </c>
      <c r="AO1440" t="s">
        <v>198</v>
      </c>
      <c r="AP1440" t="s">
        <v>196</v>
      </c>
      <c r="AQ1440" s="241">
        <v>0</v>
      </c>
      <c r="AR1440" s="241">
        <v>0</v>
      </c>
    </row>
    <row r="1441" spans="1:44" x14ac:dyDescent="0.2">
      <c r="A1441" s="241">
        <v>123169</v>
      </c>
      <c r="B1441" t="s">
        <v>59</v>
      </c>
      <c r="C1441" s="241" t="s">
        <v>198</v>
      </c>
      <c r="D1441" s="241" t="s">
        <v>196</v>
      </c>
      <c r="E1441" s="241" t="s">
        <v>196</v>
      </c>
      <c r="F1441" s="241" t="s">
        <v>198</v>
      </c>
      <c r="G1441" s="241" t="s">
        <v>198</v>
      </c>
      <c r="H1441" s="241" t="s">
        <v>198</v>
      </c>
      <c r="I1441" s="241" t="s">
        <v>198</v>
      </c>
      <c r="J1441" s="241" t="s">
        <v>198</v>
      </c>
      <c r="K1441" s="241" t="s">
        <v>196</v>
      </c>
      <c r="L1441" s="241" t="s">
        <v>198</v>
      </c>
      <c r="M1441" s="241" t="s">
        <v>198</v>
      </c>
      <c r="N1441" s="241" t="s">
        <v>196</v>
      </c>
      <c r="O1441" s="241" t="s">
        <v>198</v>
      </c>
      <c r="P1441" s="241" t="s">
        <v>198</v>
      </c>
      <c r="Q1441" s="241" t="s">
        <v>198</v>
      </c>
      <c r="R1441" s="241" t="s">
        <v>198</v>
      </c>
      <c r="S1441" s="241" t="s">
        <v>198</v>
      </c>
      <c r="T1441" s="241" t="s">
        <v>197</v>
      </c>
      <c r="U1441" s="241" t="s">
        <v>196</v>
      </c>
      <c r="V1441" s="241" t="s">
        <v>198</v>
      </c>
      <c r="W1441" s="241" t="s">
        <v>198</v>
      </c>
      <c r="X1441" s="241" t="s">
        <v>198</v>
      </c>
      <c r="Y1441" s="241" t="s">
        <v>198</v>
      </c>
      <c r="Z1441" s="241" t="s">
        <v>198</v>
      </c>
      <c r="AA1441" s="241" t="s">
        <v>196</v>
      </c>
      <c r="AB1441" s="241" t="s">
        <v>198</v>
      </c>
      <c r="AC1441" s="241" t="s">
        <v>198</v>
      </c>
      <c r="AD1441" s="241" t="s">
        <v>198</v>
      </c>
      <c r="AE1441" s="241" t="s">
        <v>198</v>
      </c>
      <c r="AF1441" s="241" t="s">
        <v>198</v>
      </c>
      <c r="AG1441" s="241" t="s">
        <v>198</v>
      </c>
      <c r="AH1441" s="241" t="s">
        <v>196</v>
      </c>
      <c r="AI1441" s="241" t="s">
        <v>198</v>
      </c>
      <c r="AJ1441" s="241" t="s">
        <v>198</v>
      </c>
      <c r="AK1441" s="241" t="s">
        <v>196</v>
      </c>
      <c r="AL1441" s="241" t="s">
        <v>198</v>
      </c>
      <c r="AM1441" s="241" t="s">
        <v>196</v>
      </c>
      <c r="AN1441" s="241" t="s">
        <v>198</v>
      </c>
      <c r="AO1441" s="241" t="s">
        <v>198</v>
      </c>
      <c r="AP1441" s="241" t="s">
        <v>198</v>
      </c>
      <c r="AQ1441" s="241">
        <v>0</v>
      </c>
      <c r="AR1441" s="241">
        <v>0</v>
      </c>
    </row>
    <row r="1442" spans="1:44" x14ac:dyDescent="0.2">
      <c r="A1442">
        <v>123174</v>
      </c>
      <c r="B1442" t="s">
        <v>59</v>
      </c>
      <c r="C1442" t="s">
        <v>198</v>
      </c>
      <c r="D1442" t="s">
        <v>198</v>
      </c>
      <c r="E1442" t="s">
        <v>196</v>
      </c>
      <c r="F1442" t="s">
        <v>198</v>
      </c>
      <c r="G1442" t="s">
        <v>196</v>
      </c>
      <c r="H1442" t="s">
        <v>198</v>
      </c>
      <c r="I1442" t="s">
        <v>198</v>
      </c>
      <c r="J1442" t="s">
        <v>198</v>
      </c>
      <c r="K1442" t="s">
        <v>198</v>
      </c>
      <c r="L1442" t="s">
        <v>198</v>
      </c>
      <c r="M1442" t="s">
        <v>198</v>
      </c>
      <c r="N1442" t="s">
        <v>196</v>
      </c>
      <c r="O1442" t="s">
        <v>198</v>
      </c>
      <c r="P1442" t="s">
        <v>198</v>
      </c>
      <c r="Q1442" t="s">
        <v>197</v>
      </c>
      <c r="R1442" t="s">
        <v>198</v>
      </c>
      <c r="S1442" t="s">
        <v>198</v>
      </c>
      <c r="T1442" t="s">
        <v>198</v>
      </c>
      <c r="U1442" t="s">
        <v>198</v>
      </c>
      <c r="V1442" t="s">
        <v>198</v>
      </c>
      <c r="W1442" t="s">
        <v>198</v>
      </c>
      <c r="X1442" t="s">
        <v>198</v>
      </c>
      <c r="Y1442" t="s">
        <v>197</v>
      </c>
      <c r="Z1442" t="s">
        <v>196</v>
      </c>
      <c r="AA1442" t="s">
        <v>196</v>
      </c>
      <c r="AB1442" t="s">
        <v>198</v>
      </c>
      <c r="AC1442" t="s">
        <v>198</v>
      </c>
      <c r="AD1442" t="s">
        <v>197</v>
      </c>
      <c r="AE1442" t="s">
        <v>198</v>
      </c>
      <c r="AF1442" t="s">
        <v>196</v>
      </c>
      <c r="AG1442" t="s">
        <v>198</v>
      </c>
      <c r="AH1442" t="s">
        <v>196</v>
      </c>
      <c r="AI1442" t="s">
        <v>197</v>
      </c>
      <c r="AJ1442" t="s">
        <v>198</v>
      </c>
      <c r="AK1442" t="s">
        <v>197</v>
      </c>
      <c r="AL1442" t="s">
        <v>198</v>
      </c>
      <c r="AM1442" t="s">
        <v>197</v>
      </c>
      <c r="AN1442" t="s">
        <v>197</v>
      </c>
      <c r="AO1442" t="s">
        <v>198</v>
      </c>
      <c r="AP1442" t="s">
        <v>197</v>
      </c>
      <c r="AQ1442" s="241">
        <v>0</v>
      </c>
      <c r="AR1442" s="241">
        <v>0</v>
      </c>
    </row>
    <row r="1443" spans="1:44" x14ac:dyDescent="0.2">
      <c r="A1443" s="241">
        <v>123181</v>
      </c>
      <c r="B1443" t="s">
        <v>1144</v>
      </c>
      <c r="C1443" s="241" t="s">
        <v>198</v>
      </c>
      <c r="D1443" s="241" t="s">
        <v>196</v>
      </c>
      <c r="E1443" s="241" t="s">
        <v>196</v>
      </c>
      <c r="F1443" s="241" t="s">
        <v>198</v>
      </c>
      <c r="G1443" s="241" t="s">
        <v>198</v>
      </c>
      <c r="H1443" s="241" t="s">
        <v>198</v>
      </c>
      <c r="I1443" s="241" t="s">
        <v>198</v>
      </c>
      <c r="J1443" s="241" t="s">
        <v>198</v>
      </c>
      <c r="K1443" s="241" t="s">
        <v>198</v>
      </c>
      <c r="L1443" s="241" t="s">
        <v>198</v>
      </c>
      <c r="M1443" s="241" t="s">
        <v>198</v>
      </c>
      <c r="N1443" s="241" t="s">
        <v>196</v>
      </c>
      <c r="O1443" s="241" t="s">
        <v>196</v>
      </c>
      <c r="P1443" s="241" t="s">
        <v>198</v>
      </c>
      <c r="Q1443" s="241" t="s">
        <v>196</v>
      </c>
      <c r="R1443" s="241" t="s">
        <v>198</v>
      </c>
      <c r="S1443" s="241" t="s">
        <v>198</v>
      </c>
      <c r="T1443" s="241" t="s">
        <v>198</v>
      </c>
      <c r="U1443" s="241" t="s">
        <v>198</v>
      </c>
      <c r="V1443" s="241" t="s">
        <v>198</v>
      </c>
      <c r="W1443" s="241" t="s">
        <v>196</v>
      </c>
      <c r="X1443" s="241" t="s">
        <v>196</v>
      </c>
      <c r="Y1443" s="241" t="s">
        <v>196</v>
      </c>
      <c r="Z1443" s="241" t="s">
        <v>198</v>
      </c>
      <c r="AA1443" s="241" t="s">
        <v>196</v>
      </c>
      <c r="AB1443" s="241" t="s">
        <v>198</v>
      </c>
      <c r="AC1443" s="241" t="s">
        <v>198</v>
      </c>
      <c r="AD1443" s="241" t="s">
        <v>196</v>
      </c>
      <c r="AE1443" s="241" t="s">
        <v>196</v>
      </c>
      <c r="AF1443" s="241" t="s">
        <v>196</v>
      </c>
      <c r="AG1443" s="241" t="s">
        <v>198</v>
      </c>
      <c r="AH1443" s="241" t="s">
        <v>197</v>
      </c>
      <c r="AI1443" s="241" t="s">
        <v>198</v>
      </c>
      <c r="AJ1443" s="241" t="s">
        <v>197</v>
      </c>
      <c r="AK1443" s="241" t="s">
        <v>197</v>
      </c>
      <c r="AL1443" s="241" t="s">
        <v>197</v>
      </c>
      <c r="AM1443" s="241" t="s">
        <v>197</v>
      </c>
      <c r="AN1443" s="241" t="s">
        <v>197</v>
      </c>
      <c r="AO1443" s="241" t="s">
        <v>197</v>
      </c>
      <c r="AP1443" s="241" t="s">
        <v>197</v>
      </c>
      <c r="AQ1443" s="241">
        <v>0</v>
      </c>
      <c r="AR1443" s="241">
        <v>0</v>
      </c>
    </row>
    <row r="1444" spans="1:44" x14ac:dyDescent="0.2">
      <c r="A1444" s="241">
        <v>123200</v>
      </c>
      <c r="B1444" t="s">
        <v>1144</v>
      </c>
      <c r="C1444" s="241" t="s">
        <v>198</v>
      </c>
      <c r="D1444" s="241" t="s">
        <v>198</v>
      </c>
      <c r="E1444" s="241" t="s">
        <v>198</v>
      </c>
      <c r="F1444" s="241" t="s">
        <v>198</v>
      </c>
      <c r="G1444" s="241" t="s">
        <v>198</v>
      </c>
      <c r="H1444" s="241" t="s">
        <v>198</v>
      </c>
      <c r="I1444" s="241" t="s">
        <v>198</v>
      </c>
      <c r="J1444" s="241" t="s">
        <v>198</v>
      </c>
      <c r="K1444" s="241" t="s">
        <v>198</v>
      </c>
      <c r="L1444" s="241" t="s">
        <v>198</v>
      </c>
      <c r="M1444" s="241" t="s">
        <v>198</v>
      </c>
      <c r="N1444" s="241" t="s">
        <v>198</v>
      </c>
      <c r="O1444" s="241" t="s">
        <v>198</v>
      </c>
      <c r="P1444" s="241" t="s">
        <v>196</v>
      </c>
      <c r="Q1444" s="241" t="s">
        <v>196</v>
      </c>
      <c r="R1444" s="241" t="s">
        <v>196</v>
      </c>
      <c r="T1444" s="241" t="s">
        <v>197</v>
      </c>
      <c r="U1444" s="241" t="s">
        <v>196</v>
      </c>
      <c r="V1444" s="241" t="s">
        <v>198</v>
      </c>
      <c r="W1444" s="241" t="s">
        <v>198</v>
      </c>
      <c r="X1444" s="241" t="s">
        <v>198</v>
      </c>
      <c r="Y1444" s="241" t="s">
        <v>198</v>
      </c>
      <c r="Z1444" s="241" t="s">
        <v>198</v>
      </c>
      <c r="AA1444" s="241" t="s">
        <v>198</v>
      </c>
      <c r="AB1444" s="241" t="s">
        <v>198</v>
      </c>
      <c r="AC1444" s="241" t="s">
        <v>198</v>
      </c>
      <c r="AD1444" s="241" t="s">
        <v>198</v>
      </c>
      <c r="AE1444" s="241" t="s">
        <v>198</v>
      </c>
      <c r="AF1444" s="241" t="s">
        <v>196</v>
      </c>
      <c r="AG1444" s="241" t="s">
        <v>198</v>
      </c>
      <c r="AH1444" s="241" t="s">
        <v>196</v>
      </c>
      <c r="AI1444" s="241" t="s">
        <v>196</v>
      </c>
      <c r="AJ1444" s="241" t="s">
        <v>198</v>
      </c>
      <c r="AK1444" s="241" t="s">
        <v>198</v>
      </c>
      <c r="AL1444" s="241" t="s">
        <v>198</v>
      </c>
      <c r="AM1444" s="241" t="s">
        <v>198</v>
      </c>
      <c r="AN1444" s="241" t="s">
        <v>198</v>
      </c>
      <c r="AO1444" s="241" t="s">
        <v>197</v>
      </c>
      <c r="AP1444" s="241" t="s">
        <v>197</v>
      </c>
      <c r="AQ1444" s="241">
        <v>0</v>
      </c>
      <c r="AR1444" s="241">
        <v>0</v>
      </c>
    </row>
    <row r="1445" spans="1:44" x14ac:dyDescent="0.2">
      <c r="A1445">
        <v>123205</v>
      </c>
      <c r="B1445" t="s">
        <v>1141</v>
      </c>
      <c r="C1445" t="s">
        <v>198</v>
      </c>
      <c r="D1445" t="s">
        <v>198</v>
      </c>
      <c r="E1445" t="s">
        <v>198</v>
      </c>
      <c r="F1445" t="s">
        <v>198</v>
      </c>
      <c r="G1445" t="s">
        <v>198</v>
      </c>
      <c r="H1445" t="s">
        <v>198</v>
      </c>
      <c r="I1445" t="s">
        <v>198</v>
      </c>
      <c r="J1445" t="s">
        <v>198</v>
      </c>
      <c r="K1445" t="s">
        <v>198</v>
      </c>
      <c r="L1445" t="s">
        <v>198</v>
      </c>
      <c r="M1445" t="s">
        <v>198</v>
      </c>
      <c r="N1445" t="s">
        <v>198</v>
      </c>
      <c r="O1445" t="s">
        <v>198</v>
      </c>
      <c r="P1445" t="s">
        <v>198</v>
      </c>
      <c r="Q1445" t="s">
        <v>198</v>
      </c>
      <c r="R1445" t="s">
        <v>198</v>
      </c>
      <c r="S1445" t="s">
        <v>197</v>
      </c>
      <c r="T1445" t="s">
        <v>196</v>
      </c>
      <c r="U1445" t="s">
        <v>198</v>
      </c>
      <c r="V1445" t="s">
        <v>198</v>
      </c>
      <c r="W1445" t="s">
        <v>198</v>
      </c>
      <c r="X1445" t="s">
        <v>198</v>
      </c>
      <c r="Y1445" t="s">
        <v>198</v>
      </c>
      <c r="Z1445" t="s">
        <v>198</v>
      </c>
      <c r="AA1445" t="s">
        <v>196</v>
      </c>
      <c r="AB1445" t="s">
        <v>198</v>
      </c>
      <c r="AC1445" t="s">
        <v>198</v>
      </c>
      <c r="AD1445" t="s">
        <v>198</v>
      </c>
      <c r="AE1445" t="s">
        <v>198</v>
      </c>
      <c r="AF1445" t="s">
        <v>196</v>
      </c>
      <c r="AG1445" t="s">
        <v>198</v>
      </c>
      <c r="AH1445" t="s">
        <v>196</v>
      </c>
      <c r="AI1445" t="s">
        <v>198</v>
      </c>
      <c r="AJ1445" t="s">
        <v>198</v>
      </c>
      <c r="AK1445" t="s">
        <v>198</v>
      </c>
      <c r="AL1445" t="s">
        <v>198</v>
      </c>
      <c r="AM1445" t="s">
        <v>198</v>
      </c>
      <c r="AN1445" t="s">
        <v>198</v>
      </c>
      <c r="AO1445" t="s">
        <v>197</v>
      </c>
      <c r="AP1445" t="s">
        <v>198</v>
      </c>
      <c r="AQ1445" s="241">
        <v>0</v>
      </c>
      <c r="AR1445" s="241">
        <v>0</v>
      </c>
    </row>
    <row r="1446" spans="1:44" x14ac:dyDescent="0.2">
      <c r="A1446">
        <v>123208</v>
      </c>
      <c r="B1446" t="s">
        <v>1141</v>
      </c>
      <c r="C1446" t="s">
        <v>196</v>
      </c>
      <c r="D1446" t="s">
        <v>196</v>
      </c>
      <c r="E1446" t="s">
        <v>198</v>
      </c>
      <c r="F1446" t="s">
        <v>196</v>
      </c>
      <c r="G1446" t="s">
        <v>198</v>
      </c>
      <c r="H1446" t="s">
        <v>198</v>
      </c>
      <c r="I1446" t="s">
        <v>196</v>
      </c>
      <c r="J1446" t="s">
        <v>196</v>
      </c>
      <c r="K1446" t="s">
        <v>196</v>
      </c>
      <c r="L1446" t="s">
        <v>196</v>
      </c>
      <c r="M1446" t="s">
        <v>198</v>
      </c>
      <c r="N1446" t="s">
        <v>196</v>
      </c>
      <c r="O1446" t="s">
        <v>196</v>
      </c>
      <c r="P1446" t="s">
        <v>198</v>
      </c>
      <c r="Q1446" t="s">
        <v>198</v>
      </c>
      <c r="R1446" t="s">
        <v>198</v>
      </c>
      <c r="S1446" t="s">
        <v>198</v>
      </c>
      <c r="T1446" t="s">
        <v>198</v>
      </c>
      <c r="U1446" t="s">
        <v>198</v>
      </c>
      <c r="V1446" t="s">
        <v>196</v>
      </c>
      <c r="W1446" t="s">
        <v>196</v>
      </c>
      <c r="X1446" t="s">
        <v>198</v>
      </c>
      <c r="Y1446" t="s">
        <v>196</v>
      </c>
      <c r="Z1446" t="s">
        <v>198</v>
      </c>
      <c r="AA1446" t="s">
        <v>198</v>
      </c>
      <c r="AB1446" t="s">
        <v>198</v>
      </c>
      <c r="AC1446" t="s">
        <v>198</v>
      </c>
      <c r="AD1446" t="s">
        <v>198</v>
      </c>
      <c r="AE1446" t="s">
        <v>198</v>
      </c>
      <c r="AF1446" t="s">
        <v>198</v>
      </c>
      <c r="AG1446" t="s">
        <v>197</v>
      </c>
      <c r="AH1446" t="s">
        <v>198</v>
      </c>
      <c r="AI1446" t="s">
        <v>197</v>
      </c>
      <c r="AJ1446" t="s">
        <v>198</v>
      </c>
      <c r="AK1446" t="s">
        <v>197</v>
      </c>
      <c r="AL1446" t="s">
        <v>197</v>
      </c>
      <c r="AM1446" t="s">
        <v>197</v>
      </c>
      <c r="AN1446" t="s">
        <v>197</v>
      </c>
      <c r="AO1446" t="s">
        <v>197</v>
      </c>
      <c r="AP1446" t="s">
        <v>197</v>
      </c>
      <c r="AQ1446" s="241">
        <v>0</v>
      </c>
      <c r="AR1446" s="241">
        <v>0</v>
      </c>
    </row>
    <row r="1447" spans="1:44" x14ac:dyDescent="0.2">
      <c r="A1447">
        <v>123220</v>
      </c>
      <c r="B1447" t="s">
        <v>1144</v>
      </c>
      <c r="C1447" t="s">
        <v>198</v>
      </c>
      <c r="D1447" t="s">
        <v>196</v>
      </c>
      <c r="E1447" t="s">
        <v>198</v>
      </c>
      <c r="F1447" t="s">
        <v>198</v>
      </c>
      <c r="G1447" t="s">
        <v>197</v>
      </c>
      <c r="H1447" t="s">
        <v>198</v>
      </c>
      <c r="I1447" t="s">
        <v>198</v>
      </c>
      <c r="J1447" t="s">
        <v>196</v>
      </c>
      <c r="K1447" t="s">
        <v>198</v>
      </c>
      <c r="L1447" t="s">
        <v>196</v>
      </c>
      <c r="M1447" t="s">
        <v>198</v>
      </c>
      <c r="N1447" t="s">
        <v>196</v>
      </c>
      <c r="O1447" t="s">
        <v>198</v>
      </c>
      <c r="P1447" t="s">
        <v>198</v>
      </c>
      <c r="Q1447" t="s">
        <v>198</v>
      </c>
      <c r="R1447" t="s">
        <v>198</v>
      </c>
      <c r="S1447" t="s">
        <v>198</v>
      </c>
      <c r="T1447" t="s">
        <v>198</v>
      </c>
      <c r="U1447" t="s">
        <v>198</v>
      </c>
      <c r="V1447" t="s">
        <v>198</v>
      </c>
      <c r="W1447" t="s">
        <v>198</v>
      </c>
      <c r="X1447" t="s">
        <v>198</v>
      </c>
      <c r="Y1447" t="s">
        <v>196</v>
      </c>
      <c r="Z1447" t="s">
        <v>198</v>
      </c>
      <c r="AA1447" t="s">
        <v>198</v>
      </c>
      <c r="AB1447" t="s">
        <v>196</v>
      </c>
      <c r="AC1447" t="s">
        <v>198</v>
      </c>
      <c r="AD1447" t="s">
        <v>196</v>
      </c>
      <c r="AE1447" t="s">
        <v>198</v>
      </c>
      <c r="AF1447" t="s">
        <v>196</v>
      </c>
      <c r="AG1447" t="s">
        <v>198</v>
      </c>
      <c r="AH1447" t="s">
        <v>198</v>
      </c>
      <c r="AI1447" t="s">
        <v>198</v>
      </c>
      <c r="AJ1447" t="s">
        <v>198</v>
      </c>
      <c r="AK1447" t="s">
        <v>196</v>
      </c>
      <c r="AL1447" t="s">
        <v>197</v>
      </c>
      <c r="AM1447" t="s">
        <v>197</v>
      </c>
      <c r="AN1447" t="s">
        <v>197</v>
      </c>
      <c r="AO1447" t="s">
        <v>198</v>
      </c>
      <c r="AP1447" t="s">
        <v>196</v>
      </c>
      <c r="AQ1447" s="241">
        <v>0</v>
      </c>
      <c r="AR1447" s="241">
        <v>0</v>
      </c>
    </row>
    <row r="1448" spans="1:44" x14ac:dyDescent="0.2">
      <c r="A1448">
        <v>123221</v>
      </c>
      <c r="B1448" t="s">
        <v>1141</v>
      </c>
      <c r="C1448" t="s">
        <v>198</v>
      </c>
      <c r="D1448" t="s">
        <v>198</v>
      </c>
      <c r="E1448" t="s">
        <v>196</v>
      </c>
      <c r="F1448" t="s">
        <v>198</v>
      </c>
      <c r="G1448" t="s">
        <v>198</v>
      </c>
      <c r="H1448" t="s">
        <v>198</v>
      </c>
      <c r="I1448" t="s">
        <v>198</v>
      </c>
      <c r="J1448" t="s">
        <v>198</v>
      </c>
      <c r="K1448" t="s">
        <v>196</v>
      </c>
      <c r="L1448" t="s">
        <v>196</v>
      </c>
      <c r="M1448" t="s">
        <v>198</v>
      </c>
      <c r="N1448" t="s">
        <v>196</v>
      </c>
      <c r="O1448" t="s">
        <v>196</v>
      </c>
      <c r="P1448" t="s">
        <v>198</v>
      </c>
      <c r="Q1448" t="s">
        <v>198</v>
      </c>
      <c r="R1448" t="s">
        <v>198</v>
      </c>
      <c r="S1448" t="s">
        <v>198</v>
      </c>
      <c r="T1448" t="s">
        <v>198</v>
      </c>
      <c r="U1448" t="s">
        <v>198</v>
      </c>
      <c r="V1448" t="s">
        <v>198</v>
      </c>
      <c r="W1448" t="s">
        <v>198</v>
      </c>
      <c r="X1448" t="s">
        <v>196</v>
      </c>
      <c r="Y1448" t="s">
        <v>198</v>
      </c>
      <c r="Z1448" t="s">
        <v>198</v>
      </c>
      <c r="AA1448" t="s">
        <v>196</v>
      </c>
      <c r="AB1448" t="s">
        <v>198</v>
      </c>
      <c r="AC1448" t="s">
        <v>198</v>
      </c>
      <c r="AD1448" t="s">
        <v>198</v>
      </c>
      <c r="AE1448" t="s">
        <v>198</v>
      </c>
      <c r="AF1448" t="s">
        <v>196</v>
      </c>
      <c r="AG1448" t="s">
        <v>198</v>
      </c>
      <c r="AH1448" t="s">
        <v>196</v>
      </c>
      <c r="AI1448" t="s">
        <v>196</v>
      </c>
      <c r="AJ1448" t="s">
        <v>198</v>
      </c>
      <c r="AK1448" t="s">
        <v>196</v>
      </c>
      <c r="AL1448" t="s">
        <v>198</v>
      </c>
      <c r="AM1448" t="s">
        <v>198</v>
      </c>
      <c r="AN1448" t="s">
        <v>198</v>
      </c>
      <c r="AO1448" t="s">
        <v>196</v>
      </c>
      <c r="AP1448" t="s">
        <v>196</v>
      </c>
      <c r="AQ1448" s="241">
        <v>0</v>
      </c>
      <c r="AR1448" s="241">
        <v>0</v>
      </c>
    </row>
    <row r="1449" spans="1:44" x14ac:dyDescent="0.2">
      <c r="A1449" s="241">
        <v>123229</v>
      </c>
      <c r="B1449" t="s">
        <v>1144</v>
      </c>
      <c r="C1449" s="241" t="s">
        <v>198</v>
      </c>
      <c r="D1449" s="241" t="s">
        <v>198</v>
      </c>
      <c r="E1449" s="241" t="s">
        <v>198</v>
      </c>
      <c r="F1449" s="241" t="s">
        <v>198</v>
      </c>
      <c r="G1449" s="241" t="s">
        <v>198</v>
      </c>
      <c r="H1449" s="241" t="s">
        <v>198</v>
      </c>
      <c r="I1449" s="241" t="s">
        <v>198</v>
      </c>
      <c r="J1449" s="241" t="s">
        <v>198</v>
      </c>
      <c r="K1449" s="241" t="s">
        <v>198</v>
      </c>
      <c r="L1449" s="241" t="s">
        <v>198</v>
      </c>
      <c r="M1449" s="241" t="s">
        <v>198</v>
      </c>
      <c r="N1449" s="241" t="s">
        <v>198</v>
      </c>
      <c r="O1449" s="241" t="s">
        <v>198</v>
      </c>
      <c r="P1449" s="241" t="s">
        <v>198</v>
      </c>
      <c r="Q1449" s="241" t="s">
        <v>198</v>
      </c>
      <c r="R1449" s="241" t="s">
        <v>198</v>
      </c>
      <c r="S1449" s="241" t="s">
        <v>198</v>
      </c>
      <c r="T1449" s="241" t="s">
        <v>196</v>
      </c>
      <c r="U1449" s="241" t="s">
        <v>198</v>
      </c>
      <c r="V1449" s="241" t="s">
        <v>198</v>
      </c>
      <c r="W1449" s="241" t="s">
        <v>198</v>
      </c>
      <c r="X1449" s="241" t="s">
        <v>198</v>
      </c>
      <c r="Y1449" s="241" t="s">
        <v>198</v>
      </c>
      <c r="Z1449" s="241" t="s">
        <v>198</v>
      </c>
      <c r="AA1449" s="241" t="s">
        <v>198</v>
      </c>
      <c r="AB1449" s="241" t="s">
        <v>196</v>
      </c>
      <c r="AC1449" s="241" t="s">
        <v>196</v>
      </c>
      <c r="AD1449" s="241" t="s">
        <v>196</v>
      </c>
      <c r="AE1449" s="241" t="s">
        <v>196</v>
      </c>
      <c r="AF1449" s="241" t="s">
        <v>196</v>
      </c>
      <c r="AG1449" s="241" t="s">
        <v>197</v>
      </c>
      <c r="AH1449" s="241" t="s">
        <v>197</v>
      </c>
      <c r="AI1449" s="241" t="s">
        <v>197</v>
      </c>
      <c r="AJ1449" s="241" t="s">
        <v>197</v>
      </c>
      <c r="AK1449" s="241" t="s">
        <v>197</v>
      </c>
      <c r="AL1449" s="241" t="s">
        <v>197</v>
      </c>
      <c r="AM1449" s="241" t="s">
        <v>197</v>
      </c>
      <c r="AN1449" s="241" t="s">
        <v>197</v>
      </c>
      <c r="AO1449" s="241" t="s">
        <v>197</v>
      </c>
      <c r="AP1449" s="241" t="s">
        <v>197</v>
      </c>
      <c r="AQ1449" s="241">
        <v>0</v>
      </c>
      <c r="AR1449" s="241">
        <v>0</v>
      </c>
    </row>
    <row r="1450" spans="1:44" x14ac:dyDescent="0.2">
      <c r="A1450">
        <v>123242</v>
      </c>
      <c r="B1450" t="s">
        <v>1141</v>
      </c>
      <c r="C1450" t="s">
        <v>196</v>
      </c>
      <c r="D1450" t="s">
        <v>198</v>
      </c>
      <c r="E1450" t="s">
        <v>196</v>
      </c>
      <c r="F1450" t="s">
        <v>196</v>
      </c>
      <c r="G1450" t="s">
        <v>196</v>
      </c>
      <c r="H1450" t="s">
        <v>198</v>
      </c>
      <c r="I1450" t="s">
        <v>197</v>
      </c>
      <c r="J1450" t="s">
        <v>198</v>
      </c>
      <c r="K1450" t="s">
        <v>197</v>
      </c>
      <c r="L1450" t="s">
        <v>198</v>
      </c>
      <c r="M1450" t="s">
        <v>198</v>
      </c>
      <c r="N1450" t="s">
        <v>196</v>
      </c>
      <c r="O1450" t="s">
        <v>198</v>
      </c>
      <c r="P1450" t="s">
        <v>198</v>
      </c>
      <c r="Q1450" t="s">
        <v>198</v>
      </c>
      <c r="R1450" t="s">
        <v>198</v>
      </c>
      <c r="S1450" t="s">
        <v>198</v>
      </c>
      <c r="T1450" t="s">
        <v>196</v>
      </c>
      <c r="U1450" t="s">
        <v>198</v>
      </c>
      <c r="V1450" t="s">
        <v>198</v>
      </c>
      <c r="W1450" t="s">
        <v>198</v>
      </c>
      <c r="X1450" t="s">
        <v>198</v>
      </c>
      <c r="Y1450" t="s">
        <v>198</v>
      </c>
      <c r="Z1450" t="s">
        <v>198</v>
      </c>
      <c r="AA1450" t="s">
        <v>198</v>
      </c>
      <c r="AB1450" t="s">
        <v>198</v>
      </c>
      <c r="AC1450" t="s">
        <v>198</v>
      </c>
      <c r="AD1450" t="s">
        <v>198</v>
      </c>
      <c r="AE1450" t="s">
        <v>196</v>
      </c>
      <c r="AF1450" t="s">
        <v>198</v>
      </c>
      <c r="AG1450" t="s">
        <v>198</v>
      </c>
      <c r="AH1450" t="s">
        <v>196</v>
      </c>
      <c r="AI1450" t="s">
        <v>198</v>
      </c>
      <c r="AJ1450" t="s">
        <v>196</v>
      </c>
      <c r="AK1450" t="s">
        <v>198</v>
      </c>
      <c r="AL1450" t="s">
        <v>198</v>
      </c>
      <c r="AM1450" t="s">
        <v>197</v>
      </c>
      <c r="AN1450" t="s">
        <v>198</v>
      </c>
      <c r="AO1450" t="s">
        <v>198</v>
      </c>
      <c r="AP1450" t="s">
        <v>197</v>
      </c>
      <c r="AQ1450" s="241">
        <v>0</v>
      </c>
      <c r="AR1450" s="241">
        <v>0</v>
      </c>
    </row>
    <row r="1451" spans="1:44" ht="15" x14ac:dyDescent="0.25">
      <c r="A1451" s="258">
        <v>123252</v>
      </c>
      <c r="B1451" t="s">
        <v>59</v>
      </c>
      <c r="C1451" s="245" t="s">
        <v>198</v>
      </c>
      <c r="D1451" s="245" t="s">
        <v>198</v>
      </c>
      <c r="E1451" s="245" t="s">
        <v>198</v>
      </c>
      <c r="F1451" s="245" t="s">
        <v>196</v>
      </c>
      <c r="G1451" s="245" t="s">
        <v>196</v>
      </c>
      <c r="H1451" s="245" t="s">
        <v>198</v>
      </c>
      <c r="I1451" s="245" t="s">
        <v>198</v>
      </c>
      <c r="J1451" s="245" t="s">
        <v>198</v>
      </c>
      <c r="K1451" s="245" t="s">
        <v>197</v>
      </c>
      <c r="L1451" s="245" t="s">
        <v>197</v>
      </c>
      <c r="M1451" s="245" t="s">
        <v>198</v>
      </c>
      <c r="N1451" s="245" t="s">
        <v>198</v>
      </c>
      <c r="O1451" s="245" t="s">
        <v>197</v>
      </c>
      <c r="P1451" s="245" t="s">
        <v>197</v>
      </c>
      <c r="Q1451" s="245" t="s">
        <v>197</v>
      </c>
      <c r="R1451" s="245" t="s">
        <v>1147</v>
      </c>
      <c r="S1451" s="245" t="s">
        <v>1147</v>
      </c>
      <c r="T1451" s="245" t="s">
        <v>1147</v>
      </c>
      <c r="U1451" s="245" t="s">
        <v>1147</v>
      </c>
      <c r="V1451" s="245" t="s">
        <v>1147</v>
      </c>
      <c r="W1451" s="245" t="s">
        <v>197</v>
      </c>
      <c r="X1451" s="245" t="s">
        <v>197</v>
      </c>
      <c r="Y1451" s="245" t="s">
        <v>197</v>
      </c>
      <c r="Z1451" s="245" t="s">
        <v>197</v>
      </c>
      <c r="AA1451" s="245" t="s">
        <v>197</v>
      </c>
      <c r="AB1451" s="245" t="s">
        <v>197</v>
      </c>
      <c r="AC1451" s="245" t="s">
        <v>197</v>
      </c>
      <c r="AD1451" s="245" t="s">
        <v>197</v>
      </c>
      <c r="AE1451" s="245" t="s">
        <v>197</v>
      </c>
      <c r="AF1451" s="245" t="s">
        <v>197</v>
      </c>
      <c r="AG1451" s="245" t="s">
        <v>197</v>
      </c>
      <c r="AH1451" s="245" t="s">
        <v>197</v>
      </c>
      <c r="AI1451" s="245" t="s">
        <v>197</v>
      </c>
      <c r="AJ1451" s="245" t="s">
        <v>197</v>
      </c>
      <c r="AK1451" s="245" t="s">
        <v>197</v>
      </c>
      <c r="AL1451" s="241" t="s">
        <v>197</v>
      </c>
      <c r="AM1451" s="241" t="s">
        <v>197</v>
      </c>
      <c r="AN1451" s="241" t="s">
        <v>197</v>
      </c>
      <c r="AO1451" s="241" t="s">
        <v>197</v>
      </c>
      <c r="AP1451" s="241" t="s">
        <v>197</v>
      </c>
      <c r="AQ1451" s="241">
        <v>0</v>
      </c>
      <c r="AR1451" s="241">
        <v>0</v>
      </c>
    </row>
    <row r="1452" spans="1:44" ht="21.75" x14ac:dyDescent="0.5">
      <c r="A1452" s="246">
        <v>123267</v>
      </c>
      <c r="B1452" t="s">
        <v>1141</v>
      </c>
      <c r="C1452" s="241" t="s">
        <v>198</v>
      </c>
      <c r="D1452" s="241" t="s">
        <v>198</v>
      </c>
      <c r="E1452" s="241" t="s">
        <v>198</v>
      </c>
      <c r="F1452" s="241" t="s">
        <v>198</v>
      </c>
      <c r="G1452" s="241" t="s">
        <v>198</v>
      </c>
      <c r="H1452" s="241" t="s">
        <v>198</v>
      </c>
      <c r="I1452" s="241" t="s">
        <v>198</v>
      </c>
      <c r="J1452" s="241" t="s">
        <v>198</v>
      </c>
      <c r="K1452" s="241" t="s">
        <v>198</v>
      </c>
      <c r="L1452" s="241" t="s">
        <v>198</v>
      </c>
      <c r="M1452" s="241" t="s">
        <v>198</v>
      </c>
      <c r="N1452" s="241" t="s">
        <v>198</v>
      </c>
      <c r="O1452" s="241" t="s">
        <v>197</v>
      </c>
      <c r="P1452" s="241" t="s">
        <v>198</v>
      </c>
      <c r="Q1452" s="241" t="s">
        <v>198</v>
      </c>
      <c r="R1452" s="241" t="s">
        <v>198</v>
      </c>
      <c r="S1452" s="241" t="s">
        <v>198</v>
      </c>
      <c r="T1452" s="241" t="s">
        <v>197</v>
      </c>
      <c r="U1452" s="241" t="s">
        <v>198</v>
      </c>
      <c r="V1452" s="241" t="s">
        <v>198</v>
      </c>
      <c r="W1452" s="241" t="s">
        <v>196</v>
      </c>
      <c r="X1452" s="241" t="s">
        <v>196</v>
      </c>
      <c r="Y1452" s="241" t="s">
        <v>196</v>
      </c>
      <c r="Z1452" s="241" t="s">
        <v>198</v>
      </c>
      <c r="AA1452" s="241" t="s">
        <v>198</v>
      </c>
      <c r="AB1452" s="241" t="s">
        <v>198</v>
      </c>
      <c r="AC1452" s="241" t="s">
        <v>198</v>
      </c>
      <c r="AD1452" s="241" t="s">
        <v>198</v>
      </c>
      <c r="AE1452" s="241" t="s">
        <v>198</v>
      </c>
      <c r="AF1452" s="241" t="s">
        <v>198</v>
      </c>
      <c r="AG1452" s="241" t="s">
        <v>198</v>
      </c>
      <c r="AH1452" s="241" t="s">
        <v>198</v>
      </c>
      <c r="AI1452" s="241" t="s">
        <v>198</v>
      </c>
      <c r="AJ1452" s="241" t="s">
        <v>198</v>
      </c>
      <c r="AK1452" s="241" t="s">
        <v>198</v>
      </c>
      <c r="AL1452" s="241" t="s">
        <v>197</v>
      </c>
      <c r="AM1452" s="241" t="s">
        <v>197</v>
      </c>
      <c r="AN1452" s="241" t="s">
        <v>197</v>
      </c>
      <c r="AO1452" s="241" t="s">
        <v>197</v>
      </c>
      <c r="AP1452" s="241" t="s">
        <v>197</v>
      </c>
      <c r="AQ1452" s="241">
        <v>0</v>
      </c>
      <c r="AR1452" s="241">
        <v>0</v>
      </c>
    </row>
    <row r="1453" spans="1:44" x14ac:dyDescent="0.2">
      <c r="A1453">
        <v>123268</v>
      </c>
      <c r="B1453" t="s">
        <v>1144</v>
      </c>
      <c r="C1453" t="s">
        <v>198</v>
      </c>
      <c r="D1453" t="s">
        <v>196</v>
      </c>
      <c r="E1453" t="s">
        <v>198</v>
      </c>
      <c r="F1453" t="s">
        <v>196</v>
      </c>
      <c r="G1453" t="s">
        <v>198</v>
      </c>
      <c r="H1453" t="s">
        <v>198</v>
      </c>
      <c r="I1453" t="s">
        <v>196</v>
      </c>
      <c r="J1453" t="s">
        <v>198</v>
      </c>
      <c r="K1453" t="s">
        <v>196</v>
      </c>
      <c r="L1453" t="s">
        <v>198</v>
      </c>
      <c r="M1453" t="s">
        <v>198</v>
      </c>
      <c r="N1453" t="s">
        <v>196</v>
      </c>
      <c r="O1453" t="s">
        <v>196</v>
      </c>
      <c r="P1453" t="s">
        <v>198</v>
      </c>
      <c r="Q1453" t="s">
        <v>198</v>
      </c>
      <c r="R1453" t="s">
        <v>197</v>
      </c>
      <c r="S1453" t="s">
        <v>198</v>
      </c>
      <c r="T1453" t="s">
        <v>196</v>
      </c>
      <c r="U1453" t="s">
        <v>198</v>
      </c>
      <c r="V1453" t="s">
        <v>198</v>
      </c>
      <c r="W1453" t="s">
        <v>198</v>
      </c>
      <c r="X1453" t="s">
        <v>198</v>
      </c>
      <c r="Y1453" t="s">
        <v>196</v>
      </c>
      <c r="Z1453" t="s">
        <v>198</v>
      </c>
      <c r="AA1453" t="s">
        <v>196</v>
      </c>
      <c r="AB1453" t="s">
        <v>198</v>
      </c>
      <c r="AC1453" t="s">
        <v>198</v>
      </c>
      <c r="AD1453" t="s">
        <v>196</v>
      </c>
      <c r="AE1453" t="s">
        <v>196</v>
      </c>
      <c r="AF1453" t="s">
        <v>196</v>
      </c>
      <c r="AG1453" t="s">
        <v>198</v>
      </c>
      <c r="AH1453" t="s">
        <v>196</v>
      </c>
      <c r="AI1453" t="s">
        <v>196</v>
      </c>
      <c r="AJ1453" t="s">
        <v>198</v>
      </c>
      <c r="AK1453" t="s">
        <v>196</v>
      </c>
      <c r="AL1453" t="s">
        <v>196</v>
      </c>
      <c r="AM1453" t="s">
        <v>196</v>
      </c>
      <c r="AN1453" t="s">
        <v>196</v>
      </c>
      <c r="AO1453" t="s">
        <v>196</v>
      </c>
      <c r="AP1453" t="s">
        <v>196</v>
      </c>
      <c r="AQ1453" s="241">
        <v>0</v>
      </c>
      <c r="AR1453" s="241">
        <v>0</v>
      </c>
    </row>
    <row r="1454" spans="1:44" x14ac:dyDescent="0.2">
      <c r="A1454">
        <v>123270</v>
      </c>
      <c r="B1454" t="s">
        <v>1141</v>
      </c>
      <c r="C1454" t="s">
        <v>198</v>
      </c>
      <c r="D1454" t="s">
        <v>196</v>
      </c>
      <c r="E1454" t="s">
        <v>198</v>
      </c>
      <c r="F1454" t="s">
        <v>198</v>
      </c>
      <c r="G1454" t="s">
        <v>198</v>
      </c>
      <c r="H1454" t="s">
        <v>198</v>
      </c>
      <c r="I1454" t="s">
        <v>197</v>
      </c>
      <c r="J1454" t="s">
        <v>197</v>
      </c>
      <c r="K1454" t="s">
        <v>198</v>
      </c>
      <c r="L1454" t="s">
        <v>198</v>
      </c>
      <c r="M1454" t="s">
        <v>198</v>
      </c>
      <c r="N1454" t="s">
        <v>197</v>
      </c>
      <c r="O1454" t="s">
        <v>198</v>
      </c>
      <c r="P1454" t="s">
        <v>198</v>
      </c>
      <c r="Q1454" t="s">
        <v>197</v>
      </c>
      <c r="R1454" t="s">
        <v>198</v>
      </c>
      <c r="S1454" t="s">
        <v>198</v>
      </c>
      <c r="T1454" t="s">
        <v>196</v>
      </c>
      <c r="U1454" t="s">
        <v>196</v>
      </c>
      <c r="V1454" t="s">
        <v>196</v>
      </c>
      <c r="W1454" t="s">
        <v>198</v>
      </c>
      <c r="X1454" t="s">
        <v>198</v>
      </c>
      <c r="Y1454" t="s">
        <v>198</v>
      </c>
      <c r="Z1454" t="s">
        <v>198</v>
      </c>
      <c r="AA1454" t="s">
        <v>196</v>
      </c>
      <c r="AB1454" t="s">
        <v>198</v>
      </c>
      <c r="AC1454" t="s">
        <v>198</v>
      </c>
      <c r="AD1454" t="s">
        <v>198</v>
      </c>
      <c r="AE1454" t="s">
        <v>198</v>
      </c>
      <c r="AF1454" t="s">
        <v>198</v>
      </c>
      <c r="AG1454" t="s">
        <v>198</v>
      </c>
      <c r="AH1454" t="s">
        <v>198</v>
      </c>
      <c r="AI1454" t="s">
        <v>196</v>
      </c>
      <c r="AJ1454" t="s">
        <v>198</v>
      </c>
      <c r="AK1454" t="s">
        <v>197</v>
      </c>
      <c r="AL1454" t="s">
        <v>198</v>
      </c>
      <c r="AM1454" t="s">
        <v>197</v>
      </c>
      <c r="AN1454" t="s">
        <v>198</v>
      </c>
      <c r="AO1454" t="s">
        <v>197</v>
      </c>
      <c r="AP1454" t="s">
        <v>197</v>
      </c>
      <c r="AQ1454" s="241">
        <v>0</v>
      </c>
      <c r="AR1454" s="241">
        <v>0</v>
      </c>
    </row>
    <row r="1455" spans="1:44" x14ac:dyDescent="0.2">
      <c r="A1455">
        <v>123281</v>
      </c>
      <c r="B1455" t="s">
        <v>65</v>
      </c>
      <c r="C1455" t="s">
        <v>196</v>
      </c>
      <c r="D1455" t="s">
        <v>197</v>
      </c>
      <c r="E1455" t="s">
        <v>196</v>
      </c>
      <c r="F1455" t="s">
        <v>197</v>
      </c>
      <c r="G1455" t="s">
        <v>198</v>
      </c>
      <c r="H1455" t="s">
        <v>196</v>
      </c>
      <c r="I1455" t="s">
        <v>197</v>
      </c>
      <c r="J1455" t="s">
        <v>198</v>
      </c>
      <c r="K1455" t="s">
        <v>197</v>
      </c>
      <c r="L1455" t="s">
        <v>198</v>
      </c>
      <c r="M1455" t="s">
        <v>196</v>
      </c>
      <c r="N1455" t="s">
        <v>196</v>
      </c>
      <c r="O1455" t="s">
        <v>196</v>
      </c>
      <c r="P1455" t="s">
        <v>197</v>
      </c>
      <c r="Q1455" t="s">
        <v>196</v>
      </c>
      <c r="R1455" t="s">
        <v>198</v>
      </c>
      <c r="S1455" t="s">
        <v>198</v>
      </c>
      <c r="T1455" t="s">
        <v>196</v>
      </c>
      <c r="U1455" t="s">
        <v>198</v>
      </c>
      <c r="V1455" t="s">
        <v>196</v>
      </c>
      <c r="W1455" t="s">
        <v>196</v>
      </c>
      <c r="X1455" t="s">
        <v>198</v>
      </c>
      <c r="Y1455" t="s">
        <v>196</v>
      </c>
      <c r="Z1455" t="s">
        <v>198</v>
      </c>
      <c r="AA1455" t="s">
        <v>198</v>
      </c>
      <c r="AB1455" t="s">
        <v>196</v>
      </c>
      <c r="AC1455" t="s">
        <v>198</v>
      </c>
      <c r="AD1455" t="s">
        <v>198</v>
      </c>
      <c r="AE1455" t="s">
        <v>198</v>
      </c>
      <c r="AF1455" t="s">
        <v>198</v>
      </c>
      <c r="AG1455" t="s">
        <v>197</v>
      </c>
      <c r="AH1455" t="s">
        <v>197</v>
      </c>
      <c r="AI1455" t="s">
        <v>197</v>
      </c>
      <c r="AJ1455" t="s">
        <v>197</v>
      </c>
      <c r="AK1455" t="s">
        <v>197</v>
      </c>
      <c r="AL1455"/>
      <c r="AM1455"/>
      <c r="AN1455"/>
      <c r="AO1455"/>
      <c r="AP1455"/>
      <c r="AQ1455" s="241">
        <v>0</v>
      </c>
      <c r="AR1455" s="241">
        <v>0</v>
      </c>
    </row>
    <row r="1456" spans="1:44" ht="21.75" x14ac:dyDescent="0.5">
      <c r="A1456" s="259">
        <v>123288</v>
      </c>
      <c r="B1456" t="s">
        <v>59</v>
      </c>
      <c r="C1456" s="241" t="s">
        <v>198</v>
      </c>
      <c r="D1456" s="241" t="s">
        <v>197</v>
      </c>
      <c r="E1456" s="241" t="s">
        <v>197</v>
      </c>
      <c r="F1456" s="241" t="s">
        <v>197</v>
      </c>
      <c r="G1456" s="241" t="s">
        <v>198</v>
      </c>
      <c r="H1456" s="241" t="s">
        <v>197</v>
      </c>
      <c r="I1456" s="241" t="s">
        <v>197</v>
      </c>
      <c r="J1456" s="241" t="s">
        <v>197</v>
      </c>
      <c r="K1456" s="241" t="s">
        <v>198</v>
      </c>
      <c r="L1456" s="241" t="s">
        <v>198</v>
      </c>
      <c r="M1456" s="241" t="s">
        <v>198</v>
      </c>
      <c r="N1456" s="241" t="s">
        <v>198</v>
      </c>
      <c r="O1456" s="241" t="s">
        <v>198</v>
      </c>
      <c r="P1456" s="241" t="s">
        <v>196</v>
      </c>
      <c r="Q1456" s="241" t="s">
        <v>198</v>
      </c>
      <c r="R1456" s="241" t="s">
        <v>196</v>
      </c>
      <c r="S1456" s="241" t="s">
        <v>197</v>
      </c>
      <c r="T1456" s="241" t="s">
        <v>197</v>
      </c>
      <c r="U1456" s="241" t="s">
        <v>198</v>
      </c>
      <c r="V1456" s="241" t="s">
        <v>197</v>
      </c>
      <c r="W1456" s="241" t="s">
        <v>196</v>
      </c>
      <c r="X1456" s="241" t="s">
        <v>198</v>
      </c>
      <c r="Y1456" s="241" t="s">
        <v>198</v>
      </c>
      <c r="Z1456" s="241" t="s">
        <v>196</v>
      </c>
      <c r="AA1456" s="241" t="s">
        <v>198</v>
      </c>
      <c r="AB1456" s="241" t="s">
        <v>198</v>
      </c>
      <c r="AC1456" s="241" t="s">
        <v>198</v>
      </c>
      <c r="AD1456" s="241" t="s">
        <v>198</v>
      </c>
      <c r="AE1456" s="241" t="s">
        <v>197</v>
      </c>
      <c r="AF1456" s="241" t="s">
        <v>198</v>
      </c>
      <c r="AG1456" s="241" t="s">
        <v>198</v>
      </c>
      <c r="AH1456" s="241" t="s">
        <v>198</v>
      </c>
      <c r="AI1456" s="241" t="s">
        <v>196</v>
      </c>
      <c r="AJ1456" s="241" t="s">
        <v>198</v>
      </c>
      <c r="AK1456" s="241" t="s">
        <v>197</v>
      </c>
      <c r="AL1456" s="241" t="s">
        <v>197</v>
      </c>
      <c r="AM1456" s="241" t="s">
        <v>198</v>
      </c>
      <c r="AN1456" s="241" t="s">
        <v>196</v>
      </c>
      <c r="AO1456" s="241" t="s">
        <v>196</v>
      </c>
      <c r="AP1456" s="241" t="s">
        <v>196</v>
      </c>
      <c r="AQ1456" s="241">
        <v>0</v>
      </c>
      <c r="AR1456" s="241">
        <v>0</v>
      </c>
    </row>
    <row r="1457" spans="1:44" x14ac:dyDescent="0.2">
      <c r="A1457">
        <v>123292</v>
      </c>
      <c r="B1457" t="s">
        <v>1144</v>
      </c>
      <c r="C1457" t="s">
        <v>197</v>
      </c>
      <c r="D1457" t="s">
        <v>197</v>
      </c>
      <c r="E1457" t="s">
        <v>197</v>
      </c>
      <c r="F1457" t="s">
        <v>197</v>
      </c>
      <c r="G1457" t="s">
        <v>196</v>
      </c>
      <c r="H1457" t="s">
        <v>198</v>
      </c>
      <c r="I1457" t="s">
        <v>197</v>
      </c>
      <c r="J1457" t="s">
        <v>198</v>
      </c>
      <c r="K1457" t="s">
        <v>197</v>
      </c>
      <c r="L1457" t="s">
        <v>196</v>
      </c>
      <c r="M1457" t="s">
        <v>198</v>
      </c>
      <c r="N1457" t="s">
        <v>196</v>
      </c>
      <c r="O1457" t="s">
        <v>196</v>
      </c>
      <c r="P1457" t="s">
        <v>196</v>
      </c>
      <c r="Q1457" t="s">
        <v>198</v>
      </c>
      <c r="R1457" t="s">
        <v>198</v>
      </c>
      <c r="S1457" t="s">
        <v>197</v>
      </c>
      <c r="T1457" t="s">
        <v>196</v>
      </c>
      <c r="U1457" t="s">
        <v>197</v>
      </c>
      <c r="V1457" t="s">
        <v>196</v>
      </c>
      <c r="W1457" t="s">
        <v>198</v>
      </c>
      <c r="X1457" t="s">
        <v>198</v>
      </c>
      <c r="Y1457" t="s">
        <v>198</v>
      </c>
      <c r="Z1457" t="s">
        <v>198</v>
      </c>
      <c r="AA1457" t="s">
        <v>198</v>
      </c>
      <c r="AB1457" t="s">
        <v>198</v>
      </c>
      <c r="AC1457" t="s">
        <v>198</v>
      </c>
      <c r="AD1457" t="s">
        <v>198</v>
      </c>
      <c r="AE1457" t="s">
        <v>196</v>
      </c>
      <c r="AF1457" t="s">
        <v>196</v>
      </c>
      <c r="AG1457" t="s">
        <v>198</v>
      </c>
      <c r="AH1457" t="s">
        <v>196</v>
      </c>
      <c r="AI1457" t="s">
        <v>196</v>
      </c>
      <c r="AJ1457" t="s">
        <v>198</v>
      </c>
      <c r="AK1457" t="s">
        <v>198</v>
      </c>
      <c r="AL1457" t="s">
        <v>197</v>
      </c>
      <c r="AM1457" t="s">
        <v>198</v>
      </c>
      <c r="AN1457" t="s">
        <v>197</v>
      </c>
      <c r="AO1457" t="s">
        <v>197</v>
      </c>
      <c r="AP1457" t="s">
        <v>198</v>
      </c>
      <c r="AQ1457" s="241">
        <v>0</v>
      </c>
      <c r="AR1457" s="241">
        <v>0</v>
      </c>
    </row>
    <row r="1458" spans="1:44" x14ac:dyDescent="0.2">
      <c r="A1458" s="241">
        <v>123298</v>
      </c>
      <c r="B1458" t="s">
        <v>1144</v>
      </c>
      <c r="C1458" s="241" t="s">
        <v>197</v>
      </c>
      <c r="D1458" s="241" t="s">
        <v>196</v>
      </c>
      <c r="E1458" s="241" t="s">
        <v>197</v>
      </c>
      <c r="F1458" s="241" t="s">
        <v>197</v>
      </c>
      <c r="G1458" s="241" t="s">
        <v>196</v>
      </c>
      <c r="H1458" s="241" t="s">
        <v>197</v>
      </c>
      <c r="I1458" s="241" t="s">
        <v>197</v>
      </c>
      <c r="J1458" s="241" t="s">
        <v>198</v>
      </c>
      <c r="K1458" s="241" t="s">
        <v>197</v>
      </c>
      <c r="L1458" s="241" t="s">
        <v>198</v>
      </c>
      <c r="M1458" s="241" t="s">
        <v>197</v>
      </c>
      <c r="N1458" s="241" t="s">
        <v>196</v>
      </c>
      <c r="O1458" s="241" t="s">
        <v>196</v>
      </c>
      <c r="P1458" s="241" t="s">
        <v>197</v>
      </c>
      <c r="Q1458" s="241" t="s">
        <v>198</v>
      </c>
      <c r="R1458" s="241" t="s">
        <v>197</v>
      </c>
      <c r="S1458" s="241" t="s">
        <v>198</v>
      </c>
      <c r="T1458" s="241" t="s">
        <v>196</v>
      </c>
      <c r="U1458" s="241" t="s">
        <v>196</v>
      </c>
      <c r="V1458" s="241" t="s">
        <v>196</v>
      </c>
      <c r="W1458" s="241" t="s">
        <v>196</v>
      </c>
      <c r="X1458" s="241" t="s">
        <v>198</v>
      </c>
      <c r="Y1458" s="241" t="s">
        <v>196</v>
      </c>
      <c r="Z1458" s="241" t="s">
        <v>198</v>
      </c>
      <c r="AA1458" s="241" t="s">
        <v>196</v>
      </c>
      <c r="AB1458" s="241" t="s">
        <v>196</v>
      </c>
      <c r="AC1458" s="241" t="s">
        <v>198</v>
      </c>
      <c r="AD1458" s="241" t="s">
        <v>196</v>
      </c>
      <c r="AE1458" s="241" t="s">
        <v>198</v>
      </c>
      <c r="AF1458" s="241" t="s">
        <v>198</v>
      </c>
      <c r="AG1458" s="241" t="s">
        <v>198</v>
      </c>
      <c r="AH1458" s="241" t="s">
        <v>197</v>
      </c>
      <c r="AI1458" s="241" t="s">
        <v>196</v>
      </c>
      <c r="AJ1458" s="241" t="s">
        <v>198</v>
      </c>
      <c r="AK1458" s="241" t="s">
        <v>197</v>
      </c>
      <c r="AL1458" s="241" t="s">
        <v>198</v>
      </c>
      <c r="AM1458" s="241" t="s">
        <v>197</v>
      </c>
      <c r="AN1458" s="241" t="s">
        <v>198</v>
      </c>
      <c r="AO1458" s="241" t="s">
        <v>197</v>
      </c>
      <c r="AP1458" s="241" t="s">
        <v>197</v>
      </c>
      <c r="AQ1458" s="241">
        <v>0</v>
      </c>
      <c r="AR1458" s="241">
        <v>0</v>
      </c>
    </row>
    <row r="1459" spans="1:44" x14ac:dyDescent="0.2">
      <c r="A1459">
        <v>123299</v>
      </c>
      <c r="B1459" t="s">
        <v>59</v>
      </c>
      <c r="C1459" t="s">
        <v>659</v>
      </c>
      <c r="D1459" t="s">
        <v>659</v>
      </c>
      <c r="E1459" t="s">
        <v>659</v>
      </c>
      <c r="F1459" t="s">
        <v>659</v>
      </c>
      <c r="G1459" t="s">
        <v>659</v>
      </c>
      <c r="H1459" t="s">
        <v>659</v>
      </c>
      <c r="I1459" t="s">
        <v>659</v>
      </c>
      <c r="J1459" t="s">
        <v>659</v>
      </c>
      <c r="K1459" t="s">
        <v>659</v>
      </c>
      <c r="L1459" t="s">
        <v>659</v>
      </c>
      <c r="M1459" t="s">
        <v>659</v>
      </c>
      <c r="N1459" t="s">
        <v>659</v>
      </c>
      <c r="O1459" t="s">
        <v>659</v>
      </c>
      <c r="P1459" t="s">
        <v>659</v>
      </c>
      <c r="Q1459" t="s">
        <v>659</v>
      </c>
      <c r="R1459" t="s">
        <v>659</v>
      </c>
      <c r="S1459" t="s">
        <v>659</v>
      </c>
      <c r="T1459" t="s">
        <v>659</v>
      </c>
      <c r="U1459" t="s">
        <v>659</v>
      </c>
      <c r="V1459" t="s">
        <v>659</v>
      </c>
      <c r="W1459" t="s">
        <v>659</v>
      </c>
      <c r="X1459" t="s">
        <v>659</v>
      </c>
      <c r="Y1459" t="s">
        <v>659</v>
      </c>
      <c r="Z1459" t="s">
        <v>659</v>
      </c>
      <c r="AA1459" t="s">
        <v>659</v>
      </c>
      <c r="AB1459" t="s">
        <v>659</v>
      </c>
      <c r="AC1459" t="s">
        <v>659</v>
      </c>
      <c r="AD1459" t="s">
        <v>659</v>
      </c>
      <c r="AE1459" t="s">
        <v>659</v>
      </c>
      <c r="AF1459" t="s">
        <v>659</v>
      </c>
      <c r="AG1459" t="s">
        <v>659</v>
      </c>
      <c r="AH1459" t="s">
        <v>659</v>
      </c>
      <c r="AI1459" t="s">
        <v>659</v>
      </c>
      <c r="AJ1459" t="s">
        <v>659</v>
      </c>
      <c r="AK1459" t="s">
        <v>659</v>
      </c>
      <c r="AL1459" t="s">
        <v>659</v>
      </c>
      <c r="AM1459" t="s">
        <v>659</v>
      </c>
      <c r="AN1459" t="s">
        <v>659</v>
      </c>
      <c r="AO1459" t="s">
        <v>659</v>
      </c>
      <c r="AP1459" t="s">
        <v>659</v>
      </c>
      <c r="AQ1459" s="241" t="s">
        <v>933</v>
      </c>
      <c r="AR1459" s="241">
        <v>0</v>
      </c>
    </row>
    <row r="1460" spans="1:44" ht="18" x14ac:dyDescent="0.2">
      <c r="A1460" s="264">
        <v>123301</v>
      </c>
      <c r="B1460" t="s">
        <v>59</v>
      </c>
      <c r="C1460" t="s">
        <v>659</v>
      </c>
      <c r="D1460" t="s">
        <v>659</v>
      </c>
      <c r="E1460" t="s">
        <v>659</v>
      </c>
      <c r="F1460" t="s">
        <v>659</v>
      </c>
      <c r="G1460" t="s">
        <v>659</v>
      </c>
      <c r="H1460" t="s">
        <v>659</v>
      </c>
      <c r="I1460" t="s">
        <v>659</v>
      </c>
      <c r="J1460" t="s">
        <v>659</v>
      </c>
      <c r="K1460" t="s">
        <v>659</v>
      </c>
      <c r="L1460" t="s">
        <v>659</v>
      </c>
      <c r="M1460" t="s">
        <v>659</v>
      </c>
      <c r="N1460" t="s">
        <v>659</v>
      </c>
      <c r="O1460" t="s">
        <v>659</v>
      </c>
      <c r="P1460" t="s">
        <v>659</v>
      </c>
      <c r="Q1460" t="s">
        <v>659</v>
      </c>
      <c r="R1460" t="s">
        <v>659</v>
      </c>
      <c r="S1460" t="s">
        <v>659</v>
      </c>
      <c r="T1460" t="s">
        <v>659</v>
      </c>
      <c r="U1460" t="s">
        <v>659</v>
      </c>
      <c r="V1460" t="s">
        <v>659</v>
      </c>
      <c r="W1460" t="s">
        <v>659</v>
      </c>
      <c r="X1460" t="s">
        <v>659</v>
      </c>
      <c r="Y1460" t="s">
        <v>659</v>
      </c>
      <c r="Z1460" t="s">
        <v>659</v>
      </c>
      <c r="AA1460" t="s">
        <v>659</v>
      </c>
      <c r="AB1460" t="s">
        <v>659</v>
      </c>
      <c r="AC1460" t="s">
        <v>659</v>
      </c>
      <c r="AD1460" t="s">
        <v>659</v>
      </c>
      <c r="AE1460" t="s">
        <v>659</v>
      </c>
      <c r="AF1460" t="s">
        <v>659</v>
      </c>
      <c r="AG1460" t="s">
        <v>659</v>
      </c>
      <c r="AH1460" t="s">
        <v>659</v>
      </c>
      <c r="AI1460" t="s">
        <v>659</v>
      </c>
      <c r="AJ1460" t="s">
        <v>659</v>
      </c>
      <c r="AK1460" t="s">
        <v>659</v>
      </c>
      <c r="AL1460" t="s">
        <v>659</v>
      </c>
      <c r="AM1460" t="s">
        <v>659</v>
      </c>
      <c r="AN1460" t="s">
        <v>659</v>
      </c>
      <c r="AO1460" t="s">
        <v>659</v>
      </c>
      <c r="AP1460" t="s">
        <v>659</v>
      </c>
      <c r="AQ1460" s="241">
        <v>0</v>
      </c>
      <c r="AR1460" s="241">
        <v>0</v>
      </c>
    </row>
    <row r="1461" spans="1:44" x14ac:dyDescent="0.2">
      <c r="A1461">
        <v>123304</v>
      </c>
      <c r="B1461" t="s">
        <v>59</v>
      </c>
      <c r="C1461" t="s">
        <v>197</v>
      </c>
      <c r="D1461" t="s">
        <v>197</v>
      </c>
      <c r="E1461" t="s">
        <v>197</v>
      </c>
      <c r="F1461" t="s">
        <v>197</v>
      </c>
      <c r="G1461" t="s">
        <v>197</v>
      </c>
      <c r="H1461" t="s">
        <v>197</v>
      </c>
      <c r="I1461" t="s">
        <v>197</v>
      </c>
      <c r="J1461" t="s">
        <v>197</v>
      </c>
      <c r="K1461" t="s">
        <v>197</v>
      </c>
      <c r="L1461" t="s">
        <v>197</v>
      </c>
      <c r="M1461" t="s">
        <v>198</v>
      </c>
      <c r="N1461" t="s">
        <v>198</v>
      </c>
      <c r="O1461" t="s">
        <v>197</v>
      </c>
      <c r="P1461" t="s">
        <v>197</v>
      </c>
      <c r="Q1461" t="s">
        <v>197</v>
      </c>
      <c r="R1461" t="s">
        <v>197</v>
      </c>
      <c r="S1461" t="s">
        <v>197</v>
      </c>
      <c r="T1461" t="s">
        <v>197</v>
      </c>
      <c r="U1461" t="s">
        <v>198</v>
      </c>
      <c r="V1461" t="s">
        <v>197</v>
      </c>
      <c r="W1461" t="s">
        <v>197</v>
      </c>
      <c r="X1461" t="s">
        <v>197</v>
      </c>
      <c r="Y1461" t="s">
        <v>197</v>
      </c>
      <c r="Z1461" t="s">
        <v>198</v>
      </c>
      <c r="AA1461" t="s">
        <v>198</v>
      </c>
      <c r="AB1461" t="s">
        <v>197</v>
      </c>
      <c r="AC1461" t="s">
        <v>197</v>
      </c>
      <c r="AD1461" t="s">
        <v>196</v>
      </c>
      <c r="AE1461" t="s">
        <v>198</v>
      </c>
      <c r="AF1461" t="s">
        <v>196</v>
      </c>
      <c r="AG1461" t="s">
        <v>198</v>
      </c>
      <c r="AH1461" t="s">
        <v>196</v>
      </c>
      <c r="AI1461" t="s">
        <v>198</v>
      </c>
      <c r="AJ1461" t="s">
        <v>198</v>
      </c>
      <c r="AK1461" t="s">
        <v>196</v>
      </c>
      <c r="AL1461" t="s">
        <v>198</v>
      </c>
      <c r="AM1461" t="s">
        <v>198</v>
      </c>
      <c r="AN1461" t="s">
        <v>198</v>
      </c>
      <c r="AO1461" t="s">
        <v>196</v>
      </c>
      <c r="AP1461" t="s">
        <v>196</v>
      </c>
      <c r="AQ1461" s="241">
        <v>0</v>
      </c>
      <c r="AR1461" s="241">
        <v>0</v>
      </c>
    </row>
    <row r="1462" spans="1:44" x14ac:dyDescent="0.2">
      <c r="A1462">
        <v>123305</v>
      </c>
      <c r="B1462" t="s">
        <v>59</v>
      </c>
      <c r="C1462" t="s">
        <v>198</v>
      </c>
      <c r="D1462" t="s">
        <v>198</v>
      </c>
      <c r="E1462" t="s">
        <v>198</v>
      </c>
      <c r="F1462" t="s">
        <v>198</v>
      </c>
      <c r="G1462" t="s">
        <v>198</v>
      </c>
      <c r="H1462" t="s">
        <v>198</v>
      </c>
      <c r="I1462" t="s">
        <v>198</v>
      </c>
      <c r="J1462" t="s">
        <v>198</v>
      </c>
      <c r="K1462" t="s">
        <v>198</v>
      </c>
      <c r="L1462" t="s">
        <v>198</v>
      </c>
      <c r="M1462" t="s">
        <v>198</v>
      </c>
      <c r="N1462" t="s">
        <v>198</v>
      </c>
      <c r="O1462" t="s">
        <v>198</v>
      </c>
      <c r="P1462" t="s">
        <v>196</v>
      </c>
      <c r="Q1462" t="s">
        <v>198</v>
      </c>
      <c r="R1462" t="s">
        <v>198</v>
      </c>
      <c r="S1462" t="s">
        <v>198</v>
      </c>
      <c r="T1462" t="s">
        <v>198</v>
      </c>
      <c r="U1462" t="s">
        <v>196</v>
      </c>
      <c r="V1462" t="s">
        <v>198</v>
      </c>
      <c r="W1462" t="s">
        <v>198</v>
      </c>
      <c r="X1462" t="s">
        <v>198</v>
      </c>
      <c r="Y1462" t="s">
        <v>198</v>
      </c>
      <c r="Z1462" t="s">
        <v>198</v>
      </c>
      <c r="AA1462" t="s">
        <v>198</v>
      </c>
      <c r="AB1462" t="s">
        <v>198</v>
      </c>
      <c r="AC1462" t="s">
        <v>198</v>
      </c>
      <c r="AD1462" t="s">
        <v>198</v>
      </c>
      <c r="AE1462" t="s">
        <v>198</v>
      </c>
      <c r="AF1462" t="s">
        <v>196</v>
      </c>
      <c r="AG1462" t="s">
        <v>198</v>
      </c>
      <c r="AH1462" t="s">
        <v>196</v>
      </c>
      <c r="AI1462" t="s">
        <v>196</v>
      </c>
      <c r="AJ1462" t="s">
        <v>198</v>
      </c>
      <c r="AK1462" t="s">
        <v>197</v>
      </c>
      <c r="AL1462" t="s">
        <v>198</v>
      </c>
      <c r="AM1462" t="s">
        <v>197</v>
      </c>
      <c r="AN1462" t="s">
        <v>196</v>
      </c>
      <c r="AO1462" t="s">
        <v>198</v>
      </c>
      <c r="AP1462" t="s">
        <v>197</v>
      </c>
      <c r="AQ1462" s="241">
        <v>0</v>
      </c>
      <c r="AR1462" s="241">
        <v>0</v>
      </c>
    </row>
    <row r="1463" spans="1:44" x14ac:dyDescent="0.2">
      <c r="A1463" s="241">
        <v>123307</v>
      </c>
      <c r="B1463" t="s">
        <v>59</v>
      </c>
      <c r="C1463" s="241" t="s">
        <v>659</v>
      </c>
      <c r="D1463" s="241" t="s">
        <v>659</v>
      </c>
      <c r="E1463" s="241" t="s">
        <v>659</v>
      </c>
      <c r="F1463" s="241" t="s">
        <v>659</v>
      </c>
      <c r="G1463" s="241" t="s">
        <v>659</v>
      </c>
      <c r="H1463" s="241" t="s">
        <v>659</v>
      </c>
      <c r="I1463" s="241" t="s">
        <v>659</v>
      </c>
      <c r="J1463" s="241" t="s">
        <v>659</v>
      </c>
      <c r="K1463" s="241" t="s">
        <v>659</v>
      </c>
      <c r="L1463" s="241" t="s">
        <v>659</v>
      </c>
      <c r="M1463" s="241" t="s">
        <v>659</v>
      </c>
      <c r="N1463" s="241" t="s">
        <v>659</v>
      </c>
      <c r="O1463" s="241" t="s">
        <v>659</v>
      </c>
      <c r="P1463" s="241" t="s">
        <v>659</v>
      </c>
      <c r="Q1463" s="241" t="s">
        <v>659</v>
      </c>
      <c r="R1463" s="241" t="s">
        <v>659</v>
      </c>
      <c r="S1463" s="241" t="s">
        <v>659</v>
      </c>
      <c r="T1463" s="241" t="s">
        <v>659</v>
      </c>
      <c r="U1463" s="241" t="s">
        <v>659</v>
      </c>
      <c r="V1463" s="241" t="s">
        <v>659</v>
      </c>
      <c r="W1463" s="241" t="s">
        <v>659</v>
      </c>
      <c r="X1463" s="241" t="s">
        <v>659</v>
      </c>
      <c r="Y1463" s="241" t="s">
        <v>659</v>
      </c>
      <c r="Z1463" s="241" t="s">
        <v>659</v>
      </c>
      <c r="AA1463" s="241" t="s">
        <v>659</v>
      </c>
      <c r="AB1463" s="241" t="s">
        <v>659</v>
      </c>
      <c r="AC1463" s="241" t="s">
        <v>659</v>
      </c>
      <c r="AD1463" s="241" t="s">
        <v>659</v>
      </c>
      <c r="AE1463" s="241" t="s">
        <v>659</v>
      </c>
      <c r="AF1463" s="241" t="s">
        <v>659</v>
      </c>
      <c r="AG1463" s="241" t="s">
        <v>659</v>
      </c>
      <c r="AH1463" s="241" t="s">
        <v>659</v>
      </c>
      <c r="AI1463" s="241" t="s">
        <v>659</v>
      </c>
      <c r="AJ1463" s="241" t="s">
        <v>659</v>
      </c>
      <c r="AK1463" s="241" t="s">
        <v>659</v>
      </c>
      <c r="AL1463" s="241" t="s">
        <v>659</v>
      </c>
      <c r="AM1463" s="241" t="s">
        <v>659</v>
      </c>
      <c r="AN1463" s="241" t="s">
        <v>659</v>
      </c>
      <c r="AO1463" s="241" t="s">
        <v>659</v>
      </c>
      <c r="AP1463" s="241" t="s">
        <v>659</v>
      </c>
      <c r="AQ1463" s="241" t="s">
        <v>944</v>
      </c>
      <c r="AR1463" s="241">
        <v>0</v>
      </c>
    </row>
    <row r="1464" spans="1:44" x14ac:dyDescent="0.2">
      <c r="A1464">
        <v>123328</v>
      </c>
      <c r="B1464" t="s">
        <v>59</v>
      </c>
      <c r="C1464" t="s">
        <v>198</v>
      </c>
      <c r="D1464" t="s">
        <v>196</v>
      </c>
      <c r="E1464" t="s">
        <v>196</v>
      </c>
      <c r="F1464" t="s">
        <v>196</v>
      </c>
      <c r="G1464" t="s">
        <v>196</v>
      </c>
      <c r="H1464" t="s">
        <v>198</v>
      </c>
      <c r="I1464" t="s">
        <v>198</v>
      </c>
      <c r="J1464" t="s">
        <v>198</v>
      </c>
      <c r="K1464" t="s">
        <v>198</v>
      </c>
      <c r="L1464" t="s">
        <v>198</v>
      </c>
      <c r="M1464" t="s">
        <v>198</v>
      </c>
      <c r="N1464" t="s">
        <v>198</v>
      </c>
      <c r="O1464" t="s">
        <v>198</v>
      </c>
      <c r="P1464" t="s">
        <v>198</v>
      </c>
      <c r="Q1464" t="s">
        <v>198</v>
      </c>
      <c r="R1464" t="s">
        <v>198</v>
      </c>
      <c r="S1464" t="s">
        <v>196</v>
      </c>
      <c r="T1464" t="s">
        <v>198</v>
      </c>
      <c r="U1464" t="s">
        <v>198</v>
      </c>
      <c r="V1464" t="s">
        <v>198</v>
      </c>
      <c r="W1464" t="s">
        <v>198</v>
      </c>
      <c r="X1464" t="s">
        <v>198</v>
      </c>
      <c r="Y1464" t="s">
        <v>198</v>
      </c>
      <c r="Z1464" t="s">
        <v>198</v>
      </c>
      <c r="AA1464" t="s">
        <v>198</v>
      </c>
      <c r="AB1464" t="s">
        <v>198</v>
      </c>
      <c r="AC1464" t="s">
        <v>196</v>
      </c>
      <c r="AD1464" t="s">
        <v>198</v>
      </c>
      <c r="AE1464" t="s">
        <v>196</v>
      </c>
      <c r="AF1464" t="s">
        <v>196</v>
      </c>
      <c r="AG1464" t="s">
        <v>198</v>
      </c>
      <c r="AH1464" t="s">
        <v>196</v>
      </c>
      <c r="AI1464" t="s">
        <v>198</v>
      </c>
      <c r="AJ1464" t="s">
        <v>198</v>
      </c>
      <c r="AK1464" t="s">
        <v>198</v>
      </c>
      <c r="AL1464" t="s">
        <v>197</v>
      </c>
      <c r="AM1464" t="s">
        <v>197</v>
      </c>
      <c r="AN1464" t="s">
        <v>197</v>
      </c>
      <c r="AO1464" t="s">
        <v>197</v>
      </c>
      <c r="AP1464" t="s">
        <v>197</v>
      </c>
      <c r="AQ1464" s="241">
        <v>0</v>
      </c>
      <c r="AR1464" s="241">
        <v>0</v>
      </c>
    </row>
    <row r="1465" spans="1:44" x14ac:dyDescent="0.2">
      <c r="A1465">
        <v>123337</v>
      </c>
      <c r="B1465" t="s">
        <v>1141</v>
      </c>
      <c r="C1465" t="s">
        <v>198</v>
      </c>
      <c r="D1465" t="s">
        <v>198</v>
      </c>
      <c r="E1465" t="s">
        <v>198</v>
      </c>
      <c r="F1465" t="s">
        <v>196</v>
      </c>
      <c r="G1465" t="s">
        <v>198</v>
      </c>
      <c r="H1465" t="s">
        <v>198</v>
      </c>
      <c r="I1465" t="s">
        <v>198</v>
      </c>
      <c r="J1465" t="s">
        <v>198</v>
      </c>
      <c r="K1465" t="s">
        <v>198</v>
      </c>
      <c r="L1465" t="s">
        <v>198</v>
      </c>
      <c r="M1465" t="s">
        <v>196</v>
      </c>
      <c r="N1465" t="s">
        <v>196</v>
      </c>
      <c r="O1465" t="s">
        <v>196</v>
      </c>
      <c r="P1465" t="s">
        <v>196</v>
      </c>
      <c r="Q1465" t="s">
        <v>196</v>
      </c>
      <c r="R1465" t="s">
        <v>196</v>
      </c>
      <c r="S1465" t="s">
        <v>198</v>
      </c>
      <c r="T1465" t="s">
        <v>196</v>
      </c>
      <c r="U1465" t="s">
        <v>198</v>
      </c>
      <c r="V1465" t="s">
        <v>198</v>
      </c>
      <c r="W1465" t="s">
        <v>198</v>
      </c>
      <c r="X1465" t="s">
        <v>198</v>
      </c>
      <c r="Y1465" t="s">
        <v>196</v>
      </c>
      <c r="Z1465" t="s">
        <v>198</v>
      </c>
      <c r="AA1465" t="s">
        <v>198</v>
      </c>
      <c r="AB1465" t="s">
        <v>198</v>
      </c>
      <c r="AC1465" t="s">
        <v>198</v>
      </c>
      <c r="AD1465" t="s">
        <v>198</v>
      </c>
      <c r="AE1465" t="s">
        <v>198</v>
      </c>
      <c r="AF1465" t="s">
        <v>198</v>
      </c>
      <c r="AG1465" t="s">
        <v>197</v>
      </c>
      <c r="AH1465" t="s">
        <v>197</v>
      </c>
      <c r="AI1465" t="s">
        <v>197</v>
      </c>
      <c r="AJ1465" t="s">
        <v>197</v>
      </c>
      <c r="AK1465" t="s">
        <v>197</v>
      </c>
      <c r="AL1465" t="s">
        <v>197</v>
      </c>
      <c r="AM1465" t="s">
        <v>197</v>
      </c>
      <c r="AN1465" t="s">
        <v>197</v>
      </c>
      <c r="AO1465" t="s">
        <v>197</v>
      </c>
      <c r="AP1465" t="s">
        <v>197</v>
      </c>
      <c r="AQ1465" s="241">
        <v>0</v>
      </c>
      <c r="AR1465" s="241">
        <v>0</v>
      </c>
    </row>
    <row r="1466" spans="1:44" x14ac:dyDescent="0.2">
      <c r="A1466">
        <v>123337</v>
      </c>
      <c r="B1466" t="s">
        <v>1141</v>
      </c>
      <c r="C1466" t="s">
        <v>198</v>
      </c>
      <c r="D1466" t="s">
        <v>198</v>
      </c>
      <c r="E1466" t="s">
        <v>198</v>
      </c>
      <c r="F1466" t="s">
        <v>196</v>
      </c>
      <c r="G1466" t="s">
        <v>198</v>
      </c>
      <c r="H1466" t="s">
        <v>198</v>
      </c>
      <c r="I1466" t="s">
        <v>198</v>
      </c>
      <c r="J1466" t="s">
        <v>198</v>
      </c>
      <c r="K1466" t="s">
        <v>198</v>
      </c>
      <c r="L1466" t="s">
        <v>198</v>
      </c>
      <c r="M1466" t="s">
        <v>196</v>
      </c>
      <c r="N1466" t="s">
        <v>196</v>
      </c>
      <c r="O1466" t="s">
        <v>196</v>
      </c>
      <c r="P1466" t="s">
        <v>196</v>
      </c>
      <c r="Q1466" t="s">
        <v>196</v>
      </c>
      <c r="R1466" t="s">
        <v>196</v>
      </c>
      <c r="S1466" t="s">
        <v>198</v>
      </c>
      <c r="T1466" t="s">
        <v>196</v>
      </c>
      <c r="U1466" t="s">
        <v>198</v>
      </c>
      <c r="V1466" t="s">
        <v>198</v>
      </c>
      <c r="W1466" t="s">
        <v>198</v>
      </c>
      <c r="X1466" t="s">
        <v>198</v>
      </c>
      <c r="Y1466" t="s">
        <v>196</v>
      </c>
      <c r="Z1466" t="s">
        <v>198</v>
      </c>
      <c r="AA1466" t="s">
        <v>198</v>
      </c>
      <c r="AB1466" t="s">
        <v>198</v>
      </c>
      <c r="AC1466" t="s">
        <v>198</v>
      </c>
      <c r="AD1466" t="s">
        <v>198</v>
      </c>
      <c r="AE1466" t="s">
        <v>198</v>
      </c>
      <c r="AF1466" t="s">
        <v>198</v>
      </c>
      <c r="AG1466" t="s">
        <v>197</v>
      </c>
      <c r="AH1466" t="s">
        <v>197</v>
      </c>
      <c r="AI1466" t="s">
        <v>197</v>
      </c>
      <c r="AJ1466" t="s">
        <v>197</v>
      </c>
      <c r="AK1466" t="s">
        <v>197</v>
      </c>
      <c r="AL1466" t="s">
        <v>197</v>
      </c>
      <c r="AM1466" t="s">
        <v>197</v>
      </c>
      <c r="AN1466" t="s">
        <v>197</v>
      </c>
      <c r="AO1466" t="s">
        <v>197</v>
      </c>
      <c r="AP1466" t="s">
        <v>197</v>
      </c>
      <c r="AQ1466" s="241">
        <v>0</v>
      </c>
      <c r="AR1466" s="241">
        <v>0</v>
      </c>
    </row>
    <row r="1467" spans="1:44" x14ac:dyDescent="0.2">
      <c r="A1467">
        <v>123342</v>
      </c>
      <c r="B1467" t="s">
        <v>1141</v>
      </c>
      <c r="C1467" t="s">
        <v>196</v>
      </c>
      <c r="D1467" t="s">
        <v>198</v>
      </c>
      <c r="E1467" t="s">
        <v>198</v>
      </c>
      <c r="F1467" t="s">
        <v>196</v>
      </c>
      <c r="G1467" t="s">
        <v>196</v>
      </c>
      <c r="H1467" t="s">
        <v>196</v>
      </c>
      <c r="I1467" t="s">
        <v>198</v>
      </c>
      <c r="J1467" t="s">
        <v>198</v>
      </c>
      <c r="K1467" t="s">
        <v>197</v>
      </c>
      <c r="L1467" t="s">
        <v>196</v>
      </c>
      <c r="M1467" t="s">
        <v>196</v>
      </c>
      <c r="N1467" t="s">
        <v>198</v>
      </c>
      <c r="O1467" t="s">
        <v>198</v>
      </c>
      <c r="P1467" t="s">
        <v>198</v>
      </c>
      <c r="Q1467" t="s">
        <v>198</v>
      </c>
      <c r="R1467" t="s">
        <v>198</v>
      </c>
      <c r="S1467" t="s">
        <v>198</v>
      </c>
      <c r="T1467" t="s">
        <v>198</v>
      </c>
      <c r="U1467" t="s">
        <v>198</v>
      </c>
      <c r="V1467" t="s">
        <v>198</v>
      </c>
      <c r="W1467" t="s">
        <v>198</v>
      </c>
      <c r="X1467" t="s">
        <v>198</v>
      </c>
      <c r="Y1467" t="s">
        <v>198</v>
      </c>
      <c r="Z1467" t="s">
        <v>198</v>
      </c>
      <c r="AA1467" t="s">
        <v>198</v>
      </c>
      <c r="AB1467" t="s">
        <v>198</v>
      </c>
      <c r="AC1467" t="s">
        <v>198</v>
      </c>
      <c r="AD1467" t="s">
        <v>198</v>
      </c>
      <c r="AE1467" t="s">
        <v>198</v>
      </c>
      <c r="AF1467" t="s">
        <v>198</v>
      </c>
      <c r="AG1467" t="s">
        <v>198</v>
      </c>
      <c r="AH1467" t="s">
        <v>198</v>
      </c>
      <c r="AI1467" t="s">
        <v>198</v>
      </c>
      <c r="AJ1467" t="s">
        <v>198</v>
      </c>
      <c r="AK1467" t="s">
        <v>198</v>
      </c>
      <c r="AL1467" t="s">
        <v>197</v>
      </c>
      <c r="AM1467" t="s">
        <v>197</v>
      </c>
      <c r="AN1467" t="s">
        <v>197</v>
      </c>
      <c r="AO1467" t="s">
        <v>197</v>
      </c>
      <c r="AP1467" t="s">
        <v>197</v>
      </c>
      <c r="AQ1467" s="241">
        <v>0</v>
      </c>
      <c r="AR1467" s="241">
        <v>0</v>
      </c>
    </row>
    <row r="1468" spans="1:44" x14ac:dyDescent="0.2">
      <c r="A1468">
        <v>123345</v>
      </c>
      <c r="B1468" t="s">
        <v>1141</v>
      </c>
      <c r="C1468" t="s">
        <v>196</v>
      </c>
      <c r="D1468" t="s">
        <v>198</v>
      </c>
      <c r="E1468" t="s">
        <v>198</v>
      </c>
      <c r="F1468" t="s">
        <v>198</v>
      </c>
      <c r="G1468" t="s">
        <v>196</v>
      </c>
      <c r="H1468" t="s">
        <v>198</v>
      </c>
      <c r="I1468" t="s">
        <v>198</v>
      </c>
      <c r="J1468" t="s">
        <v>198</v>
      </c>
      <c r="K1468" t="s">
        <v>198</v>
      </c>
      <c r="L1468" t="s">
        <v>198</v>
      </c>
      <c r="M1468" t="s">
        <v>198</v>
      </c>
      <c r="N1468" t="s">
        <v>198</v>
      </c>
      <c r="O1468" t="s">
        <v>198</v>
      </c>
      <c r="P1468" t="s">
        <v>198</v>
      </c>
      <c r="Q1468" t="s">
        <v>198</v>
      </c>
      <c r="R1468" t="s">
        <v>198</v>
      </c>
      <c r="S1468" t="s">
        <v>198</v>
      </c>
      <c r="T1468" t="s">
        <v>196</v>
      </c>
      <c r="U1468" t="s">
        <v>198</v>
      </c>
      <c r="V1468" t="s">
        <v>198</v>
      </c>
      <c r="W1468" t="s">
        <v>196</v>
      </c>
      <c r="X1468" t="s">
        <v>198</v>
      </c>
      <c r="Y1468" t="s">
        <v>198</v>
      </c>
      <c r="Z1468" t="s">
        <v>198</v>
      </c>
      <c r="AA1468" t="s">
        <v>198</v>
      </c>
      <c r="AB1468" t="s">
        <v>198</v>
      </c>
      <c r="AC1468" t="s">
        <v>198</v>
      </c>
      <c r="AD1468" t="s">
        <v>198</v>
      </c>
      <c r="AE1468" t="s">
        <v>198</v>
      </c>
      <c r="AF1468" t="s">
        <v>196</v>
      </c>
      <c r="AG1468" t="s">
        <v>198</v>
      </c>
      <c r="AH1468" t="s">
        <v>197</v>
      </c>
      <c r="AI1468" t="s">
        <v>198</v>
      </c>
      <c r="AJ1468" t="s">
        <v>198</v>
      </c>
      <c r="AK1468" t="s">
        <v>197</v>
      </c>
      <c r="AL1468" t="s">
        <v>196</v>
      </c>
      <c r="AM1468" t="s">
        <v>197</v>
      </c>
      <c r="AN1468" t="s">
        <v>198</v>
      </c>
      <c r="AO1468" t="s">
        <v>197</v>
      </c>
      <c r="AP1468" t="s">
        <v>197</v>
      </c>
      <c r="AQ1468" s="241">
        <v>0</v>
      </c>
      <c r="AR1468" s="241">
        <v>0</v>
      </c>
    </row>
    <row r="1469" spans="1:44" x14ac:dyDescent="0.2">
      <c r="A1469">
        <v>123360</v>
      </c>
      <c r="B1469" t="s">
        <v>1144</v>
      </c>
      <c r="C1469" t="s">
        <v>198</v>
      </c>
      <c r="D1469" t="s">
        <v>196</v>
      </c>
      <c r="E1469" t="s">
        <v>198</v>
      </c>
      <c r="F1469" t="s">
        <v>198</v>
      </c>
      <c r="G1469" t="s">
        <v>198</v>
      </c>
      <c r="H1469" t="s">
        <v>198</v>
      </c>
      <c r="I1469" t="s">
        <v>198</v>
      </c>
      <c r="J1469" t="s">
        <v>198</v>
      </c>
      <c r="K1469" t="s">
        <v>198</v>
      </c>
      <c r="L1469" t="s">
        <v>196</v>
      </c>
      <c r="M1469" t="s">
        <v>198</v>
      </c>
      <c r="N1469" t="s">
        <v>196</v>
      </c>
      <c r="O1469" t="s">
        <v>196</v>
      </c>
      <c r="P1469" t="s">
        <v>196</v>
      </c>
      <c r="Q1469" t="s">
        <v>196</v>
      </c>
      <c r="R1469" t="s">
        <v>198</v>
      </c>
      <c r="S1469" t="s">
        <v>198</v>
      </c>
      <c r="T1469" t="s">
        <v>198</v>
      </c>
      <c r="U1469" t="s">
        <v>198</v>
      </c>
      <c r="V1469" t="s">
        <v>198</v>
      </c>
      <c r="W1469" t="s">
        <v>198</v>
      </c>
      <c r="X1469" t="s">
        <v>198</v>
      </c>
      <c r="Y1469" t="s">
        <v>196</v>
      </c>
      <c r="Z1469" t="s">
        <v>198</v>
      </c>
      <c r="AA1469" t="s">
        <v>198</v>
      </c>
      <c r="AB1469" t="s">
        <v>198</v>
      </c>
      <c r="AC1469" t="s">
        <v>198</v>
      </c>
      <c r="AD1469" t="s">
        <v>198</v>
      </c>
      <c r="AE1469" t="s">
        <v>196</v>
      </c>
      <c r="AF1469" t="s">
        <v>196</v>
      </c>
      <c r="AG1469" t="s">
        <v>196</v>
      </c>
      <c r="AH1469" t="s">
        <v>198</v>
      </c>
      <c r="AI1469" t="s">
        <v>196</v>
      </c>
      <c r="AJ1469" t="s">
        <v>196</v>
      </c>
      <c r="AK1469" t="s">
        <v>198</v>
      </c>
      <c r="AL1469" t="s">
        <v>198</v>
      </c>
      <c r="AM1469" t="s">
        <v>197</v>
      </c>
      <c r="AN1469" t="s">
        <v>196</v>
      </c>
      <c r="AO1469" t="s">
        <v>198</v>
      </c>
      <c r="AP1469" t="s">
        <v>197</v>
      </c>
      <c r="AQ1469" s="241">
        <v>0</v>
      </c>
      <c r="AR1469" s="241">
        <v>0</v>
      </c>
    </row>
    <row r="1470" spans="1:44" x14ac:dyDescent="0.2">
      <c r="A1470">
        <v>123367</v>
      </c>
      <c r="B1470" t="s">
        <v>1141</v>
      </c>
      <c r="C1470" t="s">
        <v>196</v>
      </c>
      <c r="D1470" t="s">
        <v>196</v>
      </c>
      <c r="E1470" t="s">
        <v>196</v>
      </c>
      <c r="F1470" t="s">
        <v>198</v>
      </c>
      <c r="G1470" t="s">
        <v>196</v>
      </c>
      <c r="H1470" t="s">
        <v>196</v>
      </c>
      <c r="I1470" t="s">
        <v>198</v>
      </c>
      <c r="J1470" t="s">
        <v>197</v>
      </c>
      <c r="K1470" t="s">
        <v>197</v>
      </c>
      <c r="L1470" t="s">
        <v>198</v>
      </c>
      <c r="M1470" t="s">
        <v>198</v>
      </c>
      <c r="N1470" t="s">
        <v>198</v>
      </c>
      <c r="O1470" t="s">
        <v>196</v>
      </c>
      <c r="P1470" t="s">
        <v>198</v>
      </c>
      <c r="Q1470" t="s">
        <v>198</v>
      </c>
      <c r="R1470" t="s">
        <v>196</v>
      </c>
      <c r="S1470" t="s">
        <v>196</v>
      </c>
      <c r="T1470" t="s">
        <v>196</v>
      </c>
      <c r="U1470" t="s">
        <v>196</v>
      </c>
      <c r="V1470" t="s">
        <v>198</v>
      </c>
      <c r="W1470" t="s">
        <v>198</v>
      </c>
      <c r="X1470" t="s">
        <v>198</v>
      </c>
      <c r="Y1470" t="s">
        <v>196</v>
      </c>
      <c r="Z1470" t="s">
        <v>196</v>
      </c>
      <c r="AA1470" t="s">
        <v>198</v>
      </c>
      <c r="AB1470" t="s">
        <v>198</v>
      </c>
      <c r="AC1470" t="s">
        <v>198</v>
      </c>
      <c r="AD1470" t="s">
        <v>198</v>
      </c>
      <c r="AE1470" t="s">
        <v>198</v>
      </c>
      <c r="AF1470" t="s">
        <v>198</v>
      </c>
      <c r="AG1470" t="s">
        <v>198</v>
      </c>
      <c r="AH1470" t="s">
        <v>198</v>
      </c>
      <c r="AI1470" t="s">
        <v>198</v>
      </c>
      <c r="AJ1470" t="s">
        <v>198</v>
      </c>
      <c r="AK1470" t="s">
        <v>198</v>
      </c>
      <c r="AL1470" t="s">
        <v>197</v>
      </c>
      <c r="AM1470" t="s">
        <v>197</v>
      </c>
      <c r="AN1470" t="s">
        <v>197</v>
      </c>
      <c r="AO1470" t="s">
        <v>197</v>
      </c>
      <c r="AP1470" t="s">
        <v>197</v>
      </c>
      <c r="AQ1470" s="241">
        <v>0</v>
      </c>
      <c r="AR1470" s="241">
        <v>0</v>
      </c>
    </row>
    <row r="1471" spans="1:44" x14ac:dyDescent="0.2">
      <c r="A1471">
        <v>123369</v>
      </c>
      <c r="B1471" t="s">
        <v>1141</v>
      </c>
      <c r="C1471" t="s">
        <v>198</v>
      </c>
      <c r="D1471" t="s">
        <v>198</v>
      </c>
      <c r="E1471" t="s">
        <v>196</v>
      </c>
      <c r="F1471" t="s">
        <v>198</v>
      </c>
      <c r="G1471" t="s">
        <v>196</v>
      </c>
      <c r="H1471" t="s">
        <v>198</v>
      </c>
      <c r="I1471" t="s">
        <v>198</v>
      </c>
      <c r="J1471" t="s">
        <v>198</v>
      </c>
      <c r="K1471" t="s">
        <v>198</v>
      </c>
      <c r="L1471" t="s">
        <v>198</v>
      </c>
      <c r="M1471" t="s">
        <v>198</v>
      </c>
      <c r="N1471" t="s">
        <v>198</v>
      </c>
      <c r="O1471" t="s">
        <v>198</v>
      </c>
      <c r="P1471" t="s">
        <v>198</v>
      </c>
      <c r="Q1471" t="s">
        <v>196</v>
      </c>
      <c r="R1471" t="s">
        <v>198</v>
      </c>
      <c r="S1471" t="s">
        <v>198</v>
      </c>
      <c r="T1471" t="s">
        <v>198</v>
      </c>
      <c r="U1471" t="s">
        <v>198</v>
      </c>
      <c r="V1471" t="s">
        <v>198</v>
      </c>
      <c r="W1471" t="s">
        <v>196</v>
      </c>
      <c r="X1471" t="s">
        <v>198</v>
      </c>
      <c r="Y1471" t="s">
        <v>198</v>
      </c>
      <c r="Z1471" t="s">
        <v>198</v>
      </c>
      <c r="AA1471" t="s">
        <v>198</v>
      </c>
      <c r="AB1471" t="s">
        <v>198</v>
      </c>
      <c r="AC1471" t="s">
        <v>198</v>
      </c>
      <c r="AD1471" t="s">
        <v>198</v>
      </c>
      <c r="AE1471" t="s">
        <v>198</v>
      </c>
      <c r="AF1471" t="s">
        <v>198</v>
      </c>
      <c r="AG1471" t="s">
        <v>198</v>
      </c>
      <c r="AH1471" t="s">
        <v>198</v>
      </c>
      <c r="AI1471" t="s">
        <v>198</v>
      </c>
      <c r="AJ1471" t="s">
        <v>198</v>
      </c>
      <c r="AK1471" t="s">
        <v>196</v>
      </c>
      <c r="AL1471" t="s">
        <v>196</v>
      </c>
      <c r="AM1471" t="s">
        <v>198</v>
      </c>
      <c r="AN1471" t="s">
        <v>196</v>
      </c>
      <c r="AO1471" t="s">
        <v>198</v>
      </c>
      <c r="AP1471" t="s">
        <v>196</v>
      </c>
      <c r="AQ1471" s="241">
        <v>0</v>
      </c>
      <c r="AR1471" s="241">
        <v>0</v>
      </c>
    </row>
    <row r="1472" spans="1:44" x14ac:dyDescent="0.2">
      <c r="A1472">
        <v>123370</v>
      </c>
      <c r="B1472" t="s">
        <v>1141</v>
      </c>
      <c r="C1472" t="s">
        <v>198</v>
      </c>
      <c r="D1472" t="s">
        <v>198</v>
      </c>
      <c r="E1472" t="s">
        <v>196</v>
      </c>
      <c r="F1472" t="s">
        <v>198</v>
      </c>
      <c r="G1472" t="s">
        <v>196</v>
      </c>
      <c r="H1472" t="s">
        <v>198</v>
      </c>
      <c r="I1472" t="s">
        <v>198</v>
      </c>
      <c r="J1472" t="s">
        <v>198</v>
      </c>
      <c r="K1472" t="s">
        <v>198</v>
      </c>
      <c r="L1472" t="s">
        <v>198</v>
      </c>
      <c r="M1472" t="s">
        <v>198</v>
      </c>
      <c r="N1472" t="s">
        <v>198</v>
      </c>
      <c r="O1472" t="s">
        <v>198</v>
      </c>
      <c r="P1472" t="s">
        <v>198</v>
      </c>
      <c r="Q1472" t="s">
        <v>198</v>
      </c>
      <c r="R1472" t="s">
        <v>198</v>
      </c>
      <c r="S1472" t="s">
        <v>198</v>
      </c>
      <c r="T1472" t="s">
        <v>198</v>
      </c>
      <c r="U1472" t="s">
        <v>196</v>
      </c>
      <c r="V1472" t="s">
        <v>196</v>
      </c>
      <c r="W1472" t="s">
        <v>196</v>
      </c>
      <c r="X1472" t="s">
        <v>198</v>
      </c>
      <c r="Y1472" t="s">
        <v>198</v>
      </c>
      <c r="Z1472" t="s">
        <v>198</v>
      </c>
      <c r="AA1472" t="s">
        <v>196</v>
      </c>
      <c r="AB1472" t="s">
        <v>196</v>
      </c>
      <c r="AC1472" t="s">
        <v>198</v>
      </c>
      <c r="AD1472" t="s">
        <v>198</v>
      </c>
      <c r="AE1472" t="s">
        <v>196</v>
      </c>
      <c r="AF1472" t="s">
        <v>198</v>
      </c>
      <c r="AG1472" t="s">
        <v>198</v>
      </c>
      <c r="AH1472" t="s">
        <v>197</v>
      </c>
      <c r="AI1472" t="s">
        <v>196</v>
      </c>
      <c r="AJ1472" t="s">
        <v>198</v>
      </c>
      <c r="AK1472" t="s">
        <v>198</v>
      </c>
      <c r="AL1472" t="s">
        <v>198</v>
      </c>
      <c r="AM1472" t="s">
        <v>198</v>
      </c>
      <c r="AN1472" t="s">
        <v>198</v>
      </c>
      <c r="AO1472" t="s">
        <v>197</v>
      </c>
      <c r="AP1472" t="s">
        <v>197</v>
      </c>
      <c r="AQ1472" s="241">
        <v>0</v>
      </c>
      <c r="AR1472" s="241">
        <v>0</v>
      </c>
    </row>
    <row r="1473" spans="1:44" x14ac:dyDescent="0.2">
      <c r="A1473">
        <v>123371</v>
      </c>
      <c r="B1473" t="s">
        <v>1144</v>
      </c>
      <c r="C1473" t="s">
        <v>198</v>
      </c>
      <c r="D1473" t="s">
        <v>198</v>
      </c>
      <c r="E1473" t="s">
        <v>198</v>
      </c>
      <c r="F1473" t="s">
        <v>198</v>
      </c>
      <c r="G1473" t="s">
        <v>198</v>
      </c>
      <c r="H1473" t="s">
        <v>198</v>
      </c>
      <c r="I1473" t="s">
        <v>198</v>
      </c>
      <c r="J1473" t="s">
        <v>198</v>
      </c>
      <c r="K1473" t="s">
        <v>197</v>
      </c>
      <c r="L1473" t="s">
        <v>196</v>
      </c>
      <c r="M1473" t="s">
        <v>198</v>
      </c>
      <c r="N1473" t="s">
        <v>196</v>
      </c>
      <c r="O1473" t="s">
        <v>198</v>
      </c>
      <c r="P1473" t="s">
        <v>198</v>
      </c>
      <c r="Q1473" t="s">
        <v>198</v>
      </c>
      <c r="R1473" t="s">
        <v>198</v>
      </c>
      <c r="S1473" t="s">
        <v>198</v>
      </c>
      <c r="T1473" t="s">
        <v>198</v>
      </c>
      <c r="U1473" t="s">
        <v>196</v>
      </c>
      <c r="V1473" t="s">
        <v>198</v>
      </c>
      <c r="W1473" t="s">
        <v>196</v>
      </c>
      <c r="X1473" t="s">
        <v>198</v>
      </c>
      <c r="Y1473" t="s">
        <v>198</v>
      </c>
      <c r="Z1473" t="s">
        <v>198</v>
      </c>
      <c r="AA1473" t="s">
        <v>196</v>
      </c>
      <c r="AB1473" t="s">
        <v>198</v>
      </c>
      <c r="AC1473" t="s">
        <v>198</v>
      </c>
      <c r="AD1473" t="s">
        <v>198</v>
      </c>
      <c r="AE1473" t="s">
        <v>198</v>
      </c>
      <c r="AF1473" t="s">
        <v>196</v>
      </c>
      <c r="AG1473" t="s">
        <v>198</v>
      </c>
      <c r="AH1473" t="s">
        <v>196</v>
      </c>
      <c r="AI1473" t="s">
        <v>196</v>
      </c>
      <c r="AJ1473" t="s">
        <v>198</v>
      </c>
      <c r="AK1473" t="s">
        <v>196</v>
      </c>
      <c r="AL1473" t="s">
        <v>198</v>
      </c>
      <c r="AM1473" t="s">
        <v>198</v>
      </c>
      <c r="AN1473" t="s">
        <v>196</v>
      </c>
      <c r="AO1473" t="s">
        <v>196</v>
      </c>
      <c r="AP1473" t="s">
        <v>196</v>
      </c>
      <c r="AQ1473" s="241">
        <v>0</v>
      </c>
      <c r="AR1473" s="241">
        <v>0</v>
      </c>
    </row>
    <row r="1474" spans="1:44" x14ac:dyDescent="0.2">
      <c r="A1474">
        <v>123376</v>
      </c>
      <c r="B1474" t="s">
        <v>1141</v>
      </c>
      <c r="C1474" t="s">
        <v>198</v>
      </c>
      <c r="D1474" t="s">
        <v>196</v>
      </c>
      <c r="E1474" t="s">
        <v>196</v>
      </c>
      <c r="F1474" t="s">
        <v>198</v>
      </c>
      <c r="G1474" t="s">
        <v>196</v>
      </c>
      <c r="H1474" t="s">
        <v>198</v>
      </c>
      <c r="I1474" t="s">
        <v>197</v>
      </c>
      <c r="J1474" t="s">
        <v>197</v>
      </c>
      <c r="K1474" t="s">
        <v>198</v>
      </c>
      <c r="L1474" t="s">
        <v>198</v>
      </c>
      <c r="M1474" t="s">
        <v>198</v>
      </c>
      <c r="N1474" t="s">
        <v>196</v>
      </c>
      <c r="O1474" t="s">
        <v>198</v>
      </c>
      <c r="P1474" t="s">
        <v>196</v>
      </c>
      <c r="Q1474" t="s">
        <v>198</v>
      </c>
      <c r="R1474" t="s">
        <v>198</v>
      </c>
      <c r="S1474" t="s">
        <v>198</v>
      </c>
      <c r="T1474" t="s">
        <v>198</v>
      </c>
      <c r="U1474" t="s">
        <v>198</v>
      </c>
      <c r="V1474" t="s">
        <v>196</v>
      </c>
      <c r="W1474" t="s">
        <v>198</v>
      </c>
      <c r="X1474" t="s">
        <v>198</v>
      </c>
      <c r="Y1474" t="s">
        <v>196</v>
      </c>
      <c r="Z1474" t="s">
        <v>198</v>
      </c>
      <c r="AA1474" t="s">
        <v>198</v>
      </c>
      <c r="AB1474" t="s">
        <v>196</v>
      </c>
      <c r="AC1474" t="s">
        <v>198</v>
      </c>
      <c r="AD1474" t="s">
        <v>196</v>
      </c>
      <c r="AE1474" t="s">
        <v>196</v>
      </c>
      <c r="AF1474" t="s">
        <v>196</v>
      </c>
      <c r="AG1474" t="s">
        <v>198</v>
      </c>
      <c r="AH1474" t="s">
        <v>197</v>
      </c>
      <c r="AI1474" t="s">
        <v>198</v>
      </c>
      <c r="AJ1474" t="s">
        <v>198</v>
      </c>
      <c r="AK1474" t="s">
        <v>197</v>
      </c>
      <c r="AL1474" t="s">
        <v>197</v>
      </c>
      <c r="AM1474" t="s">
        <v>197</v>
      </c>
      <c r="AN1474" t="s">
        <v>197</v>
      </c>
      <c r="AO1474" t="s">
        <v>197</v>
      </c>
      <c r="AP1474" t="s">
        <v>197</v>
      </c>
      <c r="AQ1474" s="241">
        <v>0</v>
      </c>
      <c r="AR1474" s="241">
        <v>0</v>
      </c>
    </row>
    <row r="1475" spans="1:44" x14ac:dyDescent="0.2">
      <c r="A1475">
        <v>123378</v>
      </c>
      <c r="B1475" t="s">
        <v>59</v>
      </c>
      <c r="C1475" t="s">
        <v>197</v>
      </c>
      <c r="D1475" t="s">
        <v>198</v>
      </c>
      <c r="E1475" t="s">
        <v>196</v>
      </c>
      <c r="F1475" t="s">
        <v>196</v>
      </c>
      <c r="G1475" t="s">
        <v>196</v>
      </c>
      <c r="H1475" t="s">
        <v>198</v>
      </c>
      <c r="I1475" t="s">
        <v>197</v>
      </c>
      <c r="J1475" t="s">
        <v>198</v>
      </c>
      <c r="K1475" t="s">
        <v>198</v>
      </c>
      <c r="L1475" t="s">
        <v>198</v>
      </c>
      <c r="M1475" t="s">
        <v>197</v>
      </c>
      <c r="N1475" t="s">
        <v>198</v>
      </c>
      <c r="O1475" t="s">
        <v>196</v>
      </c>
      <c r="P1475" t="s">
        <v>198</v>
      </c>
      <c r="Q1475" t="s">
        <v>198</v>
      </c>
      <c r="R1475" t="s">
        <v>196</v>
      </c>
      <c r="S1475" t="s">
        <v>196</v>
      </c>
      <c r="T1475" t="s">
        <v>196</v>
      </c>
      <c r="U1475" t="s">
        <v>196</v>
      </c>
      <c r="V1475" t="s">
        <v>196</v>
      </c>
      <c r="W1475" t="s">
        <v>198</v>
      </c>
      <c r="X1475" t="s">
        <v>198</v>
      </c>
      <c r="Y1475" t="s">
        <v>198</v>
      </c>
      <c r="Z1475" t="s">
        <v>198</v>
      </c>
      <c r="AA1475" t="s">
        <v>198</v>
      </c>
      <c r="AB1475" t="s">
        <v>198</v>
      </c>
      <c r="AC1475" t="s">
        <v>198</v>
      </c>
      <c r="AD1475" t="s">
        <v>198</v>
      </c>
      <c r="AE1475" t="s">
        <v>198</v>
      </c>
      <c r="AF1475" t="s">
        <v>196</v>
      </c>
      <c r="AG1475" t="s">
        <v>198</v>
      </c>
      <c r="AH1475" t="s">
        <v>196</v>
      </c>
      <c r="AI1475" t="s">
        <v>196</v>
      </c>
      <c r="AJ1475" t="s">
        <v>197</v>
      </c>
      <c r="AK1475" t="s">
        <v>196</v>
      </c>
      <c r="AL1475" t="s">
        <v>197</v>
      </c>
      <c r="AM1475" t="s">
        <v>197</v>
      </c>
      <c r="AN1475" t="s">
        <v>196</v>
      </c>
      <c r="AO1475" t="s">
        <v>197</v>
      </c>
      <c r="AP1475" t="s">
        <v>197</v>
      </c>
      <c r="AQ1475" s="241">
        <v>0</v>
      </c>
      <c r="AR1475" s="241">
        <v>0</v>
      </c>
    </row>
    <row r="1476" spans="1:44" x14ac:dyDescent="0.2">
      <c r="A1476">
        <v>123393</v>
      </c>
      <c r="B1476" t="s">
        <v>65</v>
      </c>
      <c r="C1476" t="s">
        <v>198</v>
      </c>
      <c r="D1476" t="s">
        <v>198</v>
      </c>
      <c r="E1476" t="s">
        <v>198</v>
      </c>
      <c r="F1476" t="s">
        <v>198</v>
      </c>
      <c r="G1476" t="s">
        <v>198</v>
      </c>
      <c r="H1476" t="s">
        <v>198</v>
      </c>
      <c r="I1476" t="s">
        <v>198</v>
      </c>
      <c r="J1476" t="s">
        <v>198</v>
      </c>
      <c r="K1476" t="s">
        <v>198</v>
      </c>
      <c r="L1476" t="s">
        <v>198</v>
      </c>
      <c r="M1476" t="s">
        <v>198</v>
      </c>
      <c r="N1476" t="s">
        <v>198</v>
      </c>
      <c r="O1476" t="s">
        <v>198</v>
      </c>
      <c r="P1476" t="s">
        <v>198</v>
      </c>
      <c r="Q1476" t="s">
        <v>198</v>
      </c>
      <c r="R1476" t="s">
        <v>198</v>
      </c>
      <c r="S1476" t="s">
        <v>198</v>
      </c>
      <c r="T1476" t="s">
        <v>198</v>
      </c>
      <c r="U1476" t="s">
        <v>198</v>
      </c>
      <c r="V1476" t="s">
        <v>198</v>
      </c>
      <c r="W1476" t="s">
        <v>198</v>
      </c>
      <c r="X1476" t="s">
        <v>198</v>
      </c>
      <c r="Y1476" t="s">
        <v>196</v>
      </c>
      <c r="Z1476" t="s">
        <v>198</v>
      </c>
      <c r="AA1476" t="s">
        <v>198</v>
      </c>
      <c r="AB1476" t="s">
        <v>198</v>
      </c>
      <c r="AC1476" t="s">
        <v>197</v>
      </c>
      <c r="AD1476" t="s">
        <v>197</v>
      </c>
      <c r="AE1476" t="s">
        <v>198</v>
      </c>
      <c r="AF1476" t="s">
        <v>198</v>
      </c>
      <c r="AG1476" t="s">
        <v>197</v>
      </c>
      <c r="AH1476" t="s">
        <v>197</v>
      </c>
      <c r="AI1476" t="s">
        <v>197</v>
      </c>
      <c r="AJ1476" t="s">
        <v>197</v>
      </c>
      <c r="AK1476" t="s">
        <v>197</v>
      </c>
      <c r="AL1476"/>
      <c r="AM1476"/>
      <c r="AN1476"/>
      <c r="AO1476"/>
      <c r="AP1476"/>
      <c r="AQ1476" s="241">
        <v>0</v>
      </c>
      <c r="AR1476" s="241">
        <v>0</v>
      </c>
    </row>
    <row r="1477" spans="1:44" x14ac:dyDescent="0.2">
      <c r="A1477">
        <v>123403</v>
      </c>
      <c r="B1477" t="s">
        <v>1141</v>
      </c>
      <c r="C1477" t="s">
        <v>196</v>
      </c>
      <c r="D1477" t="s">
        <v>196</v>
      </c>
      <c r="E1477" t="s">
        <v>196</v>
      </c>
      <c r="F1477" t="s">
        <v>198</v>
      </c>
      <c r="G1477" t="s">
        <v>196</v>
      </c>
      <c r="H1477" t="s">
        <v>198</v>
      </c>
      <c r="I1477" t="s">
        <v>198</v>
      </c>
      <c r="J1477" t="s">
        <v>198</v>
      </c>
      <c r="K1477" t="s">
        <v>198</v>
      </c>
      <c r="L1477" t="s">
        <v>198</v>
      </c>
      <c r="M1477" t="s">
        <v>196</v>
      </c>
      <c r="N1477" t="s">
        <v>196</v>
      </c>
      <c r="O1477" t="s">
        <v>196</v>
      </c>
      <c r="P1477" t="s">
        <v>198</v>
      </c>
      <c r="Q1477" t="s">
        <v>196</v>
      </c>
      <c r="R1477" t="s">
        <v>198</v>
      </c>
      <c r="S1477" t="s">
        <v>198</v>
      </c>
      <c r="T1477" t="s">
        <v>198</v>
      </c>
      <c r="U1477" t="s">
        <v>198</v>
      </c>
      <c r="V1477" t="s">
        <v>198</v>
      </c>
      <c r="W1477" t="s">
        <v>198</v>
      </c>
      <c r="X1477" t="s">
        <v>198</v>
      </c>
      <c r="Y1477" t="s">
        <v>196</v>
      </c>
      <c r="Z1477" t="s">
        <v>196</v>
      </c>
      <c r="AA1477" t="s">
        <v>198</v>
      </c>
      <c r="AB1477" t="s">
        <v>198</v>
      </c>
      <c r="AC1477" t="s">
        <v>198</v>
      </c>
      <c r="AD1477" t="s">
        <v>198</v>
      </c>
      <c r="AE1477" t="s">
        <v>196</v>
      </c>
      <c r="AF1477" t="s">
        <v>198</v>
      </c>
      <c r="AG1477" t="s">
        <v>198</v>
      </c>
      <c r="AH1477" t="s">
        <v>198</v>
      </c>
      <c r="AI1477" t="s">
        <v>198</v>
      </c>
      <c r="AJ1477" t="s">
        <v>198</v>
      </c>
      <c r="AK1477" t="s">
        <v>197</v>
      </c>
      <c r="AL1477" t="s">
        <v>197</v>
      </c>
      <c r="AM1477" t="s">
        <v>197</v>
      </c>
      <c r="AN1477" t="s">
        <v>197</v>
      </c>
      <c r="AO1477" t="s">
        <v>197</v>
      </c>
      <c r="AP1477" t="s">
        <v>197</v>
      </c>
      <c r="AQ1477" s="241">
        <v>0</v>
      </c>
      <c r="AR1477" s="241">
        <v>0</v>
      </c>
    </row>
    <row r="1478" spans="1:44" x14ac:dyDescent="0.2">
      <c r="A1478">
        <v>123408</v>
      </c>
      <c r="B1478" t="s">
        <v>1144</v>
      </c>
      <c r="C1478" t="s">
        <v>198</v>
      </c>
      <c r="D1478" t="s">
        <v>198</v>
      </c>
      <c r="E1478" t="s">
        <v>198</v>
      </c>
      <c r="F1478" t="s">
        <v>198</v>
      </c>
      <c r="G1478" t="s">
        <v>196</v>
      </c>
      <c r="H1478" t="s">
        <v>198</v>
      </c>
      <c r="I1478" t="s">
        <v>198</v>
      </c>
      <c r="J1478" t="s">
        <v>198</v>
      </c>
      <c r="K1478" t="s">
        <v>198</v>
      </c>
      <c r="L1478" t="s">
        <v>198</v>
      </c>
      <c r="M1478" t="s">
        <v>198</v>
      </c>
      <c r="N1478" t="s">
        <v>198</v>
      </c>
      <c r="O1478" t="s">
        <v>198</v>
      </c>
      <c r="P1478" t="s">
        <v>196</v>
      </c>
      <c r="Q1478" t="s">
        <v>198</v>
      </c>
      <c r="R1478" t="s">
        <v>198</v>
      </c>
      <c r="S1478" t="s">
        <v>198</v>
      </c>
      <c r="T1478" t="s">
        <v>198</v>
      </c>
      <c r="U1478" t="s">
        <v>198</v>
      </c>
      <c r="V1478" t="s">
        <v>198</v>
      </c>
      <c r="W1478" t="s">
        <v>198</v>
      </c>
      <c r="X1478" t="s">
        <v>198</v>
      </c>
      <c r="Y1478" t="s">
        <v>198</v>
      </c>
      <c r="Z1478" t="s">
        <v>198</v>
      </c>
      <c r="AA1478" t="s">
        <v>198</v>
      </c>
      <c r="AB1478" t="s">
        <v>198</v>
      </c>
      <c r="AC1478" t="s">
        <v>198</v>
      </c>
      <c r="AD1478" t="s">
        <v>198</v>
      </c>
      <c r="AE1478" t="s">
        <v>198</v>
      </c>
      <c r="AF1478" t="s">
        <v>198</v>
      </c>
      <c r="AG1478" t="s">
        <v>197</v>
      </c>
      <c r="AH1478" t="s">
        <v>198</v>
      </c>
      <c r="AI1478" t="s">
        <v>198</v>
      </c>
      <c r="AJ1478" t="s">
        <v>198</v>
      </c>
      <c r="AK1478" t="s">
        <v>197</v>
      </c>
      <c r="AL1478" t="s">
        <v>198</v>
      </c>
      <c r="AM1478" t="s">
        <v>197</v>
      </c>
      <c r="AN1478" t="s">
        <v>198</v>
      </c>
      <c r="AO1478" t="s">
        <v>198</v>
      </c>
      <c r="AP1478" t="s">
        <v>198</v>
      </c>
      <c r="AQ1478" s="241">
        <v>0</v>
      </c>
      <c r="AR1478" s="241">
        <v>0</v>
      </c>
    </row>
    <row r="1479" spans="1:44" x14ac:dyDescent="0.2">
      <c r="A1479">
        <v>123415</v>
      </c>
      <c r="B1479" t="s">
        <v>1141</v>
      </c>
      <c r="C1479" t="s">
        <v>198</v>
      </c>
      <c r="D1479" t="s">
        <v>198</v>
      </c>
      <c r="E1479" t="s">
        <v>198</v>
      </c>
      <c r="F1479" t="s">
        <v>198</v>
      </c>
      <c r="G1479" t="s">
        <v>196</v>
      </c>
      <c r="H1479" t="s">
        <v>198</v>
      </c>
      <c r="I1479" t="s">
        <v>197</v>
      </c>
      <c r="J1479" t="s">
        <v>198</v>
      </c>
      <c r="K1479" t="s">
        <v>198</v>
      </c>
      <c r="L1479" t="s">
        <v>198</v>
      </c>
      <c r="M1479" t="s">
        <v>198</v>
      </c>
      <c r="N1479" t="s">
        <v>198</v>
      </c>
      <c r="O1479" t="s">
        <v>198</v>
      </c>
      <c r="P1479" t="s">
        <v>196</v>
      </c>
      <c r="Q1479" t="s">
        <v>198</v>
      </c>
      <c r="R1479" t="s">
        <v>198</v>
      </c>
      <c r="S1479" t="s">
        <v>198</v>
      </c>
      <c r="T1479" t="s">
        <v>198</v>
      </c>
      <c r="U1479" t="s">
        <v>198</v>
      </c>
      <c r="V1479" t="s">
        <v>196</v>
      </c>
      <c r="W1479" t="s">
        <v>196</v>
      </c>
      <c r="X1479" t="s">
        <v>198</v>
      </c>
      <c r="Y1479" t="s">
        <v>198</v>
      </c>
      <c r="Z1479" t="s">
        <v>198</v>
      </c>
      <c r="AA1479" t="s">
        <v>196</v>
      </c>
      <c r="AB1479" t="s">
        <v>198</v>
      </c>
      <c r="AC1479" t="s">
        <v>198</v>
      </c>
      <c r="AD1479" t="s">
        <v>198</v>
      </c>
      <c r="AE1479" t="s">
        <v>198</v>
      </c>
      <c r="AF1479" t="s">
        <v>198</v>
      </c>
      <c r="AG1479" t="s">
        <v>197</v>
      </c>
      <c r="AH1479" t="s">
        <v>197</v>
      </c>
      <c r="AI1479" t="s">
        <v>197</v>
      </c>
      <c r="AJ1479" t="s">
        <v>197</v>
      </c>
      <c r="AK1479" t="s">
        <v>197</v>
      </c>
      <c r="AL1479" t="s">
        <v>197</v>
      </c>
      <c r="AM1479" t="s">
        <v>197</v>
      </c>
      <c r="AN1479" t="s">
        <v>197</v>
      </c>
      <c r="AO1479" t="s">
        <v>197</v>
      </c>
      <c r="AP1479" t="s">
        <v>197</v>
      </c>
      <c r="AQ1479" s="241">
        <v>0</v>
      </c>
      <c r="AR1479" s="241">
        <v>0</v>
      </c>
    </row>
    <row r="1480" spans="1:44" x14ac:dyDescent="0.2">
      <c r="A1480">
        <v>123419</v>
      </c>
      <c r="B1480" t="s">
        <v>1144</v>
      </c>
      <c r="C1480" t="s">
        <v>198</v>
      </c>
      <c r="D1480" t="s">
        <v>198</v>
      </c>
      <c r="E1480" t="s">
        <v>198</v>
      </c>
      <c r="F1480" t="s">
        <v>198</v>
      </c>
      <c r="G1480" t="s">
        <v>196</v>
      </c>
      <c r="H1480" t="s">
        <v>198</v>
      </c>
      <c r="I1480" t="s">
        <v>198</v>
      </c>
      <c r="J1480" t="s">
        <v>198</v>
      </c>
      <c r="K1480" t="s">
        <v>198</v>
      </c>
      <c r="L1480" t="s">
        <v>198</v>
      </c>
      <c r="M1480" t="s">
        <v>198</v>
      </c>
      <c r="N1480" t="s">
        <v>198</v>
      </c>
      <c r="O1480" t="s">
        <v>198</v>
      </c>
      <c r="P1480" t="s">
        <v>196</v>
      </c>
      <c r="Q1480" t="s">
        <v>198</v>
      </c>
      <c r="R1480" t="s">
        <v>198</v>
      </c>
      <c r="S1480" t="s">
        <v>198</v>
      </c>
      <c r="T1480" t="s">
        <v>196</v>
      </c>
      <c r="U1480" t="s">
        <v>198</v>
      </c>
      <c r="V1480" t="s">
        <v>198</v>
      </c>
      <c r="W1480" t="s">
        <v>198</v>
      </c>
      <c r="X1480" t="s">
        <v>198</v>
      </c>
      <c r="Y1480" t="s">
        <v>198</v>
      </c>
      <c r="Z1480" t="s">
        <v>198</v>
      </c>
      <c r="AA1480" t="s">
        <v>196</v>
      </c>
      <c r="AB1480" t="s">
        <v>198</v>
      </c>
      <c r="AC1480" t="s">
        <v>198</v>
      </c>
      <c r="AD1480" t="s">
        <v>196</v>
      </c>
      <c r="AE1480" t="s">
        <v>198</v>
      </c>
      <c r="AF1480" t="s">
        <v>198</v>
      </c>
      <c r="AG1480" t="s">
        <v>196</v>
      </c>
      <c r="AH1480" t="s">
        <v>196</v>
      </c>
      <c r="AI1480" t="s">
        <v>196</v>
      </c>
      <c r="AJ1480" t="s">
        <v>198</v>
      </c>
      <c r="AK1480" t="s">
        <v>196</v>
      </c>
      <c r="AL1480" t="s">
        <v>196</v>
      </c>
      <c r="AM1480" t="s">
        <v>198</v>
      </c>
      <c r="AN1480" t="s">
        <v>196</v>
      </c>
      <c r="AO1480" t="s">
        <v>198</v>
      </c>
      <c r="AP1480" t="s">
        <v>196</v>
      </c>
      <c r="AQ1480" s="241">
        <v>0</v>
      </c>
      <c r="AR1480" s="241">
        <v>0</v>
      </c>
    </row>
    <row r="1481" spans="1:44" x14ac:dyDescent="0.2">
      <c r="A1481">
        <v>123423</v>
      </c>
      <c r="B1481" t="s">
        <v>1141</v>
      </c>
      <c r="C1481" t="s">
        <v>198</v>
      </c>
      <c r="D1481" t="s">
        <v>198</v>
      </c>
      <c r="E1481" t="s">
        <v>198</v>
      </c>
      <c r="F1481" t="s">
        <v>198</v>
      </c>
      <c r="G1481" t="s">
        <v>198</v>
      </c>
      <c r="H1481" t="s">
        <v>198</v>
      </c>
      <c r="I1481" t="s">
        <v>198</v>
      </c>
      <c r="J1481" t="s">
        <v>198</v>
      </c>
      <c r="K1481" t="s">
        <v>198</v>
      </c>
      <c r="L1481" t="s">
        <v>198</v>
      </c>
      <c r="M1481" t="s">
        <v>198</v>
      </c>
      <c r="N1481" t="s">
        <v>198</v>
      </c>
      <c r="O1481" t="s">
        <v>198</v>
      </c>
      <c r="P1481" t="s">
        <v>196</v>
      </c>
      <c r="Q1481" t="s">
        <v>198</v>
      </c>
      <c r="R1481" t="s">
        <v>198</v>
      </c>
      <c r="S1481" t="s">
        <v>198</v>
      </c>
      <c r="T1481" t="s">
        <v>198</v>
      </c>
      <c r="U1481" t="s">
        <v>198</v>
      </c>
      <c r="V1481" t="s">
        <v>198</v>
      </c>
      <c r="W1481" t="s">
        <v>196</v>
      </c>
      <c r="X1481" t="s">
        <v>198</v>
      </c>
      <c r="Y1481" t="s">
        <v>198</v>
      </c>
      <c r="Z1481" t="s">
        <v>198</v>
      </c>
      <c r="AA1481" t="s">
        <v>198</v>
      </c>
      <c r="AB1481" t="s">
        <v>198</v>
      </c>
      <c r="AC1481" t="s">
        <v>198</v>
      </c>
      <c r="AD1481" t="s">
        <v>198</v>
      </c>
      <c r="AE1481" t="s">
        <v>198</v>
      </c>
      <c r="AF1481" t="s">
        <v>198</v>
      </c>
      <c r="AG1481" t="s">
        <v>198</v>
      </c>
      <c r="AH1481" t="s">
        <v>198</v>
      </c>
      <c r="AI1481" t="s">
        <v>198</v>
      </c>
      <c r="AJ1481" t="s">
        <v>198</v>
      </c>
      <c r="AK1481" t="s">
        <v>196</v>
      </c>
      <c r="AL1481" t="s">
        <v>197</v>
      </c>
      <c r="AM1481" t="s">
        <v>197</v>
      </c>
      <c r="AN1481" t="s">
        <v>197</v>
      </c>
      <c r="AO1481" t="s">
        <v>197</v>
      </c>
      <c r="AP1481" t="s">
        <v>196</v>
      </c>
      <c r="AQ1481" s="241">
        <v>0</v>
      </c>
      <c r="AR1481" s="241">
        <v>0</v>
      </c>
    </row>
    <row r="1482" spans="1:44" x14ac:dyDescent="0.2">
      <c r="A1482">
        <v>123430</v>
      </c>
      <c r="B1482" t="s">
        <v>1141</v>
      </c>
      <c r="C1482" t="s">
        <v>198</v>
      </c>
      <c r="D1482" t="s">
        <v>198</v>
      </c>
      <c r="E1482" t="s">
        <v>198</v>
      </c>
      <c r="F1482" t="s">
        <v>198</v>
      </c>
      <c r="G1482" t="s">
        <v>198</v>
      </c>
      <c r="H1482" t="s">
        <v>198</v>
      </c>
      <c r="I1482" t="s">
        <v>198</v>
      </c>
      <c r="J1482" t="s">
        <v>198</v>
      </c>
      <c r="K1482" t="s">
        <v>198</v>
      </c>
      <c r="L1482" t="s">
        <v>198</v>
      </c>
      <c r="M1482" t="s">
        <v>198</v>
      </c>
      <c r="N1482" t="s">
        <v>198</v>
      </c>
      <c r="O1482" t="s">
        <v>198</v>
      </c>
      <c r="P1482" t="s">
        <v>198</v>
      </c>
      <c r="Q1482" t="s">
        <v>198</v>
      </c>
      <c r="R1482" t="s">
        <v>198</v>
      </c>
      <c r="S1482" t="s">
        <v>198</v>
      </c>
      <c r="T1482" t="s">
        <v>196</v>
      </c>
      <c r="U1482" t="s">
        <v>196</v>
      </c>
      <c r="V1482" t="s">
        <v>198</v>
      </c>
      <c r="W1482" t="s">
        <v>198</v>
      </c>
      <c r="X1482" t="s">
        <v>198</v>
      </c>
      <c r="Y1482" t="s">
        <v>196</v>
      </c>
      <c r="Z1482" t="s">
        <v>198</v>
      </c>
      <c r="AA1482" t="s">
        <v>198</v>
      </c>
      <c r="AB1482" t="s">
        <v>198</v>
      </c>
      <c r="AC1482" t="s">
        <v>198</v>
      </c>
      <c r="AD1482" t="s">
        <v>198</v>
      </c>
      <c r="AE1482" t="s">
        <v>198</v>
      </c>
      <c r="AF1482" t="s">
        <v>196</v>
      </c>
      <c r="AG1482" t="s">
        <v>198</v>
      </c>
      <c r="AH1482" t="s">
        <v>196</v>
      </c>
      <c r="AI1482" t="s">
        <v>196</v>
      </c>
      <c r="AJ1482" t="s">
        <v>198</v>
      </c>
      <c r="AK1482" t="s">
        <v>196</v>
      </c>
      <c r="AL1482" t="s">
        <v>198</v>
      </c>
      <c r="AM1482" t="s">
        <v>198</v>
      </c>
      <c r="AN1482" t="s">
        <v>196</v>
      </c>
      <c r="AO1482" t="s">
        <v>198</v>
      </c>
      <c r="AP1482" t="s">
        <v>198</v>
      </c>
      <c r="AQ1482" s="241">
        <v>0</v>
      </c>
      <c r="AR1482" s="241">
        <v>0</v>
      </c>
    </row>
    <row r="1483" spans="1:44" x14ac:dyDescent="0.2">
      <c r="A1483">
        <v>123432</v>
      </c>
      <c r="B1483" t="s">
        <v>1141</v>
      </c>
      <c r="C1483" t="s">
        <v>198</v>
      </c>
      <c r="D1483" t="s">
        <v>198</v>
      </c>
      <c r="E1483" t="s">
        <v>196</v>
      </c>
      <c r="F1483" t="s">
        <v>198</v>
      </c>
      <c r="G1483" t="s">
        <v>196</v>
      </c>
      <c r="H1483" t="s">
        <v>196</v>
      </c>
      <c r="I1483" t="s">
        <v>198</v>
      </c>
      <c r="J1483" t="s">
        <v>198</v>
      </c>
      <c r="K1483" t="s">
        <v>198</v>
      </c>
      <c r="L1483" t="s">
        <v>198</v>
      </c>
      <c r="M1483" t="s">
        <v>198</v>
      </c>
      <c r="N1483" t="s">
        <v>198</v>
      </c>
      <c r="O1483" t="s">
        <v>198</v>
      </c>
      <c r="P1483" t="s">
        <v>198</v>
      </c>
      <c r="Q1483" t="s">
        <v>198</v>
      </c>
      <c r="R1483" t="s">
        <v>198</v>
      </c>
      <c r="S1483" t="s">
        <v>198</v>
      </c>
      <c r="T1483" t="s">
        <v>198</v>
      </c>
      <c r="U1483" t="s">
        <v>198</v>
      </c>
      <c r="V1483" t="s">
        <v>198</v>
      </c>
      <c r="W1483" t="s">
        <v>196</v>
      </c>
      <c r="X1483" t="s">
        <v>198</v>
      </c>
      <c r="Y1483" t="s">
        <v>198</v>
      </c>
      <c r="Z1483" t="s">
        <v>197</v>
      </c>
      <c r="AA1483" t="s">
        <v>198</v>
      </c>
      <c r="AB1483" t="s">
        <v>196</v>
      </c>
      <c r="AC1483" t="s">
        <v>198</v>
      </c>
      <c r="AD1483" t="s">
        <v>198</v>
      </c>
      <c r="AE1483" t="s">
        <v>198</v>
      </c>
      <c r="AF1483" t="s">
        <v>198</v>
      </c>
      <c r="AG1483" t="s">
        <v>196</v>
      </c>
      <c r="AH1483" t="s">
        <v>198</v>
      </c>
      <c r="AI1483" t="s">
        <v>197</v>
      </c>
      <c r="AJ1483" t="s">
        <v>197</v>
      </c>
      <c r="AK1483" t="s">
        <v>197</v>
      </c>
      <c r="AL1483" t="s">
        <v>197</v>
      </c>
      <c r="AM1483" t="s">
        <v>197</v>
      </c>
      <c r="AN1483" t="s">
        <v>197</v>
      </c>
      <c r="AO1483" t="s">
        <v>197</v>
      </c>
      <c r="AP1483" t="s">
        <v>197</v>
      </c>
      <c r="AQ1483" s="241">
        <v>0</v>
      </c>
      <c r="AR1483" s="241">
        <v>0</v>
      </c>
    </row>
    <row r="1484" spans="1:44" x14ac:dyDescent="0.2">
      <c r="A1484">
        <v>123436</v>
      </c>
      <c r="B1484" t="s">
        <v>1144</v>
      </c>
      <c r="C1484" t="s">
        <v>198</v>
      </c>
      <c r="D1484" t="s">
        <v>198</v>
      </c>
      <c r="E1484" t="s">
        <v>198</v>
      </c>
      <c r="F1484" t="s">
        <v>198</v>
      </c>
      <c r="G1484" t="s">
        <v>198</v>
      </c>
      <c r="H1484" t="s">
        <v>198</v>
      </c>
      <c r="I1484" t="s">
        <v>198</v>
      </c>
      <c r="J1484" t="s">
        <v>198</v>
      </c>
      <c r="K1484" t="s">
        <v>198</v>
      </c>
      <c r="L1484" t="s">
        <v>198</v>
      </c>
      <c r="M1484" t="s">
        <v>198</v>
      </c>
      <c r="N1484" t="s">
        <v>198</v>
      </c>
      <c r="O1484" t="s">
        <v>198</v>
      </c>
      <c r="P1484" t="s">
        <v>196</v>
      </c>
      <c r="Q1484" t="s">
        <v>198</v>
      </c>
      <c r="R1484" t="s">
        <v>198</v>
      </c>
      <c r="S1484" t="s">
        <v>198</v>
      </c>
      <c r="T1484" t="s">
        <v>198</v>
      </c>
      <c r="U1484" t="s">
        <v>198</v>
      </c>
      <c r="V1484" t="s">
        <v>198</v>
      </c>
      <c r="W1484" t="s">
        <v>198</v>
      </c>
      <c r="X1484" t="s">
        <v>198</v>
      </c>
      <c r="Y1484" t="s">
        <v>198</v>
      </c>
      <c r="Z1484" t="s">
        <v>198</v>
      </c>
      <c r="AA1484" t="s">
        <v>198</v>
      </c>
      <c r="AB1484" t="s">
        <v>198</v>
      </c>
      <c r="AC1484" t="s">
        <v>198</v>
      </c>
      <c r="AD1484" t="s">
        <v>198</v>
      </c>
      <c r="AE1484" t="s">
        <v>198</v>
      </c>
      <c r="AF1484" t="s">
        <v>198</v>
      </c>
      <c r="AG1484" t="s">
        <v>198</v>
      </c>
      <c r="AH1484" t="s">
        <v>198</v>
      </c>
      <c r="AI1484" t="s">
        <v>198</v>
      </c>
      <c r="AJ1484" t="s">
        <v>198</v>
      </c>
      <c r="AK1484" t="s">
        <v>196</v>
      </c>
      <c r="AL1484" t="s">
        <v>198</v>
      </c>
      <c r="AM1484" t="s">
        <v>198</v>
      </c>
      <c r="AN1484" t="s">
        <v>198</v>
      </c>
      <c r="AO1484" t="s">
        <v>198</v>
      </c>
      <c r="AP1484" t="s">
        <v>198</v>
      </c>
      <c r="AQ1484" s="241">
        <v>0</v>
      </c>
      <c r="AR1484" s="241">
        <v>0</v>
      </c>
    </row>
    <row r="1485" spans="1:44" x14ac:dyDescent="0.2">
      <c r="A1485">
        <v>123444</v>
      </c>
      <c r="B1485" t="s">
        <v>1141</v>
      </c>
      <c r="C1485" t="s">
        <v>197</v>
      </c>
      <c r="D1485" t="s">
        <v>198</v>
      </c>
      <c r="E1485" t="s">
        <v>196</v>
      </c>
      <c r="F1485" t="s">
        <v>198</v>
      </c>
      <c r="G1485" t="s">
        <v>197</v>
      </c>
      <c r="H1485" t="s">
        <v>198</v>
      </c>
      <c r="I1485" t="s">
        <v>198</v>
      </c>
      <c r="J1485" t="s">
        <v>198</v>
      </c>
      <c r="K1485" t="s">
        <v>198</v>
      </c>
      <c r="L1485" t="s">
        <v>198</v>
      </c>
      <c r="M1485" t="s">
        <v>197</v>
      </c>
      <c r="N1485" t="s">
        <v>196</v>
      </c>
      <c r="O1485" t="s">
        <v>198</v>
      </c>
      <c r="P1485" t="s">
        <v>198</v>
      </c>
      <c r="Q1485" t="s">
        <v>198</v>
      </c>
      <c r="R1485" t="s">
        <v>198</v>
      </c>
      <c r="S1485" t="s">
        <v>198</v>
      </c>
      <c r="T1485" t="s">
        <v>198</v>
      </c>
      <c r="U1485" t="s">
        <v>198</v>
      </c>
      <c r="V1485" t="s">
        <v>198</v>
      </c>
      <c r="W1485" t="s">
        <v>198</v>
      </c>
      <c r="X1485" t="s">
        <v>198</v>
      </c>
      <c r="Y1485" t="s">
        <v>198</v>
      </c>
      <c r="Z1485" t="s">
        <v>198</v>
      </c>
      <c r="AA1485" t="s">
        <v>198</v>
      </c>
      <c r="AB1485" t="s">
        <v>198</v>
      </c>
      <c r="AC1485" t="s">
        <v>198</v>
      </c>
      <c r="AD1485" t="s">
        <v>198</v>
      </c>
      <c r="AE1485" t="s">
        <v>196</v>
      </c>
      <c r="AF1485" t="s">
        <v>196</v>
      </c>
      <c r="AG1485" t="s">
        <v>198</v>
      </c>
      <c r="AH1485" t="s">
        <v>198</v>
      </c>
      <c r="AI1485" t="s">
        <v>198</v>
      </c>
      <c r="AJ1485" t="s">
        <v>198</v>
      </c>
      <c r="AK1485" t="s">
        <v>198</v>
      </c>
      <c r="AL1485" t="s">
        <v>197</v>
      </c>
      <c r="AM1485" t="s">
        <v>197</v>
      </c>
      <c r="AN1485" t="s">
        <v>197</v>
      </c>
      <c r="AO1485" t="s">
        <v>197</v>
      </c>
      <c r="AP1485" t="s">
        <v>197</v>
      </c>
      <c r="AQ1485" s="241">
        <v>0</v>
      </c>
      <c r="AR1485" s="241">
        <v>0</v>
      </c>
    </row>
    <row r="1486" spans="1:44" x14ac:dyDescent="0.2">
      <c r="A1486">
        <v>123445</v>
      </c>
      <c r="B1486" t="s">
        <v>1141</v>
      </c>
      <c r="C1486" t="s">
        <v>198</v>
      </c>
      <c r="D1486" t="s">
        <v>198</v>
      </c>
      <c r="E1486" t="s">
        <v>198</v>
      </c>
      <c r="F1486" t="s">
        <v>198</v>
      </c>
      <c r="G1486" t="s">
        <v>196</v>
      </c>
      <c r="H1486" t="s">
        <v>198</v>
      </c>
      <c r="I1486" t="s">
        <v>198</v>
      </c>
      <c r="J1486" t="s">
        <v>198</v>
      </c>
      <c r="K1486" t="s">
        <v>198</v>
      </c>
      <c r="L1486" t="s">
        <v>198</v>
      </c>
      <c r="M1486" t="s">
        <v>197</v>
      </c>
      <c r="N1486" t="s">
        <v>198</v>
      </c>
      <c r="O1486" t="s">
        <v>198</v>
      </c>
      <c r="P1486" t="s">
        <v>196</v>
      </c>
      <c r="Q1486" t="s">
        <v>198</v>
      </c>
      <c r="R1486" t="s">
        <v>198</v>
      </c>
      <c r="S1486" t="s">
        <v>198</v>
      </c>
      <c r="T1486" t="s">
        <v>198</v>
      </c>
      <c r="U1486" t="s">
        <v>198</v>
      </c>
      <c r="V1486" t="s">
        <v>198</v>
      </c>
      <c r="W1486" t="s">
        <v>198</v>
      </c>
      <c r="X1486" t="s">
        <v>198</v>
      </c>
      <c r="Y1486" t="s">
        <v>198</v>
      </c>
      <c r="Z1486" t="s">
        <v>198</v>
      </c>
      <c r="AA1486" t="s">
        <v>198</v>
      </c>
      <c r="AB1486" t="s">
        <v>198</v>
      </c>
      <c r="AC1486" t="s">
        <v>198</v>
      </c>
      <c r="AD1486" t="s">
        <v>198</v>
      </c>
      <c r="AE1486" t="s">
        <v>198</v>
      </c>
      <c r="AF1486" t="s">
        <v>198</v>
      </c>
      <c r="AG1486" t="s">
        <v>198</v>
      </c>
      <c r="AH1486" t="s">
        <v>198</v>
      </c>
      <c r="AI1486" t="s">
        <v>198</v>
      </c>
      <c r="AJ1486" t="s">
        <v>198</v>
      </c>
      <c r="AK1486" t="s">
        <v>198</v>
      </c>
      <c r="AL1486" t="s">
        <v>197</v>
      </c>
      <c r="AM1486" t="s">
        <v>197</v>
      </c>
      <c r="AN1486" t="s">
        <v>197</v>
      </c>
      <c r="AO1486" t="s">
        <v>197</v>
      </c>
      <c r="AP1486" t="s">
        <v>197</v>
      </c>
      <c r="AQ1486" s="241">
        <v>0</v>
      </c>
      <c r="AR1486" s="241">
        <v>0</v>
      </c>
    </row>
    <row r="1487" spans="1:44" x14ac:dyDescent="0.2">
      <c r="A1487">
        <v>123449</v>
      </c>
      <c r="B1487" t="s">
        <v>1141</v>
      </c>
      <c r="C1487" t="s">
        <v>197</v>
      </c>
      <c r="D1487" t="s">
        <v>198</v>
      </c>
      <c r="E1487" t="s">
        <v>196</v>
      </c>
      <c r="F1487" t="s">
        <v>198</v>
      </c>
      <c r="G1487" t="s">
        <v>198</v>
      </c>
      <c r="H1487" t="s">
        <v>198</v>
      </c>
      <c r="I1487" t="s">
        <v>196</v>
      </c>
      <c r="J1487" t="s">
        <v>198</v>
      </c>
      <c r="K1487" t="s">
        <v>198</v>
      </c>
      <c r="L1487" t="s">
        <v>198</v>
      </c>
      <c r="M1487" t="s">
        <v>198</v>
      </c>
      <c r="N1487" t="s">
        <v>198</v>
      </c>
      <c r="O1487" t="s">
        <v>198</v>
      </c>
      <c r="P1487" t="s">
        <v>196</v>
      </c>
      <c r="Q1487" t="s">
        <v>198</v>
      </c>
      <c r="R1487" t="s">
        <v>198</v>
      </c>
      <c r="S1487" t="s">
        <v>198</v>
      </c>
      <c r="T1487" t="s">
        <v>196</v>
      </c>
      <c r="U1487" t="s">
        <v>198</v>
      </c>
      <c r="V1487" t="s">
        <v>198</v>
      </c>
      <c r="W1487" t="s">
        <v>198</v>
      </c>
      <c r="X1487" t="s">
        <v>198</v>
      </c>
      <c r="Y1487" t="s">
        <v>196</v>
      </c>
      <c r="Z1487" t="s">
        <v>198</v>
      </c>
      <c r="AA1487" t="s">
        <v>198</v>
      </c>
      <c r="AB1487" t="s">
        <v>198</v>
      </c>
      <c r="AC1487" t="s">
        <v>198</v>
      </c>
      <c r="AD1487" t="s">
        <v>198</v>
      </c>
      <c r="AE1487" t="s">
        <v>198</v>
      </c>
      <c r="AF1487" t="s">
        <v>196</v>
      </c>
      <c r="AG1487" t="s">
        <v>196</v>
      </c>
      <c r="AH1487" t="s">
        <v>198</v>
      </c>
      <c r="AI1487" t="s">
        <v>196</v>
      </c>
      <c r="AJ1487" t="s">
        <v>198</v>
      </c>
      <c r="AK1487" t="s">
        <v>198</v>
      </c>
      <c r="AL1487" t="s">
        <v>198</v>
      </c>
      <c r="AM1487" t="s">
        <v>197</v>
      </c>
      <c r="AN1487" t="s">
        <v>198</v>
      </c>
      <c r="AO1487" t="s">
        <v>197</v>
      </c>
      <c r="AP1487" t="s">
        <v>197</v>
      </c>
      <c r="AQ1487" s="241">
        <v>0</v>
      </c>
      <c r="AR1487" s="241">
        <v>0</v>
      </c>
    </row>
    <row r="1488" spans="1:44" x14ac:dyDescent="0.2">
      <c r="A1488">
        <v>123461</v>
      </c>
      <c r="B1488" t="s">
        <v>1144</v>
      </c>
      <c r="C1488" t="s">
        <v>198</v>
      </c>
      <c r="D1488" t="s">
        <v>198</v>
      </c>
      <c r="E1488" t="s">
        <v>198</v>
      </c>
      <c r="F1488" t="s">
        <v>198</v>
      </c>
      <c r="G1488" t="s">
        <v>198</v>
      </c>
      <c r="H1488" t="s">
        <v>198</v>
      </c>
      <c r="I1488" t="s">
        <v>198</v>
      </c>
      <c r="J1488" t="s">
        <v>198</v>
      </c>
      <c r="K1488" t="s">
        <v>198</v>
      </c>
      <c r="L1488" t="s">
        <v>198</v>
      </c>
      <c r="M1488" t="s">
        <v>198</v>
      </c>
      <c r="N1488" t="s">
        <v>198</v>
      </c>
      <c r="O1488" t="s">
        <v>198</v>
      </c>
      <c r="P1488" t="s">
        <v>196</v>
      </c>
      <c r="Q1488" t="s">
        <v>198</v>
      </c>
      <c r="R1488" t="s">
        <v>198</v>
      </c>
      <c r="S1488" t="s">
        <v>198</v>
      </c>
      <c r="T1488" t="s">
        <v>198</v>
      </c>
      <c r="U1488" t="s">
        <v>198</v>
      </c>
      <c r="V1488" t="s">
        <v>198</v>
      </c>
      <c r="W1488" t="s">
        <v>198</v>
      </c>
      <c r="X1488" t="s">
        <v>198</v>
      </c>
      <c r="Y1488" t="s">
        <v>198</v>
      </c>
      <c r="Z1488" t="s">
        <v>198</v>
      </c>
      <c r="AA1488" t="s">
        <v>198</v>
      </c>
      <c r="AB1488" t="s">
        <v>198</v>
      </c>
      <c r="AC1488" t="s">
        <v>198</v>
      </c>
      <c r="AD1488" t="s">
        <v>198</v>
      </c>
      <c r="AE1488" t="s">
        <v>198</v>
      </c>
      <c r="AF1488" t="s">
        <v>198</v>
      </c>
      <c r="AG1488" t="s">
        <v>198</v>
      </c>
      <c r="AH1488" t="s">
        <v>196</v>
      </c>
      <c r="AI1488" t="s">
        <v>198</v>
      </c>
      <c r="AJ1488" t="s">
        <v>198</v>
      </c>
      <c r="AK1488" t="s">
        <v>196</v>
      </c>
      <c r="AL1488" t="s">
        <v>198</v>
      </c>
      <c r="AM1488" t="s">
        <v>198</v>
      </c>
      <c r="AN1488" t="s">
        <v>198</v>
      </c>
      <c r="AO1488" t="s">
        <v>198</v>
      </c>
      <c r="AP1488" t="s">
        <v>198</v>
      </c>
      <c r="AQ1488" s="241">
        <v>0</v>
      </c>
      <c r="AR1488" s="241">
        <v>0</v>
      </c>
    </row>
    <row r="1489" spans="1:44" x14ac:dyDescent="0.2">
      <c r="A1489">
        <v>123463</v>
      </c>
      <c r="B1489" t="s">
        <v>1141</v>
      </c>
      <c r="C1489" t="s">
        <v>198</v>
      </c>
      <c r="D1489" t="s">
        <v>198</v>
      </c>
      <c r="E1489" t="s">
        <v>198</v>
      </c>
      <c r="F1489" t="s">
        <v>198</v>
      </c>
      <c r="G1489" t="s">
        <v>198</v>
      </c>
      <c r="H1489" t="s">
        <v>198</v>
      </c>
      <c r="I1489" t="s">
        <v>197</v>
      </c>
      <c r="J1489" t="s">
        <v>197</v>
      </c>
      <c r="K1489" t="s">
        <v>198</v>
      </c>
      <c r="L1489" t="s">
        <v>198</v>
      </c>
      <c r="M1489" t="s">
        <v>198</v>
      </c>
      <c r="N1489" t="s">
        <v>196</v>
      </c>
      <c r="O1489" t="s">
        <v>198</v>
      </c>
      <c r="P1489" t="s">
        <v>198</v>
      </c>
      <c r="Q1489" t="s">
        <v>196</v>
      </c>
      <c r="R1489" t="s">
        <v>198</v>
      </c>
      <c r="S1489" t="s">
        <v>198</v>
      </c>
      <c r="T1489" t="s">
        <v>196</v>
      </c>
      <c r="U1489" t="s">
        <v>198</v>
      </c>
      <c r="V1489" t="s">
        <v>198</v>
      </c>
      <c r="W1489" t="s">
        <v>198</v>
      </c>
      <c r="X1489" t="s">
        <v>198</v>
      </c>
      <c r="Y1489" t="s">
        <v>198</v>
      </c>
      <c r="Z1489" t="s">
        <v>198</v>
      </c>
      <c r="AA1489" t="s">
        <v>196</v>
      </c>
      <c r="AB1489" t="s">
        <v>196</v>
      </c>
      <c r="AC1489" t="s">
        <v>198</v>
      </c>
      <c r="AD1489" t="s">
        <v>198</v>
      </c>
      <c r="AE1489" t="s">
        <v>198</v>
      </c>
      <c r="AF1489" t="s">
        <v>196</v>
      </c>
      <c r="AG1489" t="s">
        <v>197</v>
      </c>
      <c r="AH1489" t="s">
        <v>198</v>
      </c>
      <c r="AI1489" t="s">
        <v>198</v>
      </c>
      <c r="AJ1489" t="s">
        <v>198</v>
      </c>
      <c r="AK1489" t="s">
        <v>197</v>
      </c>
      <c r="AL1489" t="s">
        <v>197</v>
      </c>
      <c r="AM1489" t="s">
        <v>197</v>
      </c>
      <c r="AN1489" t="s">
        <v>197</v>
      </c>
      <c r="AO1489" t="s">
        <v>197</v>
      </c>
      <c r="AP1489" t="s">
        <v>197</v>
      </c>
      <c r="AQ1489" s="241">
        <v>0</v>
      </c>
      <c r="AR1489" s="241">
        <v>0</v>
      </c>
    </row>
    <row r="1490" spans="1:44" x14ac:dyDescent="0.2">
      <c r="A1490">
        <v>123470</v>
      </c>
      <c r="B1490" t="s">
        <v>1141</v>
      </c>
      <c r="C1490" t="s">
        <v>198</v>
      </c>
      <c r="D1490" t="s">
        <v>198</v>
      </c>
      <c r="E1490" t="s">
        <v>198</v>
      </c>
      <c r="F1490" t="s">
        <v>198</v>
      </c>
      <c r="G1490" t="s">
        <v>197</v>
      </c>
      <c r="H1490" t="s">
        <v>198</v>
      </c>
      <c r="I1490" t="s">
        <v>198</v>
      </c>
      <c r="J1490" t="s">
        <v>198</v>
      </c>
      <c r="K1490" t="s">
        <v>198</v>
      </c>
      <c r="L1490" t="s">
        <v>198</v>
      </c>
      <c r="M1490" t="s">
        <v>198</v>
      </c>
      <c r="N1490" t="s">
        <v>198</v>
      </c>
      <c r="O1490" t="s">
        <v>198</v>
      </c>
      <c r="P1490" t="s">
        <v>198</v>
      </c>
      <c r="Q1490" t="s">
        <v>198</v>
      </c>
      <c r="R1490" t="s">
        <v>198</v>
      </c>
      <c r="S1490" t="s">
        <v>198</v>
      </c>
      <c r="T1490" t="s">
        <v>198</v>
      </c>
      <c r="U1490" t="s">
        <v>196</v>
      </c>
      <c r="V1490" t="s">
        <v>198</v>
      </c>
      <c r="W1490" t="s">
        <v>198</v>
      </c>
      <c r="X1490" t="s">
        <v>198</v>
      </c>
      <c r="Y1490" t="s">
        <v>198</v>
      </c>
      <c r="Z1490" t="s">
        <v>198</v>
      </c>
      <c r="AA1490" t="s">
        <v>198</v>
      </c>
      <c r="AB1490" t="s">
        <v>198</v>
      </c>
      <c r="AC1490" t="s">
        <v>198</v>
      </c>
      <c r="AD1490" t="s">
        <v>198</v>
      </c>
      <c r="AE1490" t="s">
        <v>198</v>
      </c>
      <c r="AF1490" t="s">
        <v>198</v>
      </c>
      <c r="AG1490" t="s">
        <v>198</v>
      </c>
      <c r="AH1490" t="s">
        <v>198</v>
      </c>
      <c r="AI1490" t="s">
        <v>198</v>
      </c>
      <c r="AJ1490" t="s">
        <v>198</v>
      </c>
      <c r="AK1490" t="s">
        <v>196</v>
      </c>
      <c r="AL1490" t="s">
        <v>198</v>
      </c>
      <c r="AM1490" t="s">
        <v>197</v>
      </c>
      <c r="AN1490" t="s">
        <v>198</v>
      </c>
      <c r="AO1490" t="s">
        <v>198</v>
      </c>
      <c r="AP1490" t="s">
        <v>198</v>
      </c>
      <c r="AQ1490" s="241">
        <v>0</v>
      </c>
      <c r="AR1490" s="241">
        <v>0</v>
      </c>
    </row>
    <row r="1491" spans="1:44" x14ac:dyDescent="0.2">
      <c r="A1491">
        <v>123475</v>
      </c>
      <c r="B1491" t="s">
        <v>1144</v>
      </c>
      <c r="C1491" t="s">
        <v>198</v>
      </c>
      <c r="D1491" t="s">
        <v>198</v>
      </c>
      <c r="E1491" t="s">
        <v>198</v>
      </c>
      <c r="F1491" t="s">
        <v>198</v>
      </c>
      <c r="G1491" t="s">
        <v>196</v>
      </c>
      <c r="H1491" t="s">
        <v>198</v>
      </c>
      <c r="I1491" t="s">
        <v>198</v>
      </c>
      <c r="J1491" t="s">
        <v>198</v>
      </c>
      <c r="K1491" t="s">
        <v>198</v>
      </c>
      <c r="L1491" t="s">
        <v>198</v>
      </c>
      <c r="M1491" t="s">
        <v>198</v>
      </c>
      <c r="N1491" t="s">
        <v>198</v>
      </c>
      <c r="O1491" t="s">
        <v>198</v>
      </c>
      <c r="P1491" t="s">
        <v>196</v>
      </c>
      <c r="Q1491" t="s">
        <v>198</v>
      </c>
      <c r="R1491" t="s">
        <v>198</v>
      </c>
      <c r="S1491" t="s">
        <v>198</v>
      </c>
      <c r="T1491" t="s">
        <v>198</v>
      </c>
      <c r="U1491" t="s">
        <v>196</v>
      </c>
      <c r="V1491" t="s">
        <v>198</v>
      </c>
      <c r="W1491" t="s">
        <v>198</v>
      </c>
      <c r="X1491" t="s">
        <v>198</v>
      </c>
      <c r="Y1491" t="s">
        <v>198</v>
      </c>
      <c r="Z1491" t="s">
        <v>198</v>
      </c>
      <c r="AA1491" t="s">
        <v>198</v>
      </c>
      <c r="AB1491" t="s">
        <v>198</v>
      </c>
      <c r="AC1491" t="s">
        <v>198</v>
      </c>
      <c r="AD1491" t="s">
        <v>198</v>
      </c>
      <c r="AE1491" t="s">
        <v>198</v>
      </c>
      <c r="AF1491" t="s">
        <v>198</v>
      </c>
      <c r="AG1491" t="s">
        <v>198</v>
      </c>
      <c r="AH1491" t="s">
        <v>196</v>
      </c>
      <c r="AI1491" t="s">
        <v>196</v>
      </c>
      <c r="AJ1491" t="s">
        <v>196</v>
      </c>
      <c r="AK1491" t="s">
        <v>196</v>
      </c>
      <c r="AL1491" t="s">
        <v>196</v>
      </c>
      <c r="AM1491" t="s">
        <v>198</v>
      </c>
      <c r="AN1491" t="s">
        <v>198</v>
      </c>
      <c r="AO1491" t="s">
        <v>196</v>
      </c>
      <c r="AP1491" t="s">
        <v>198</v>
      </c>
      <c r="AQ1491" s="241">
        <v>0</v>
      </c>
      <c r="AR1491" s="241">
        <v>0</v>
      </c>
    </row>
    <row r="1492" spans="1:44" x14ac:dyDescent="0.2">
      <c r="A1492">
        <v>123481</v>
      </c>
      <c r="B1492" t="s">
        <v>1141</v>
      </c>
      <c r="C1492" t="s">
        <v>197</v>
      </c>
      <c r="D1492" t="s">
        <v>197</v>
      </c>
      <c r="E1492" t="s">
        <v>197</v>
      </c>
      <c r="F1492" t="s">
        <v>197</v>
      </c>
      <c r="G1492" t="s">
        <v>197</v>
      </c>
      <c r="H1492" t="s">
        <v>196</v>
      </c>
      <c r="I1492" t="s">
        <v>197</v>
      </c>
      <c r="J1492" t="s">
        <v>198</v>
      </c>
      <c r="K1492" t="s">
        <v>197</v>
      </c>
      <c r="L1492" t="s">
        <v>197</v>
      </c>
      <c r="M1492" t="s">
        <v>198</v>
      </c>
      <c r="N1492" t="s">
        <v>198</v>
      </c>
      <c r="O1492" t="s">
        <v>197</v>
      </c>
      <c r="P1492" t="s">
        <v>197</v>
      </c>
      <c r="Q1492" t="s">
        <v>198</v>
      </c>
      <c r="R1492" t="s">
        <v>196</v>
      </c>
      <c r="S1492" t="s">
        <v>197</v>
      </c>
      <c r="T1492" t="s">
        <v>198</v>
      </c>
      <c r="U1492" t="s">
        <v>197</v>
      </c>
      <c r="V1492" t="s">
        <v>197</v>
      </c>
      <c r="W1492" t="s">
        <v>196</v>
      </c>
      <c r="X1492" t="s">
        <v>196</v>
      </c>
      <c r="Y1492" t="s">
        <v>198</v>
      </c>
      <c r="Z1492" t="s">
        <v>198</v>
      </c>
      <c r="AA1492" t="s">
        <v>198</v>
      </c>
      <c r="AB1492" t="s">
        <v>196</v>
      </c>
      <c r="AC1492" t="s">
        <v>198</v>
      </c>
      <c r="AD1492" t="s">
        <v>198</v>
      </c>
      <c r="AE1492" t="s">
        <v>198</v>
      </c>
      <c r="AF1492" t="s">
        <v>196</v>
      </c>
      <c r="AG1492" t="s">
        <v>198</v>
      </c>
      <c r="AH1492" t="s">
        <v>196</v>
      </c>
      <c r="AI1492" t="s">
        <v>196</v>
      </c>
      <c r="AJ1492" t="s">
        <v>198</v>
      </c>
      <c r="AK1492" t="s">
        <v>196</v>
      </c>
      <c r="AL1492" t="s">
        <v>197</v>
      </c>
      <c r="AM1492" t="s">
        <v>197</v>
      </c>
      <c r="AN1492" t="s">
        <v>197</v>
      </c>
      <c r="AO1492" t="s">
        <v>197</v>
      </c>
      <c r="AP1492" t="s">
        <v>197</v>
      </c>
      <c r="AQ1492" s="241">
        <v>0</v>
      </c>
      <c r="AR1492" s="241">
        <v>0</v>
      </c>
    </row>
    <row r="1493" spans="1:44" x14ac:dyDescent="0.2">
      <c r="A1493">
        <v>123482</v>
      </c>
      <c r="B1493" t="s">
        <v>1141</v>
      </c>
      <c r="C1493" t="s">
        <v>198</v>
      </c>
      <c r="D1493" t="s">
        <v>198</v>
      </c>
      <c r="E1493" t="s">
        <v>198</v>
      </c>
      <c r="F1493" t="s">
        <v>196</v>
      </c>
      <c r="G1493" t="s">
        <v>196</v>
      </c>
      <c r="H1493" t="s">
        <v>198</v>
      </c>
      <c r="I1493" t="s">
        <v>198</v>
      </c>
      <c r="J1493" t="s">
        <v>197</v>
      </c>
      <c r="K1493" t="s">
        <v>198</v>
      </c>
      <c r="L1493" t="s">
        <v>198</v>
      </c>
      <c r="M1493" t="s">
        <v>198</v>
      </c>
      <c r="N1493" t="s">
        <v>196</v>
      </c>
      <c r="O1493" t="s">
        <v>198</v>
      </c>
      <c r="P1493" t="s">
        <v>196</v>
      </c>
      <c r="Q1493" t="s">
        <v>198</v>
      </c>
      <c r="R1493" t="s">
        <v>197</v>
      </c>
      <c r="S1493" t="s">
        <v>198</v>
      </c>
      <c r="T1493" t="s">
        <v>196</v>
      </c>
      <c r="U1493" t="s">
        <v>197</v>
      </c>
      <c r="V1493" t="s">
        <v>198</v>
      </c>
      <c r="W1493" t="s">
        <v>196</v>
      </c>
      <c r="X1493" t="s">
        <v>198</v>
      </c>
      <c r="Y1493" t="s">
        <v>196</v>
      </c>
      <c r="Z1493" t="s">
        <v>198</v>
      </c>
      <c r="AA1493" t="s">
        <v>196</v>
      </c>
      <c r="AB1493" t="s">
        <v>198</v>
      </c>
      <c r="AC1493" t="s">
        <v>198</v>
      </c>
      <c r="AD1493" t="s">
        <v>198</v>
      </c>
      <c r="AE1493" t="s">
        <v>198</v>
      </c>
      <c r="AF1493" t="s">
        <v>196</v>
      </c>
      <c r="AG1493" t="s">
        <v>196</v>
      </c>
      <c r="AH1493" t="s">
        <v>196</v>
      </c>
      <c r="AI1493" t="s">
        <v>196</v>
      </c>
      <c r="AJ1493" t="s">
        <v>198</v>
      </c>
      <c r="AK1493" t="s">
        <v>198</v>
      </c>
      <c r="AL1493" t="s">
        <v>198</v>
      </c>
      <c r="AM1493" t="s">
        <v>198</v>
      </c>
      <c r="AN1493" t="s">
        <v>198</v>
      </c>
      <c r="AO1493" t="s">
        <v>198</v>
      </c>
      <c r="AP1493" t="s">
        <v>198</v>
      </c>
      <c r="AQ1493" s="241">
        <v>0</v>
      </c>
      <c r="AR1493" s="241">
        <v>0</v>
      </c>
    </row>
    <row r="1494" spans="1:44" x14ac:dyDescent="0.2">
      <c r="A1494">
        <v>123483</v>
      </c>
      <c r="B1494" t="s">
        <v>65</v>
      </c>
      <c r="C1494" t="s">
        <v>198</v>
      </c>
      <c r="D1494" t="s">
        <v>198</v>
      </c>
      <c r="E1494" t="s">
        <v>196</v>
      </c>
      <c r="F1494" t="s">
        <v>198</v>
      </c>
      <c r="G1494" t="s">
        <v>196</v>
      </c>
      <c r="H1494" t="s">
        <v>198</v>
      </c>
      <c r="I1494" t="s">
        <v>196</v>
      </c>
      <c r="J1494" t="s">
        <v>198</v>
      </c>
      <c r="K1494" t="s">
        <v>198</v>
      </c>
      <c r="L1494" t="s">
        <v>196</v>
      </c>
      <c r="M1494" t="s">
        <v>198</v>
      </c>
      <c r="N1494" t="s">
        <v>198</v>
      </c>
      <c r="O1494" t="s">
        <v>198</v>
      </c>
      <c r="P1494" t="s">
        <v>198</v>
      </c>
      <c r="Q1494" t="s">
        <v>198</v>
      </c>
      <c r="R1494" t="s">
        <v>198</v>
      </c>
      <c r="S1494" t="s">
        <v>196</v>
      </c>
      <c r="T1494" t="s">
        <v>196</v>
      </c>
      <c r="U1494" t="s">
        <v>196</v>
      </c>
      <c r="V1494" t="s">
        <v>196</v>
      </c>
      <c r="W1494" t="s">
        <v>198</v>
      </c>
      <c r="X1494" t="s">
        <v>198</v>
      </c>
      <c r="Y1494" t="s">
        <v>196</v>
      </c>
      <c r="Z1494" t="s">
        <v>196</v>
      </c>
      <c r="AA1494" t="s">
        <v>198</v>
      </c>
      <c r="AB1494" t="s">
        <v>198</v>
      </c>
      <c r="AC1494" t="s">
        <v>198</v>
      </c>
      <c r="AD1494" t="s">
        <v>198</v>
      </c>
      <c r="AE1494" t="s">
        <v>198</v>
      </c>
      <c r="AF1494" t="s">
        <v>196</v>
      </c>
      <c r="AG1494" t="s">
        <v>197</v>
      </c>
      <c r="AH1494" t="s">
        <v>197</v>
      </c>
      <c r="AI1494" t="s">
        <v>197</v>
      </c>
      <c r="AJ1494" t="s">
        <v>197</v>
      </c>
      <c r="AK1494" t="s">
        <v>197</v>
      </c>
      <c r="AL1494"/>
      <c r="AM1494"/>
      <c r="AN1494"/>
      <c r="AO1494"/>
      <c r="AP1494"/>
      <c r="AQ1494" s="241">
        <v>0</v>
      </c>
      <c r="AR1494" s="241">
        <v>0</v>
      </c>
    </row>
    <row r="1495" spans="1:44" x14ac:dyDescent="0.2">
      <c r="A1495">
        <v>123485</v>
      </c>
      <c r="B1495" t="s">
        <v>1144</v>
      </c>
      <c r="C1495" t="s">
        <v>198</v>
      </c>
      <c r="D1495" t="s">
        <v>198</v>
      </c>
      <c r="E1495" t="s">
        <v>198</v>
      </c>
      <c r="F1495" t="s">
        <v>198</v>
      </c>
      <c r="G1495" t="s">
        <v>198</v>
      </c>
      <c r="H1495" t="s">
        <v>198</v>
      </c>
      <c r="I1495" t="s">
        <v>198</v>
      </c>
      <c r="J1495" t="s">
        <v>198</v>
      </c>
      <c r="K1495" t="s">
        <v>198</v>
      </c>
      <c r="L1495" t="s">
        <v>198</v>
      </c>
      <c r="M1495" t="s">
        <v>196</v>
      </c>
      <c r="N1495" t="s">
        <v>198</v>
      </c>
      <c r="O1495" t="s">
        <v>198</v>
      </c>
      <c r="P1495" t="s">
        <v>196</v>
      </c>
      <c r="Q1495" t="s">
        <v>198</v>
      </c>
      <c r="R1495" t="s">
        <v>198</v>
      </c>
      <c r="S1495" t="s">
        <v>198</v>
      </c>
      <c r="T1495" t="s">
        <v>198</v>
      </c>
      <c r="U1495" t="s">
        <v>198</v>
      </c>
      <c r="V1495" t="s">
        <v>198</v>
      </c>
      <c r="W1495" t="s">
        <v>198</v>
      </c>
      <c r="X1495" t="s">
        <v>198</v>
      </c>
      <c r="Y1495" t="s">
        <v>198</v>
      </c>
      <c r="Z1495" t="s">
        <v>198</v>
      </c>
      <c r="AA1495" t="s">
        <v>198</v>
      </c>
      <c r="AB1495" t="s">
        <v>198</v>
      </c>
      <c r="AC1495" t="s">
        <v>198</v>
      </c>
      <c r="AD1495" t="s">
        <v>198</v>
      </c>
      <c r="AE1495" t="s">
        <v>198</v>
      </c>
      <c r="AF1495" t="s">
        <v>198</v>
      </c>
      <c r="AG1495" t="s">
        <v>198</v>
      </c>
      <c r="AH1495" t="s">
        <v>196</v>
      </c>
      <c r="AI1495" t="s">
        <v>198</v>
      </c>
      <c r="AJ1495" t="s">
        <v>196</v>
      </c>
      <c r="AK1495" t="s">
        <v>196</v>
      </c>
      <c r="AL1495" t="s">
        <v>198</v>
      </c>
      <c r="AM1495" t="s">
        <v>198</v>
      </c>
      <c r="AN1495" t="s">
        <v>198</v>
      </c>
      <c r="AO1495" t="s">
        <v>196</v>
      </c>
      <c r="AP1495" t="s">
        <v>198</v>
      </c>
      <c r="AQ1495" s="241">
        <v>0</v>
      </c>
      <c r="AR1495" s="241">
        <v>0</v>
      </c>
    </row>
    <row r="1496" spans="1:44" x14ac:dyDescent="0.2">
      <c r="A1496">
        <v>123505</v>
      </c>
      <c r="B1496" t="s">
        <v>1141</v>
      </c>
      <c r="C1496" t="s">
        <v>198</v>
      </c>
      <c r="D1496" t="s">
        <v>198</v>
      </c>
      <c r="E1496" t="s">
        <v>197</v>
      </c>
      <c r="F1496" t="s">
        <v>198</v>
      </c>
      <c r="G1496" t="s">
        <v>198</v>
      </c>
      <c r="H1496" t="s">
        <v>198</v>
      </c>
      <c r="I1496" t="s">
        <v>197</v>
      </c>
      <c r="J1496" t="s">
        <v>198</v>
      </c>
      <c r="K1496" t="s">
        <v>198</v>
      </c>
      <c r="L1496" t="s">
        <v>198</v>
      </c>
      <c r="M1496" t="s">
        <v>198</v>
      </c>
      <c r="N1496" t="s">
        <v>198</v>
      </c>
      <c r="O1496" t="s">
        <v>198</v>
      </c>
      <c r="P1496" t="s">
        <v>196</v>
      </c>
      <c r="Q1496" t="s">
        <v>198</v>
      </c>
      <c r="R1496" t="s">
        <v>198</v>
      </c>
      <c r="S1496" t="s">
        <v>198</v>
      </c>
      <c r="T1496" t="s">
        <v>198</v>
      </c>
      <c r="U1496" t="s">
        <v>198</v>
      </c>
      <c r="V1496" t="s">
        <v>198</v>
      </c>
      <c r="W1496" t="s">
        <v>198</v>
      </c>
      <c r="X1496" t="s">
        <v>198</v>
      </c>
      <c r="Y1496" t="s">
        <v>198</v>
      </c>
      <c r="Z1496" t="s">
        <v>198</v>
      </c>
      <c r="AA1496" t="s">
        <v>198</v>
      </c>
      <c r="AB1496" t="s">
        <v>198</v>
      </c>
      <c r="AC1496" t="s">
        <v>198</v>
      </c>
      <c r="AD1496" t="s">
        <v>198</v>
      </c>
      <c r="AE1496" t="s">
        <v>198</v>
      </c>
      <c r="AF1496" t="s">
        <v>198</v>
      </c>
      <c r="AG1496" t="s">
        <v>198</v>
      </c>
      <c r="AH1496" t="s">
        <v>196</v>
      </c>
      <c r="AI1496" t="s">
        <v>198</v>
      </c>
      <c r="AJ1496" t="s">
        <v>198</v>
      </c>
      <c r="AK1496" t="s">
        <v>196</v>
      </c>
      <c r="AL1496" t="s">
        <v>198</v>
      </c>
      <c r="AM1496" t="s">
        <v>197</v>
      </c>
      <c r="AN1496" t="s">
        <v>198</v>
      </c>
      <c r="AO1496" t="s">
        <v>198</v>
      </c>
      <c r="AP1496" t="s">
        <v>198</v>
      </c>
      <c r="AQ1496" s="241">
        <v>0</v>
      </c>
      <c r="AR1496" s="241">
        <v>0</v>
      </c>
    </row>
    <row r="1497" spans="1:44" x14ac:dyDescent="0.2">
      <c r="A1497">
        <v>123508</v>
      </c>
      <c r="B1497" t="s">
        <v>1141</v>
      </c>
      <c r="C1497" t="s">
        <v>198</v>
      </c>
      <c r="D1497" t="s">
        <v>198</v>
      </c>
      <c r="E1497" t="s">
        <v>198</v>
      </c>
      <c r="F1497" t="s">
        <v>198</v>
      </c>
      <c r="G1497" t="s">
        <v>198</v>
      </c>
      <c r="H1497" t="s">
        <v>198</v>
      </c>
      <c r="I1497" t="s">
        <v>198</v>
      </c>
      <c r="J1497" t="s">
        <v>198</v>
      </c>
      <c r="K1497" t="s">
        <v>198</v>
      </c>
      <c r="L1497" t="s">
        <v>197</v>
      </c>
      <c r="M1497" t="s">
        <v>197</v>
      </c>
      <c r="N1497" t="s">
        <v>198</v>
      </c>
      <c r="O1497" t="s">
        <v>198</v>
      </c>
      <c r="P1497" t="s">
        <v>198</v>
      </c>
      <c r="Q1497" t="s">
        <v>198</v>
      </c>
      <c r="R1497" t="s">
        <v>198</v>
      </c>
      <c r="S1497" t="s">
        <v>198</v>
      </c>
      <c r="T1497" t="s">
        <v>198</v>
      </c>
      <c r="U1497" t="s">
        <v>198</v>
      </c>
      <c r="V1497" t="s">
        <v>198</v>
      </c>
      <c r="W1497" t="s">
        <v>198</v>
      </c>
      <c r="X1497" t="s">
        <v>198</v>
      </c>
      <c r="Y1497" t="s">
        <v>198</v>
      </c>
      <c r="Z1497" t="s">
        <v>198</v>
      </c>
      <c r="AA1497" t="s">
        <v>198</v>
      </c>
      <c r="AB1497" t="s">
        <v>198</v>
      </c>
      <c r="AC1497" t="s">
        <v>198</v>
      </c>
      <c r="AD1497" t="s">
        <v>198</v>
      </c>
      <c r="AE1497" t="s">
        <v>198</v>
      </c>
      <c r="AF1497" t="s">
        <v>198</v>
      </c>
      <c r="AG1497" t="s">
        <v>198</v>
      </c>
      <c r="AH1497" t="s">
        <v>198</v>
      </c>
      <c r="AI1497" t="s">
        <v>198</v>
      </c>
      <c r="AJ1497" t="s">
        <v>198</v>
      </c>
      <c r="AK1497" t="s">
        <v>198</v>
      </c>
      <c r="AL1497" t="s">
        <v>197</v>
      </c>
      <c r="AM1497" t="s">
        <v>197</v>
      </c>
      <c r="AN1497" t="s">
        <v>197</v>
      </c>
      <c r="AO1497" t="s">
        <v>197</v>
      </c>
      <c r="AP1497" t="s">
        <v>197</v>
      </c>
      <c r="AQ1497" s="241">
        <v>0</v>
      </c>
      <c r="AR1497" s="241">
        <v>0</v>
      </c>
    </row>
    <row r="1498" spans="1:44" x14ac:dyDescent="0.2">
      <c r="A1498">
        <v>123514</v>
      </c>
      <c r="B1498" t="s">
        <v>1144</v>
      </c>
      <c r="C1498" t="s">
        <v>198</v>
      </c>
      <c r="D1498" t="s">
        <v>198</v>
      </c>
      <c r="E1498" t="s">
        <v>198</v>
      </c>
      <c r="F1498" t="s">
        <v>198</v>
      </c>
      <c r="G1498" t="s">
        <v>198</v>
      </c>
      <c r="H1498" t="s">
        <v>198</v>
      </c>
      <c r="I1498" t="s">
        <v>198</v>
      </c>
      <c r="J1498" t="s">
        <v>198</v>
      </c>
      <c r="K1498" t="s">
        <v>198</v>
      </c>
      <c r="L1498" t="s">
        <v>198</v>
      </c>
      <c r="M1498" t="s">
        <v>198</v>
      </c>
      <c r="N1498" t="s">
        <v>198</v>
      </c>
      <c r="O1498" t="s">
        <v>198</v>
      </c>
      <c r="P1498" t="s">
        <v>196</v>
      </c>
      <c r="Q1498" t="s">
        <v>198</v>
      </c>
      <c r="R1498" t="s">
        <v>196</v>
      </c>
      <c r="S1498" t="s">
        <v>198</v>
      </c>
      <c r="T1498" t="s">
        <v>196</v>
      </c>
      <c r="U1498" t="s">
        <v>198</v>
      </c>
      <c r="V1498" t="s">
        <v>198</v>
      </c>
      <c r="W1498" t="s">
        <v>198</v>
      </c>
      <c r="X1498" t="s">
        <v>198</v>
      </c>
      <c r="Y1498" t="s">
        <v>198</v>
      </c>
      <c r="Z1498" t="s">
        <v>198</v>
      </c>
      <c r="AA1498" t="s">
        <v>198</v>
      </c>
      <c r="AB1498" t="s">
        <v>198</v>
      </c>
      <c r="AC1498" t="s">
        <v>198</v>
      </c>
      <c r="AD1498" t="s">
        <v>198</v>
      </c>
      <c r="AE1498" t="s">
        <v>198</v>
      </c>
      <c r="AF1498" t="s">
        <v>196</v>
      </c>
      <c r="AG1498" t="s">
        <v>196</v>
      </c>
      <c r="AH1498" t="s">
        <v>198</v>
      </c>
      <c r="AI1498" t="s">
        <v>196</v>
      </c>
      <c r="AJ1498" t="s">
        <v>198</v>
      </c>
      <c r="AK1498" t="s">
        <v>198</v>
      </c>
      <c r="AL1498" t="s">
        <v>198</v>
      </c>
      <c r="AM1498" t="s">
        <v>198</v>
      </c>
      <c r="AN1498" t="s">
        <v>198</v>
      </c>
      <c r="AO1498" t="s">
        <v>198</v>
      </c>
      <c r="AP1498" t="s">
        <v>197</v>
      </c>
      <c r="AQ1498" s="241">
        <v>0</v>
      </c>
      <c r="AR1498" s="241">
        <v>0</v>
      </c>
    </row>
    <row r="1499" spans="1:44" x14ac:dyDescent="0.2">
      <c r="A1499">
        <v>123524</v>
      </c>
      <c r="B1499" t="s">
        <v>1141</v>
      </c>
      <c r="C1499" t="s">
        <v>198</v>
      </c>
      <c r="D1499" t="s">
        <v>198</v>
      </c>
      <c r="E1499" t="s">
        <v>196</v>
      </c>
      <c r="F1499" t="s">
        <v>198</v>
      </c>
      <c r="G1499" t="s">
        <v>198</v>
      </c>
      <c r="H1499" t="s">
        <v>196</v>
      </c>
      <c r="I1499" t="s">
        <v>198</v>
      </c>
      <c r="J1499" t="s">
        <v>198</v>
      </c>
      <c r="K1499" t="s">
        <v>198</v>
      </c>
      <c r="L1499" t="s">
        <v>198</v>
      </c>
      <c r="M1499" t="s">
        <v>196</v>
      </c>
      <c r="N1499" t="s">
        <v>198</v>
      </c>
      <c r="O1499" t="s">
        <v>198</v>
      </c>
      <c r="P1499" t="s">
        <v>198</v>
      </c>
      <c r="Q1499" t="s">
        <v>198</v>
      </c>
      <c r="R1499" t="s">
        <v>196</v>
      </c>
      <c r="S1499"/>
      <c r="T1499" t="s">
        <v>196</v>
      </c>
      <c r="U1499" t="s">
        <v>198</v>
      </c>
      <c r="V1499" t="s">
        <v>196</v>
      </c>
      <c r="W1499" t="s">
        <v>198</v>
      </c>
      <c r="X1499" t="s">
        <v>198</v>
      </c>
      <c r="Y1499" t="s">
        <v>196</v>
      </c>
      <c r="Z1499" t="s">
        <v>196</v>
      </c>
      <c r="AA1499" t="s">
        <v>198</v>
      </c>
      <c r="AB1499" t="s">
        <v>198</v>
      </c>
      <c r="AC1499" t="s">
        <v>198</v>
      </c>
      <c r="AD1499" t="s">
        <v>196</v>
      </c>
      <c r="AE1499" t="s">
        <v>198</v>
      </c>
      <c r="AF1499" t="s">
        <v>196</v>
      </c>
      <c r="AG1499" t="s">
        <v>197</v>
      </c>
      <c r="AH1499" t="s">
        <v>198</v>
      </c>
      <c r="AI1499" t="s">
        <v>198</v>
      </c>
      <c r="AJ1499" t="s">
        <v>198</v>
      </c>
      <c r="AK1499" t="s">
        <v>198</v>
      </c>
      <c r="AL1499" t="s">
        <v>197</v>
      </c>
      <c r="AM1499" t="s">
        <v>197</v>
      </c>
      <c r="AN1499" t="s">
        <v>197</v>
      </c>
      <c r="AO1499" t="s">
        <v>197</v>
      </c>
      <c r="AP1499" t="s">
        <v>197</v>
      </c>
      <c r="AQ1499" s="241">
        <v>0</v>
      </c>
      <c r="AR1499" s="241">
        <v>0</v>
      </c>
    </row>
    <row r="1500" spans="1:44" x14ac:dyDescent="0.2">
      <c r="A1500" s="241">
        <v>123529</v>
      </c>
      <c r="B1500" t="s">
        <v>1141</v>
      </c>
      <c r="C1500" s="241" t="s">
        <v>196</v>
      </c>
      <c r="D1500" s="241" t="s">
        <v>196</v>
      </c>
      <c r="E1500" s="241" t="s">
        <v>196</v>
      </c>
      <c r="F1500" s="241" t="s">
        <v>198</v>
      </c>
      <c r="G1500" s="241" t="s">
        <v>198</v>
      </c>
      <c r="H1500" s="241" t="s">
        <v>198</v>
      </c>
      <c r="I1500" s="241" t="s">
        <v>198</v>
      </c>
      <c r="J1500" s="241" t="s">
        <v>198</v>
      </c>
      <c r="K1500" s="241" t="s">
        <v>198</v>
      </c>
      <c r="L1500" s="241" t="s">
        <v>198</v>
      </c>
      <c r="M1500" s="241" t="s">
        <v>196</v>
      </c>
      <c r="N1500" s="241" t="s">
        <v>196</v>
      </c>
      <c r="O1500" s="241" t="s">
        <v>198</v>
      </c>
      <c r="P1500" s="241" t="s">
        <v>196</v>
      </c>
      <c r="Q1500" s="241" t="s">
        <v>196</v>
      </c>
      <c r="R1500" s="241" t="s">
        <v>198</v>
      </c>
      <c r="S1500" s="241" t="s">
        <v>196</v>
      </c>
      <c r="T1500" s="241" t="s">
        <v>196</v>
      </c>
      <c r="U1500" s="241" t="s">
        <v>196</v>
      </c>
      <c r="V1500" s="241" t="s">
        <v>198</v>
      </c>
      <c r="W1500" s="241" t="s">
        <v>198</v>
      </c>
      <c r="X1500" s="241" t="s">
        <v>198</v>
      </c>
      <c r="Y1500" s="241" t="s">
        <v>198</v>
      </c>
      <c r="Z1500" s="241" t="s">
        <v>198</v>
      </c>
      <c r="AA1500" s="241" t="s">
        <v>198</v>
      </c>
      <c r="AB1500" s="241" t="s">
        <v>198</v>
      </c>
      <c r="AC1500" s="241" t="s">
        <v>198</v>
      </c>
      <c r="AD1500" s="241" t="s">
        <v>198</v>
      </c>
      <c r="AE1500" s="241" t="s">
        <v>196</v>
      </c>
      <c r="AF1500" s="241" t="s">
        <v>198</v>
      </c>
      <c r="AG1500" s="241" t="s">
        <v>198</v>
      </c>
      <c r="AH1500" s="241" t="s">
        <v>198</v>
      </c>
      <c r="AI1500" s="241" t="s">
        <v>198</v>
      </c>
      <c r="AJ1500" s="241" t="s">
        <v>198</v>
      </c>
      <c r="AK1500" s="241" t="s">
        <v>198</v>
      </c>
      <c r="AL1500" s="241" t="s">
        <v>197</v>
      </c>
      <c r="AM1500" s="241" t="s">
        <v>197</v>
      </c>
      <c r="AN1500" s="241" t="s">
        <v>197</v>
      </c>
      <c r="AO1500" s="241" t="s">
        <v>197</v>
      </c>
      <c r="AP1500" s="241" t="s">
        <v>197</v>
      </c>
      <c r="AQ1500" s="241">
        <v>0</v>
      </c>
      <c r="AR1500" s="241">
        <v>0</v>
      </c>
    </row>
    <row r="1501" spans="1:44" x14ac:dyDescent="0.2">
      <c r="A1501">
        <v>123534</v>
      </c>
      <c r="B1501" t="s">
        <v>1141</v>
      </c>
      <c r="C1501" t="s">
        <v>198</v>
      </c>
      <c r="D1501" t="s">
        <v>196</v>
      </c>
      <c r="E1501" t="s">
        <v>196</v>
      </c>
      <c r="F1501" t="s">
        <v>198</v>
      </c>
      <c r="G1501" t="s">
        <v>198</v>
      </c>
      <c r="H1501" t="s">
        <v>198</v>
      </c>
      <c r="I1501" t="s">
        <v>196</v>
      </c>
      <c r="J1501" t="s">
        <v>198</v>
      </c>
      <c r="K1501" t="s">
        <v>198</v>
      </c>
      <c r="L1501" t="s">
        <v>198</v>
      </c>
      <c r="M1501" t="s">
        <v>197</v>
      </c>
      <c r="N1501" t="s">
        <v>196</v>
      </c>
      <c r="O1501" t="s">
        <v>198</v>
      </c>
      <c r="P1501" t="s">
        <v>198</v>
      </c>
      <c r="Q1501" t="s">
        <v>196</v>
      </c>
      <c r="R1501" t="s">
        <v>198</v>
      </c>
      <c r="S1501" t="s">
        <v>198</v>
      </c>
      <c r="T1501" t="s">
        <v>196</v>
      </c>
      <c r="U1501" t="s">
        <v>198</v>
      </c>
      <c r="V1501" t="s">
        <v>198</v>
      </c>
      <c r="W1501" t="s">
        <v>198</v>
      </c>
      <c r="X1501" t="s">
        <v>198</v>
      </c>
      <c r="Y1501" t="s">
        <v>198</v>
      </c>
      <c r="Z1501" t="s">
        <v>196</v>
      </c>
      <c r="AA1501" t="s">
        <v>198</v>
      </c>
      <c r="AB1501" t="s">
        <v>198</v>
      </c>
      <c r="AC1501" t="s">
        <v>198</v>
      </c>
      <c r="AD1501" t="s">
        <v>198</v>
      </c>
      <c r="AE1501" t="s">
        <v>196</v>
      </c>
      <c r="AF1501" t="s">
        <v>198</v>
      </c>
      <c r="AG1501" t="s">
        <v>198</v>
      </c>
      <c r="AH1501" t="s">
        <v>198</v>
      </c>
      <c r="AI1501" t="s">
        <v>198</v>
      </c>
      <c r="AJ1501" t="s">
        <v>198</v>
      </c>
      <c r="AK1501" t="s">
        <v>197</v>
      </c>
      <c r="AL1501" t="s">
        <v>197</v>
      </c>
      <c r="AM1501" t="s">
        <v>197</v>
      </c>
      <c r="AN1501" t="s">
        <v>197</v>
      </c>
      <c r="AO1501" t="s">
        <v>197</v>
      </c>
      <c r="AP1501" t="s">
        <v>197</v>
      </c>
      <c r="AQ1501" s="241">
        <v>0</v>
      </c>
      <c r="AR1501" s="241">
        <v>0</v>
      </c>
    </row>
    <row r="1502" spans="1:44" x14ac:dyDescent="0.2">
      <c r="A1502">
        <v>123547</v>
      </c>
      <c r="B1502" t="s">
        <v>65</v>
      </c>
      <c r="C1502" t="s">
        <v>198</v>
      </c>
      <c r="D1502" t="s">
        <v>198</v>
      </c>
      <c r="E1502" t="s">
        <v>198</v>
      </c>
      <c r="F1502" t="s">
        <v>198</v>
      </c>
      <c r="G1502" t="s">
        <v>196</v>
      </c>
      <c r="H1502" t="s">
        <v>198</v>
      </c>
      <c r="I1502" t="s">
        <v>198</v>
      </c>
      <c r="J1502" t="s">
        <v>198</v>
      </c>
      <c r="K1502" t="s">
        <v>198</v>
      </c>
      <c r="L1502" t="s">
        <v>198</v>
      </c>
      <c r="M1502" t="s">
        <v>196</v>
      </c>
      <c r="N1502" t="s">
        <v>196</v>
      </c>
      <c r="O1502" t="s">
        <v>198</v>
      </c>
      <c r="P1502" t="s">
        <v>196</v>
      </c>
      <c r="Q1502" t="s">
        <v>198</v>
      </c>
      <c r="R1502" t="s">
        <v>198</v>
      </c>
      <c r="S1502" t="s">
        <v>196</v>
      </c>
      <c r="T1502" t="s">
        <v>196</v>
      </c>
      <c r="U1502" t="s">
        <v>196</v>
      </c>
      <c r="V1502" t="s">
        <v>196</v>
      </c>
      <c r="W1502" t="s">
        <v>198</v>
      </c>
      <c r="X1502" t="s">
        <v>198</v>
      </c>
      <c r="Y1502" t="s">
        <v>196</v>
      </c>
      <c r="Z1502" t="s">
        <v>196</v>
      </c>
      <c r="AA1502" t="s">
        <v>198</v>
      </c>
      <c r="AB1502" t="s">
        <v>196</v>
      </c>
      <c r="AC1502" t="s">
        <v>198</v>
      </c>
      <c r="AD1502" t="s">
        <v>196</v>
      </c>
      <c r="AE1502" t="s">
        <v>198</v>
      </c>
      <c r="AF1502" t="s">
        <v>196</v>
      </c>
      <c r="AG1502" t="s">
        <v>197</v>
      </c>
      <c r="AH1502" t="s">
        <v>197</v>
      </c>
      <c r="AI1502" t="s">
        <v>197</v>
      </c>
      <c r="AJ1502" t="s">
        <v>197</v>
      </c>
      <c r="AK1502" t="s">
        <v>197</v>
      </c>
      <c r="AL1502"/>
      <c r="AM1502"/>
      <c r="AN1502"/>
      <c r="AO1502"/>
      <c r="AP1502"/>
      <c r="AQ1502" s="241">
        <v>0</v>
      </c>
      <c r="AR1502" s="241">
        <v>0</v>
      </c>
    </row>
    <row r="1503" spans="1:44" x14ac:dyDescent="0.2">
      <c r="A1503">
        <v>123551</v>
      </c>
      <c r="B1503" t="s">
        <v>1144</v>
      </c>
      <c r="C1503" t="s">
        <v>196</v>
      </c>
      <c r="D1503" t="s">
        <v>198</v>
      </c>
      <c r="E1503" t="s">
        <v>196</v>
      </c>
      <c r="F1503" t="s">
        <v>198</v>
      </c>
      <c r="G1503" t="s">
        <v>198</v>
      </c>
      <c r="H1503" t="s">
        <v>198</v>
      </c>
      <c r="I1503" t="s">
        <v>198</v>
      </c>
      <c r="J1503" t="s">
        <v>198</v>
      </c>
      <c r="K1503" t="s">
        <v>198</v>
      </c>
      <c r="L1503" t="s">
        <v>198</v>
      </c>
      <c r="M1503" t="s">
        <v>196</v>
      </c>
      <c r="N1503" t="s">
        <v>198</v>
      </c>
      <c r="O1503" t="s">
        <v>198</v>
      </c>
      <c r="P1503" t="s">
        <v>196</v>
      </c>
      <c r="Q1503" t="s">
        <v>198</v>
      </c>
      <c r="R1503" t="s">
        <v>198</v>
      </c>
      <c r="S1503" t="s">
        <v>198</v>
      </c>
      <c r="T1503" t="s">
        <v>198</v>
      </c>
      <c r="U1503" t="s">
        <v>198</v>
      </c>
      <c r="V1503" t="s">
        <v>198</v>
      </c>
      <c r="W1503" t="s">
        <v>196</v>
      </c>
      <c r="X1503" t="s">
        <v>198</v>
      </c>
      <c r="Y1503" t="s">
        <v>198</v>
      </c>
      <c r="Z1503" t="s">
        <v>198</v>
      </c>
      <c r="AA1503" t="s">
        <v>198</v>
      </c>
      <c r="AB1503" t="s">
        <v>198</v>
      </c>
      <c r="AC1503" t="s">
        <v>198</v>
      </c>
      <c r="AD1503" t="s">
        <v>198</v>
      </c>
      <c r="AE1503" t="s">
        <v>196</v>
      </c>
      <c r="AF1503" t="s">
        <v>196</v>
      </c>
      <c r="AG1503" t="s">
        <v>198</v>
      </c>
      <c r="AH1503" t="s">
        <v>196</v>
      </c>
      <c r="AI1503" t="s">
        <v>196</v>
      </c>
      <c r="AJ1503" t="s">
        <v>198</v>
      </c>
      <c r="AK1503" t="s">
        <v>196</v>
      </c>
      <c r="AL1503" t="s">
        <v>198</v>
      </c>
      <c r="AM1503" t="s">
        <v>198</v>
      </c>
      <c r="AN1503" t="s">
        <v>198</v>
      </c>
      <c r="AO1503" t="s">
        <v>196</v>
      </c>
      <c r="AP1503" t="s">
        <v>196</v>
      </c>
      <c r="AQ1503" s="241">
        <v>0</v>
      </c>
      <c r="AR1503" s="241">
        <v>0</v>
      </c>
    </row>
    <row r="1504" spans="1:44" x14ac:dyDescent="0.2">
      <c r="A1504">
        <v>123554</v>
      </c>
      <c r="B1504" t="s">
        <v>1144</v>
      </c>
      <c r="C1504" t="s">
        <v>198</v>
      </c>
      <c r="D1504" t="s">
        <v>198</v>
      </c>
      <c r="E1504" t="s">
        <v>198</v>
      </c>
      <c r="F1504" t="s">
        <v>198</v>
      </c>
      <c r="G1504" t="s">
        <v>198</v>
      </c>
      <c r="H1504" t="s">
        <v>198</v>
      </c>
      <c r="I1504" t="s">
        <v>198</v>
      </c>
      <c r="J1504" t="s">
        <v>198</v>
      </c>
      <c r="K1504" t="s">
        <v>198</v>
      </c>
      <c r="L1504" t="s">
        <v>198</v>
      </c>
      <c r="M1504" t="s">
        <v>198</v>
      </c>
      <c r="N1504" t="s">
        <v>198</v>
      </c>
      <c r="O1504" t="s">
        <v>198</v>
      </c>
      <c r="P1504" t="s">
        <v>198</v>
      </c>
      <c r="Q1504" t="s">
        <v>198</v>
      </c>
      <c r="R1504" t="s">
        <v>198</v>
      </c>
      <c r="S1504" t="s">
        <v>198</v>
      </c>
      <c r="T1504" t="s">
        <v>198</v>
      </c>
      <c r="U1504" t="s">
        <v>198</v>
      </c>
      <c r="V1504" t="s">
        <v>198</v>
      </c>
      <c r="W1504" t="s">
        <v>198</v>
      </c>
      <c r="X1504" t="s">
        <v>198</v>
      </c>
      <c r="Y1504" t="s">
        <v>198</v>
      </c>
      <c r="Z1504" t="s">
        <v>198</v>
      </c>
      <c r="AA1504" t="s">
        <v>198</v>
      </c>
      <c r="AB1504" t="s">
        <v>198</v>
      </c>
      <c r="AC1504" t="s">
        <v>198</v>
      </c>
      <c r="AD1504" t="s">
        <v>198</v>
      </c>
      <c r="AE1504" t="s">
        <v>198</v>
      </c>
      <c r="AF1504" t="s">
        <v>198</v>
      </c>
      <c r="AG1504" t="s">
        <v>198</v>
      </c>
      <c r="AH1504" t="s">
        <v>198</v>
      </c>
      <c r="AI1504" t="s">
        <v>198</v>
      </c>
      <c r="AJ1504" t="s">
        <v>197</v>
      </c>
      <c r="AK1504" t="s">
        <v>197</v>
      </c>
      <c r="AL1504" t="s">
        <v>198</v>
      </c>
      <c r="AM1504" t="s">
        <v>198</v>
      </c>
      <c r="AN1504" t="s">
        <v>197</v>
      </c>
      <c r="AO1504" t="s">
        <v>198</v>
      </c>
      <c r="AP1504" t="s">
        <v>197</v>
      </c>
      <c r="AQ1504" s="241">
        <v>0</v>
      </c>
      <c r="AR1504" s="241">
        <v>0</v>
      </c>
    </row>
    <row r="1505" spans="1:44" x14ac:dyDescent="0.2">
      <c r="A1505">
        <v>123558</v>
      </c>
      <c r="B1505" t="s">
        <v>65</v>
      </c>
      <c r="C1505" t="s">
        <v>198</v>
      </c>
      <c r="D1505" t="s">
        <v>198</v>
      </c>
      <c r="E1505" t="s">
        <v>198</v>
      </c>
      <c r="F1505" t="s">
        <v>198</v>
      </c>
      <c r="G1505" t="s">
        <v>198</v>
      </c>
      <c r="H1505" t="s">
        <v>198</v>
      </c>
      <c r="I1505" t="s">
        <v>198</v>
      </c>
      <c r="J1505" t="s">
        <v>196</v>
      </c>
      <c r="K1505" t="s">
        <v>198</v>
      </c>
      <c r="L1505" t="s">
        <v>198</v>
      </c>
      <c r="M1505" t="s">
        <v>198</v>
      </c>
      <c r="N1505" t="s">
        <v>198</v>
      </c>
      <c r="O1505" t="s">
        <v>198</v>
      </c>
      <c r="P1505" t="s">
        <v>198</v>
      </c>
      <c r="Q1505" t="s">
        <v>198</v>
      </c>
      <c r="R1505" t="s">
        <v>198</v>
      </c>
      <c r="S1505" t="s">
        <v>198</v>
      </c>
      <c r="T1505" t="s">
        <v>198</v>
      </c>
      <c r="U1505" t="s">
        <v>198</v>
      </c>
      <c r="V1505" t="s">
        <v>198</v>
      </c>
      <c r="W1505" t="s">
        <v>198</v>
      </c>
      <c r="X1505" t="s">
        <v>198</v>
      </c>
      <c r="Y1505" t="s">
        <v>198</v>
      </c>
      <c r="Z1505" t="s">
        <v>196</v>
      </c>
      <c r="AA1505" t="s">
        <v>198</v>
      </c>
      <c r="AB1505" t="s">
        <v>196</v>
      </c>
      <c r="AC1505" t="s">
        <v>198</v>
      </c>
      <c r="AD1505" t="s">
        <v>198</v>
      </c>
      <c r="AE1505" t="s">
        <v>198</v>
      </c>
      <c r="AF1505" t="s">
        <v>198</v>
      </c>
      <c r="AG1505" t="s">
        <v>197</v>
      </c>
      <c r="AH1505" t="s">
        <v>197</v>
      </c>
      <c r="AI1505" t="s">
        <v>197</v>
      </c>
      <c r="AJ1505" t="s">
        <v>197</v>
      </c>
      <c r="AK1505" t="s">
        <v>197</v>
      </c>
      <c r="AL1505"/>
      <c r="AM1505"/>
      <c r="AN1505"/>
      <c r="AO1505"/>
      <c r="AP1505"/>
      <c r="AQ1505" s="241">
        <v>0</v>
      </c>
      <c r="AR1505" s="241">
        <v>0</v>
      </c>
    </row>
    <row r="1506" spans="1:44" x14ac:dyDescent="0.2">
      <c r="A1506">
        <v>123562</v>
      </c>
      <c r="B1506" t="s">
        <v>1141</v>
      </c>
      <c r="C1506" t="s">
        <v>198</v>
      </c>
      <c r="D1506" t="s">
        <v>198</v>
      </c>
      <c r="E1506" t="s">
        <v>197</v>
      </c>
      <c r="F1506" t="s">
        <v>198</v>
      </c>
      <c r="G1506" t="s">
        <v>196</v>
      </c>
      <c r="H1506" t="s">
        <v>198</v>
      </c>
      <c r="I1506" t="s">
        <v>198</v>
      </c>
      <c r="J1506" t="s">
        <v>198</v>
      </c>
      <c r="K1506" t="s">
        <v>198</v>
      </c>
      <c r="L1506" t="s">
        <v>198</v>
      </c>
      <c r="M1506" t="s">
        <v>198</v>
      </c>
      <c r="N1506" t="s">
        <v>196</v>
      </c>
      <c r="O1506" t="s">
        <v>198</v>
      </c>
      <c r="P1506" t="s">
        <v>196</v>
      </c>
      <c r="Q1506" t="s">
        <v>198</v>
      </c>
      <c r="R1506" t="s">
        <v>196</v>
      </c>
      <c r="S1506" t="s">
        <v>198</v>
      </c>
      <c r="T1506" t="s">
        <v>198</v>
      </c>
      <c r="U1506" t="s">
        <v>198</v>
      </c>
      <c r="V1506" t="s">
        <v>198</v>
      </c>
      <c r="W1506" t="s">
        <v>196</v>
      </c>
      <c r="X1506" t="s">
        <v>198</v>
      </c>
      <c r="Y1506" t="s">
        <v>198</v>
      </c>
      <c r="Z1506" t="s">
        <v>198</v>
      </c>
      <c r="AA1506" t="s">
        <v>196</v>
      </c>
      <c r="AB1506" t="s">
        <v>198</v>
      </c>
      <c r="AC1506" t="s">
        <v>198</v>
      </c>
      <c r="AD1506" t="s">
        <v>198</v>
      </c>
      <c r="AE1506" t="s">
        <v>198</v>
      </c>
      <c r="AF1506" t="s">
        <v>198</v>
      </c>
      <c r="AG1506" t="s">
        <v>198</v>
      </c>
      <c r="AH1506" t="s">
        <v>196</v>
      </c>
      <c r="AI1506" t="s">
        <v>196</v>
      </c>
      <c r="AJ1506" t="s">
        <v>198</v>
      </c>
      <c r="AK1506" t="s">
        <v>197</v>
      </c>
      <c r="AL1506" t="s">
        <v>198</v>
      </c>
      <c r="AM1506" t="s">
        <v>198</v>
      </c>
      <c r="AN1506" t="s">
        <v>198</v>
      </c>
      <c r="AO1506" t="s">
        <v>198</v>
      </c>
      <c r="AP1506" t="s">
        <v>197</v>
      </c>
      <c r="AQ1506" s="241">
        <v>0</v>
      </c>
      <c r="AR1506" s="241">
        <v>0</v>
      </c>
    </row>
    <row r="1507" spans="1:44" x14ac:dyDescent="0.2">
      <c r="A1507">
        <v>123565</v>
      </c>
      <c r="B1507" t="s">
        <v>1141</v>
      </c>
      <c r="C1507" t="s">
        <v>198</v>
      </c>
      <c r="D1507" t="s">
        <v>198</v>
      </c>
      <c r="E1507" t="s">
        <v>198</v>
      </c>
      <c r="F1507" t="s">
        <v>198</v>
      </c>
      <c r="G1507" t="s">
        <v>196</v>
      </c>
      <c r="H1507" t="s">
        <v>198</v>
      </c>
      <c r="I1507" t="s">
        <v>198</v>
      </c>
      <c r="J1507" t="s">
        <v>196</v>
      </c>
      <c r="K1507" t="s">
        <v>198</v>
      </c>
      <c r="L1507" t="s">
        <v>196</v>
      </c>
      <c r="M1507" t="s">
        <v>197</v>
      </c>
      <c r="N1507" t="s">
        <v>196</v>
      </c>
      <c r="O1507" t="s">
        <v>198</v>
      </c>
      <c r="P1507" t="s">
        <v>198</v>
      </c>
      <c r="Q1507" t="s">
        <v>198</v>
      </c>
      <c r="R1507" t="s">
        <v>198</v>
      </c>
      <c r="S1507" t="s">
        <v>198</v>
      </c>
      <c r="T1507" t="s">
        <v>198</v>
      </c>
      <c r="U1507" t="s">
        <v>198</v>
      </c>
      <c r="V1507" t="s">
        <v>198</v>
      </c>
      <c r="W1507" t="s">
        <v>198</v>
      </c>
      <c r="X1507" t="s">
        <v>198</v>
      </c>
      <c r="Y1507" t="s">
        <v>198</v>
      </c>
      <c r="Z1507" t="s">
        <v>198</v>
      </c>
      <c r="AA1507" t="s">
        <v>198</v>
      </c>
      <c r="AB1507" t="s">
        <v>198</v>
      </c>
      <c r="AC1507" t="s">
        <v>198</v>
      </c>
      <c r="AD1507" t="s">
        <v>198</v>
      </c>
      <c r="AE1507" t="s">
        <v>198</v>
      </c>
      <c r="AF1507" t="s">
        <v>198</v>
      </c>
      <c r="AG1507" t="s">
        <v>197</v>
      </c>
      <c r="AH1507" t="s">
        <v>197</v>
      </c>
      <c r="AI1507" t="s">
        <v>197</v>
      </c>
      <c r="AJ1507" t="s">
        <v>197</v>
      </c>
      <c r="AK1507" t="s">
        <v>197</v>
      </c>
      <c r="AL1507" t="s">
        <v>197</v>
      </c>
      <c r="AM1507" t="s">
        <v>197</v>
      </c>
      <c r="AN1507" t="s">
        <v>197</v>
      </c>
      <c r="AO1507" t="s">
        <v>197</v>
      </c>
      <c r="AP1507" t="s">
        <v>197</v>
      </c>
      <c r="AQ1507" s="241">
        <v>0</v>
      </c>
      <c r="AR1507" s="241">
        <v>0</v>
      </c>
    </row>
    <row r="1508" spans="1:44" x14ac:dyDescent="0.2">
      <c r="A1508" s="241">
        <v>123566</v>
      </c>
      <c r="B1508" t="s">
        <v>1144</v>
      </c>
      <c r="C1508" s="241" t="s">
        <v>198</v>
      </c>
      <c r="D1508" s="241" t="s">
        <v>198</v>
      </c>
      <c r="E1508" s="241" t="s">
        <v>198</v>
      </c>
      <c r="F1508" s="241" t="s">
        <v>198</v>
      </c>
      <c r="G1508" s="241" t="s">
        <v>198</v>
      </c>
      <c r="H1508" s="241" t="s">
        <v>198</v>
      </c>
      <c r="I1508" s="241" t="s">
        <v>198</v>
      </c>
      <c r="J1508" s="241" t="s">
        <v>198</v>
      </c>
      <c r="K1508" s="241" t="s">
        <v>198</v>
      </c>
      <c r="L1508" s="241" t="s">
        <v>198</v>
      </c>
      <c r="M1508" s="241" t="s">
        <v>198</v>
      </c>
      <c r="N1508" s="241" t="s">
        <v>198</v>
      </c>
      <c r="O1508" s="241" t="s">
        <v>198</v>
      </c>
      <c r="P1508" s="241" t="s">
        <v>198</v>
      </c>
      <c r="Q1508" s="241" t="s">
        <v>198</v>
      </c>
      <c r="R1508" s="241" t="s">
        <v>198</v>
      </c>
      <c r="S1508" s="241" t="s">
        <v>198</v>
      </c>
      <c r="T1508" s="241" t="s">
        <v>198</v>
      </c>
      <c r="U1508" s="241" t="s">
        <v>198</v>
      </c>
      <c r="V1508" s="241" t="s">
        <v>198</v>
      </c>
      <c r="W1508" s="241" t="s">
        <v>198</v>
      </c>
      <c r="X1508" s="241" t="s">
        <v>198</v>
      </c>
      <c r="Y1508" s="241" t="s">
        <v>198</v>
      </c>
      <c r="Z1508" s="241" t="s">
        <v>198</v>
      </c>
      <c r="AA1508" s="241" t="s">
        <v>198</v>
      </c>
      <c r="AB1508" s="241" t="s">
        <v>198</v>
      </c>
      <c r="AC1508" s="241" t="s">
        <v>198</v>
      </c>
      <c r="AD1508" s="241" t="s">
        <v>198</v>
      </c>
      <c r="AE1508" s="241" t="s">
        <v>198</v>
      </c>
      <c r="AF1508" s="241" t="s">
        <v>196</v>
      </c>
      <c r="AG1508" s="241" t="s">
        <v>198</v>
      </c>
      <c r="AH1508" s="241" t="s">
        <v>198</v>
      </c>
      <c r="AI1508" s="241" t="s">
        <v>198</v>
      </c>
      <c r="AJ1508" s="241" t="s">
        <v>198</v>
      </c>
      <c r="AK1508" s="241" t="s">
        <v>198</v>
      </c>
      <c r="AL1508" s="241" t="s">
        <v>197</v>
      </c>
      <c r="AM1508" s="241" t="s">
        <v>197</v>
      </c>
      <c r="AN1508" s="241" t="s">
        <v>197</v>
      </c>
      <c r="AO1508" s="241" t="s">
        <v>197</v>
      </c>
      <c r="AP1508" s="241" t="s">
        <v>197</v>
      </c>
      <c r="AQ1508" s="241">
        <v>0</v>
      </c>
      <c r="AR1508" s="241">
        <v>0</v>
      </c>
    </row>
    <row r="1509" spans="1:44" x14ac:dyDescent="0.2">
      <c r="A1509">
        <v>123568</v>
      </c>
      <c r="B1509" t="s">
        <v>65</v>
      </c>
      <c r="C1509" t="s">
        <v>196</v>
      </c>
      <c r="D1509" t="s">
        <v>198</v>
      </c>
      <c r="E1509" t="s">
        <v>196</v>
      </c>
      <c r="F1509" t="s">
        <v>196</v>
      </c>
      <c r="G1509" t="s">
        <v>197</v>
      </c>
      <c r="H1509" t="s">
        <v>198</v>
      </c>
      <c r="I1509" t="s">
        <v>196</v>
      </c>
      <c r="J1509" t="s">
        <v>198</v>
      </c>
      <c r="K1509" t="s">
        <v>198</v>
      </c>
      <c r="L1509" t="s">
        <v>198</v>
      </c>
      <c r="M1509" t="s">
        <v>196</v>
      </c>
      <c r="N1509" t="s">
        <v>196</v>
      </c>
      <c r="O1509" t="s">
        <v>198</v>
      </c>
      <c r="P1509" t="s">
        <v>196</v>
      </c>
      <c r="Q1509" t="s">
        <v>198</v>
      </c>
      <c r="R1509" t="s">
        <v>196</v>
      </c>
      <c r="S1509" t="s">
        <v>198</v>
      </c>
      <c r="T1509" t="s">
        <v>196</v>
      </c>
      <c r="U1509" t="s">
        <v>197</v>
      </c>
      <c r="V1509" t="s">
        <v>198</v>
      </c>
      <c r="W1509" t="s">
        <v>198</v>
      </c>
      <c r="X1509" t="s">
        <v>198</v>
      </c>
      <c r="Y1509" t="s">
        <v>196</v>
      </c>
      <c r="Z1509" t="s">
        <v>196</v>
      </c>
      <c r="AA1509" t="s">
        <v>198</v>
      </c>
      <c r="AB1509" t="s">
        <v>196</v>
      </c>
      <c r="AC1509" t="s">
        <v>198</v>
      </c>
      <c r="AD1509" t="s">
        <v>198</v>
      </c>
      <c r="AE1509" t="s">
        <v>198</v>
      </c>
      <c r="AF1509" t="s">
        <v>196</v>
      </c>
      <c r="AG1509" t="s">
        <v>197</v>
      </c>
      <c r="AH1509" t="s">
        <v>197</v>
      </c>
      <c r="AI1509" t="s">
        <v>197</v>
      </c>
      <c r="AJ1509" t="s">
        <v>197</v>
      </c>
      <c r="AK1509" t="s">
        <v>197</v>
      </c>
      <c r="AL1509"/>
      <c r="AM1509"/>
      <c r="AN1509"/>
      <c r="AO1509"/>
      <c r="AP1509"/>
      <c r="AQ1509" s="241">
        <v>0</v>
      </c>
      <c r="AR1509" s="241">
        <v>0</v>
      </c>
    </row>
    <row r="1510" spans="1:44" x14ac:dyDescent="0.2">
      <c r="A1510">
        <v>123573</v>
      </c>
      <c r="B1510" t="s">
        <v>1141</v>
      </c>
      <c r="C1510" t="s">
        <v>198</v>
      </c>
      <c r="D1510" t="s">
        <v>198</v>
      </c>
      <c r="E1510" t="s">
        <v>196</v>
      </c>
      <c r="F1510" t="s">
        <v>198</v>
      </c>
      <c r="G1510" t="s">
        <v>196</v>
      </c>
      <c r="H1510" t="s">
        <v>198</v>
      </c>
      <c r="I1510" t="s">
        <v>198</v>
      </c>
      <c r="J1510" t="s">
        <v>198</v>
      </c>
      <c r="K1510" t="s">
        <v>198</v>
      </c>
      <c r="L1510" t="s">
        <v>198</v>
      </c>
      <c r="M1510" t="s">
        <v>196</v>
      </c>
      <c r="N1510" t="s">
        <v>198</v>
      </c>
      <c r="O1510" t="s">
        <v>198</v>
      </c>
      <c r="P1510" t="s">
        <v>198</v>
      </c>
      <c r="Q1510" t="s">
        <v>198</v>
      </c>
      <c r="R1510" t="s">
        <v>198</v>
      </c>
      <c r="S1510" t="s">
        <v>196</v>
      </c>
      <c r="T1510" t="s">
        <v>196</v>
      </c>
      <c r="U1510" t="s">
        <v>198</v>
      </c>
      <c r="V1510" t="s">
        <v>198</v>
      </c>
      <c r="W1510" t="s">
        <v>198</v>
      </c>
      <c r="X1510" t="s">
        <v>198</v>
      </c>
      <c r="Y1510" t="s">
        <v>198</v>
      </c>
      <c r="Z1510" t="s">
        <v>198</v>
      </c>
      <c r="AA1510" t="s">
        <v>198</v>
      </c>
      <c r="AB1510" t="s">
        <v>198</v>
      </c>
      <c r="AC1510" t="s">
        <v>198</v>
      </c>
      <c r="AD1510" t="s">
        <v>198</v>
      </c>
      <c r="AE1510" t="s">
        <v>198</v>
      </c>
      <c r="AF1510" t="s">
        <v>196</v>
      </c>
      <c r="AG1510" t="s">
        <v>198</v>
      </c>
      <c r="AH1510" t="s">
        <v>196</v>
      </c>
      <c r="AI1510" t="s">
        <v>196</v>
      </c>
      <c r="AJ1510" t="s">
        <v>198</v>
      </c>
      <c r="AK1510" t="s">
        <v>196</v>
      </c>
      <c r="AL1510" t="s">
        <v>198</v>
      </c>
      <c r="AM1510" t="s">
        <v>196</v>
      </c>
      <c r="AN1510" t="s">
        <v>198</v>
      </c>
      <c r="AO1510" t="s">
        <v>198</v>
      </c>
      <c r="AP1510" t="s">
        <v>196</v>
      </c>
      <c r="AQ1510" s="241">
        <v>0</v>
      </c>
      <c r="AR1510" s="241">
        <v>0</v>
      </c>
    </row>
    <row r="1511" spans="1:44" x14ac:dyDescent="0.2">
      <c r="A1511">
        <v>123575</v>
      </c>
      <c r="B1511" t="s">
        <v>1141</v>
      </c>
      <c r="C1511" t="s">
        <v>198</v>
      </c>
      <c r="D1511" t="s">
        <v>198</v>
      </c>
      <c r="E1511" t="s">
        <v>197</v>
      </c>
      <c r="F1511" t="s">
        <v>198</v>
      </c>
      <c r="G1511" t="s">
        <v>196</v>
      </c>
      <c r="H1511" t="s">
        <v>198</v>
      </c>
      <c r="I1511" t="s">
        <v>197</v>
      </c>
      <c r="J1511" t="s">
        <v>198</v>
      </c>
      <c r="K1511" t="s">
        <v>198</v>
      </c>
      <c r="L1511" t="s">
        <v>198</v>
      </c>
      <c r="M1511" t="s">
        <v>198</v>
      </c>
      <c r="N1511" t="s">
        <v>198</v>
      </c>
      <c r="O1511" t="s">
        <v>196</v>
      </c>
      <c r="P1511" t="s">
        <v>198</v>
      </c>
      <c r="Q1511" t="s">
        <v>196</v>
      </c>
      <c r="R1511" t="s">
        <v>196</v>
      </c>
      <c r="S1511" t="s">
        <v>198</v>
      </c>
      <c r="T1511" t="s">
        <v>198</v>
      </c>
      <c r="U1511" t="s">
        <v>196</v>
      </c>
      <c r="V1511" t="s">
        <v>198</v>
      </c>
      <c r="W1511" t="s">
        <v>196</v>
      </c>
      <c r="X1511" t="s">
        <v>198</v>
      </c>
      <c r="Y1511" t="s">
        <v>198</v>
      </c>
      <c r="Z1511" t="s">
        <v>198</v>
      </c>
      <c r="AA1511" t="s">
        <v>198</v>
      </c>
      <c r="AB1511" t="s">
        <v>198</v>
      </c>
      <c r="AC1511" t="s">
        <v>198</v>
      </c>
      <c r="AD1511" t="s">
        <v>198</v>
      </c>
      <c r="AE1511" t="s">
        <v>198</v>
      </c>
      <c r="AF1511" t="s">
        <v>198</v>
      </c>
      <c r="AG1511" t="s">
        <v>198</v>
      </c>
      <c r="AH1511" t="s">
        <v>196</v>
      </c>
      <c r="AI1511" t="s">
        <v>198</v>
      </c>
      <c r="AJ1511" t="s">
        <v>198</v>
      </c>
      <c r="AK1511" t="s">
        <v>196</v>
      </c>
      <c r="AL1511" t="s">
        <v>198</v>
      </c>
      <c r="AM1511" t="s">
        <v>198</v>
      </c>
      <c r="AN1511" t="s">
        <v>198</v>
      </c>
      <c r="AO1511" t="s">
        <v>198</v>
      </c>
      <c r="AP1511" t="s">
        <v>198</v>
      </c>
      <c r="AQ1511" s="241">
        <v>0</v>
      </c>
      <c r="AR1511" s="241">
        <v>0</v>
      </c>
    </row>
    <row r="1512" spans="1:44" x14ac:dyDescent="0.2">
      <c r="A1512" s="241">
        <v>123583</v>
      </c>
      <c r="B1512" t="s">
        <v>1141</v>
      </c>
      <c r="C1512" s="241" t="s">
        <v>198</v>
      </c>
      <c r="D1512" s="241" t="s">
        <v>198</v>
      </c>
      <c r="E1512" s="241" t="s">
        <v>198</v>
      </c>
      <c r="F1512" s="241" t="s">
        <v>198</v>
      </c>
      <c r="G1512" s="241" t="s">
        <v>197</v>
      </c>
      <c r="H1512" s="241" t="s">
        <v>198</v>
      </c>
      <c r="I1512" s="241" t="s">
        <v>198</v>
      </c>
      <c r="J1512" s="241" t="s">
        <v>198</v>
      </c>
      <c r="K1512" s="241" t="s">
        <v>198</v>
      </c>
      <c r="L1512" s="241" t="s">
        <v>198</v>
      </c>
      <c r="M1512" s="241" t="s">
        <v>198</v>
      </c>
      <c r="N1512" s="241" t="s">
        <v>198</v>
      </c>
      <c r="O1512" s="241" t="s">
        <v>196</v>
      </c>
      <c r="P1512" s="241" t="s">
        <v>198</v>
      </c>
      <c r="Q1512" s="241" t="s">
        <v>198</v>
      </c>
      <c r="R1512" s="241" t="s">
        <v>198</v>
      </c>
      <c r="S1512" s="241" t="s">
        <v>198</v>
      </c>
      <c r="T1512" s="241" t="s">
        <v>196</v>
      </c>
      <c r="U1512" s="241" t="s">
        <v>196</v>
      </c>
      <c r="V1512" s="241" t="s">
        <v>198</v>
      </c>
      <c r="W1512" s="241" t="s">
        <v>198</v>
      </c>
      <c r="X1512" s="241" t="s">
        <v>198</v>
      </c>
      <c r="Y1512" s="241" t="s">
        <v>196</v>
      </c>
      <c r="Z1512" s="241" t="s">
        <v>197</v>
      </c>
      <c r="AA1512" s="241" t="s">
        <v>198</v>
      </c>
      <c r="AB1512" s="241" t="s">
        <v>197</v>
      </c>
      <c r="AC1512" s="241" t="s">
        <v>198</v>
      </c>
      <c r="AD1512" s="241" t="s">
        <v>198</v>
      </c>
      <c r="AE1512" s="241" t="s">
        <v>198</v>
      </c>
      <c r="AF1512" s="241" t="s">
        <v>197</v>
      </c>
      <c r="AG1512" s="241" t="s">
        <v>197</v>
      </c>
      <c r="AH1512" s="241" t="s">
        <v>197</v>
      </c>
      <c r="AI1512" s="241" t="s">
        <v>197</v>
      </c>
      <c r="AJ1512" s="241" t="s">
        <v>197</v>
      </c>
      <c r="AK1512" s="241" t="s">
        <v>197</v>
      </c>
      <c r="AQ1512" s="241">
        <v>0</v>
      </c>
      <c r="AR1512" s="241">
        <v>0</v>
      </c>
    </row>
    <row r="1513" spans="1:44" ht="15" x14ac:dyDescent="0.25">
      <c r="A1513" s="258">
        <v>123598</v>
      </c>
      <c r="B1513" t="s">
        <v>59</v>
      </c>
      <c r="C1513" s="245" t="s">
        <v>196</v>
      </c>
      <c r="D1513" s="245" t="s">
        <v>198</v>
      </c>
      <c r="E1513" s="245" t="s">
        <v>198</v>
      </c>
      <c r="F1513" s="245" t="s">
        <v>198</v>
      </c>
      <c r="G1513" s="245" t="s">
        <v>198</v>
      </c>
      <c r="H1513" s="245" t="s">
        <v>196</v>
      </c>
      <c r="I1513" s="245" t="s">
        <v>198</v>
      </c>
      <c r="J1513" s="245" t="s">
        <v>198</v>
      </c>
      <c r="K1513" s="245" t="s">
        <v>198</v>
      </c>
      <c r="L1513" s="245" t="s">
        <v>198</v>
      </c>
      <c r="M1513" s="245" t="s">
        <v>197</v>
      </c>
      <c r="N1513" s="245" t="s">
        <v>198</v>
      </c>
      <c r="O1513" s="245" t="s">
        <v>198</v>
      </c>
      <c r="P1513" s="245" t="s">
        <v>196</v>
      </c>
      <c r="Q1513" s="245" t="s">
        <v>198</v>
      </c>
      <c r="R1513" s="245" t="s">
        <v>196</v>
      </c>
      <c r="S1513" s="245" t="s">
        <v>198</v>
      </c>
      <c r="T1513" s="245" t="s">
        <v>196</v>
      </c>
      <c r="U1513" s="245" t="s">
        <v>196</v>
      </c>
      <c r="V1513" s="245" t="s">
        <v>198</v>
      </c>
      <c r="W1513" s="245" t="s">
        <v>1147</v>
      </c>
      <c r="X1513" s="245" t="s">
        <v>1147</v>
      </c>
      <c r="Y1513" s="245" t="s">
        <v>1147</v>
      </c>
      <c r="Z1513" s="245" t="s">
        <v>1147</v>
      </c>
      <c r="AA1513" s="245" t="s">
        <v>1147</v>
      </c>
      <c r="AB1513" s="245" t="s">
        <v>1147</v>
      </c>
      <c r="AC1513" s="245" t="s">
        <v>1147</v>
      </c>
      <c r="AD1513" s="245" t="s">
        <v>1147</v>
      </c>
      <c r="AE1513" s="245" t="s">
        <v>1147</v>
      </c>
      <c r="AF1513" s="245" t="s">
        <v>1147</v>
      </c>
      <c r="AG1513" s="245" t="s">
        <v>197</v>
      </c>
      <c r="AH1513" s="245" t="s">
        <v>197</v>
      </c>
      <c r="AI1513" s="245" t="s">
        <v>197</v>
      </c>
      <c r="AJ1513" s="245" t="s">
        <v>197</v>
      </c>
      <c r="AK1513" s="245" t="s">
        <v>197</v>
      </c>
      <c r="AL1513" s="245" t="s">
        <v>197</v>
      </c>
      <c r="AM1513" s="245" t="s">
        <v>197</v>
      </c>
      <c r="AN1513" s="245" t="s">
        <v>197</v>
      </c>
      <c r="AO1513" s="245" t="s">
        <v>197</v>
      </c>
      <c r="AP1513" s="245" t="s">
        <v>197</v>
      </c>
      <c r="AQ1513" s="241">
        <v>0</v>
      </c>
      <c r="AR1513" s="241">
        <v>0</v>
      </c>
    </row>
    <row r="1514" spans="1:44" x14ac:dyDescent="0.2">
      <c r="A1514">
        <v>123611</v>
      </c>
      <c r="B1514" t="s">
        <v>1144</v>
      </c>
      <c r="C1514" t="s">
        <v>198</v>
      </c>
      <c r="D1514" t="s">
        <v>198</v>
      </c>
      <c r="E1514" t="s">
        <v>198</v>
      </c>
      <c r="F1514" t="s">
        <v>198</v>
      </c>
      <c r="G1514" t="s">
        <v>198</v>
      </c>
      <c r="H1514" t="s">
        <v>198</v>
      </c>
      <c r="I1514" t="s">
        <v>198</v>
      </c>
      <c r="J1514" t="s">
        <v>198</v>
      </c>
      <c r="K1514" t="s">
        <v>198</v>
      </c>
      <c r="L1514" t="s">
        <v>198</v>
      </c>
      <c r="M1514" t="s">
        <v>198</v>
      </c>
      <c r="N1514" t="s">
        <v>198</v>
      </c>
      <c r="O1514" t="s">
        <v>198</v>
      </c>
      <c r="P1514" t="s">
        <v>196</v>
      </c>
      <c r="Q1514" t="s">
        <v>198</v>
      </c>
      <c r="R1514" t="s">
        <v>198</v>
      </c>
      <c r="S1514" t="s">
        <v>198</v>
      </c>
      <c r="T1514" t="s">
        <v>198</v>
      </c>
      <c r="U1514" t="s">
        <v>198</v>
      </c>
      <c r="V1514" t="s">
        <v>198</v>
      </c>
      <c r="W1514" t="s">
        <v>196</v>
      </c>
      <c r="X1514" t="s">
        <v>198</v>
      </c>
      <c r="Y1514" t="s">
        <v>198</v>
      </c>
      <c r="Z1514" t="s">
        <v>196</v>
      </c>
      <c r="AA1514" t="s">
        <v>198</v>
      </c>
      <c r="AB1514" t="s">
        <v>196</v>
      </c>
      <c r="AC1514" t="s">
        <v>198</v>
      </c>
      <c r="AD1514" t="s">
        <v>198</v>
      </c>
      <c r="AE1514" t="s">
        <v>198</v>
      </c>
      <c r="AF1514" t="s">
        <v>196</v>
      </c>
      <c r="AG1514" t="s">
        <v>198</v>
      </c>
      <c r="AH1514" t="s">
        <v>196</v>
      </c>
      <c r="AI1514" t="s">
        <v>196</v>
      </c>
      <c r="AJ1514" t="s">
        <v>196</v>
      </c>
      <c r="AK1514" t="s">
        <v>196</v>
      </c>
      <c r="AL1514" t="s">
        <v>198</v>
      </c>
      <c r="AM1514" t="s">
        <v>198</v>
      </c>
      <c r="AN1514" t="s">
        <v>198</v>
      </c>
      <c r="AO1514" t="s">
        <v>196</v>
      </c>
      <c r="AP1514" t="s">
        <v>196</v>
      </c>
      <c r="AQ1514" s="241">
        <v>0</v>
      </c>
      <c r="AR1514" s="241">
        <v>0</v>
      </c>
    </row>
    <row r="1515" spans="1:44" x14ac:dyDescent="0.2">
      <c r="A1515">
        <v>123616</v>
      </c>
      <c r="B1515" t="s">
        <v>1144</v>
      </c>
      <c r="C1515" t="s">
        <v>198</v>
      </c>
      <c r="D1515" t="s">
        <v>198</v>
      </c>
      <c r="E1515" t="s">
        <v>198</v>
      </c>
      <c r="F1515" t="s">
        <v>198</v>
      </c>
      <c r="G1515" t="s">
        <v>196</v>
      </c>
      <c r="H1515" t="s">
        <v>198</v>
      </c>
      <c r="I1515" t="s">
        <v>197</v>
      </c>
      <c r="J1515" t="s">
        <v>198</v>
      </c>
      <c r="K1515" t="s">
        <v>198</v>
      </c>
      <c r="L1515" t="s">
        <v>198</v>
      </c>
      <c r="M1515" t="s">
        <v>198</v>
      </c>
      <c r="N1515" t="s">
        <v>198</v>
      </c>
      <c r="O1515" t="s">
        <v>198</v>
      </c>
      <c r="P1515" t="s">
        <v>198</v>
      </c>
      <c r="Q1515" t="s">
        <v>198</v>
      </c>
      <c r="R1515" t="s">
        <v>198</v>
      </c>
      <c r="S1515" t="s">
        <v>198</v>
      </c>
      <c r="T1515" t="s">
        <v>196</v>
      </c>
      <c r="U1515" t="s">
        <v>198</v>
      </c>
      <c r="V1515" t="s">
        <v>196</v>
      </c>
      <c r="W1515" t="s">
        <v>198</v>
      </c>
      <c r="X1515" t="s">
        <v>198</v>
      </c>
      <c r="Y1515" t="s">
        <v>196</v>
      </c>
      <c r="Z1515" t="s">
        <v>198</v>
      </c>
      <c r="AA1515" t="s">
        <v>198</v>
      </c>
      <c r="AB1515" t="s">
        <v>198</v>
      </c>
      <c r="AC1515" t="s">
        <v>198</v>
      </c>
      <c r="AD1515" t="s">
        <v>196</v>
      </c>
      <c r="AE1515" t="s">
        <v>196</v>
      </c>
      <c r="AF1515" t="s">
        <v>196</v>
      </c>
      <c r="AG1515" t="s">
        <v>198</v>
      </c>
      <c r="AH1515" t="s">
        <v>197</v>
      </c>
      <c r="AI1515" t="s">
        <v>196</v>
      </c>
      <c r="AJ1515" t="s">
        <v>196</v>
      </c>
      <c r="AK1515" t="s">
        <v>196</v>
      </c>
      <c r="AL1515" t="s">
        <v>198</v>
      </c>
      <c r="AM1515" t="s">
        <v>197</v>
      </c>
      <c r="AN1515" t="s">
        <v>196</v>
      </c>
      <c r="AO1515" t="s">
        <v>196</v>
      </c>
      <c r="AP1515" t="s">
        <v>196</v>
      </c>
      <c r="AQ1515" s="241">
        <v>0</v>
      </c>
      <c r="AR1515" s="241">
        <v>0</v>
      </c>
    </row>
    <row r="1516" spans="1:44" x14ac:dyDescent="0.2">
      <c r="A1516">
        <v>123617</v>
      </c>
      <c r="B1516" t="s">
        <v>59</v>
      </c>
      <c r="C1516" t="s">
        <v>197</v>
      </c>
      <c r="D1516" t="s">
        <v>197</v>
      </c>
      <c r="E1516" t="s">
        <v>197</v>
      </c>
      <c r="F1516" t="s">
        <v>197</v>
      </c>
      <c r="G1516" t="s">
        <v>198</v>
      </c>
      <c r="H1516" t="s">
        <v>198</v>
      </c>
      <c r="I1516" t="s">
        <v>197</v>
      </c>
      <c r="J1516" t="s">
        <v>197</v>
      </c>
      <c r="K1516" t="s">
        <v>198</v>
      </c>
      <c r="L1516" t="s">
        <v>198</v>
      </c>
      <c r="M1516" t="s">
        <v>198</v>
      </c>
      <c r="N1516" t="s">
        <v>198</v>
      </c>
      <c r="O1516" t="s">
        <v>198</v>
      </c>
      <c r="P1516" t="s">
        <v>198</v>
      </c>
      <c r="Q1516" t="s">
        <v>198</v>
      </c>
      <c r="R1516" t="s">
        <v>198</v>
      </c>
      <c r="S1516" t="s">
        <v>198</v>
      </c>
      <c r="T1516" t="s">
        <v>197</v>
      </c>
      <c r="U1516" t="s">
        <v>196</v>
      </c>
      <c r="V1516" t="s">
        <v>197</v>
      </c>
      <c r="W1516" t="s">
        <v>198</v>
      </c>
      <c r="X1516" t="s">
        <v>198</v>
      </c>
      <c r="Y1516" t="s">
        <v>198</v>
      </c>
      <c r="Z1516" t="s">
        <v>198</v>
      </c>
      <c r="AA1516" t="s">
        <v>196</v>
      </c>
      <c r="AB1516" t="s">
        <v>198</v>
      </c>
      <c r="AC1516" t="s">
        <v>198</v>
      </c>
      <c r="AD1516" t="s">
        <v>196</v>
      </c>
      <c r="AE1516" t="s">
        <v>198</v>
      </c>
      <c r="AF1516" t="s">
        <v>196</v>
      </c>
      <c r="AG1516" t="s">
        <v>198</v>
      </c>
      <c r="AH1516" t="s">
        <v>197</v>
      </c>
      <c r="AI1516" t="s">
        <v>198</v>
      </c>
      <c r="AJ1516" t="s">
        <v>197</v>
      </c>
      <c r="AK1516" t="s">
        <v>197</v>
      </c>
      <c r="AL1516" t="s">
        <v>198</v>
      </c>
      <c r="AM1516" t="s">
        <v>197</v>
      </c>
      <c r="AN1516" t="s">
        <v>198</v>
      </c>
      <c r="AO1516" t="s">
        <v>197</v>
      </c>
      <c r="AP1516" t="s">
        <v>197</v>
      </c>
      <c r="AQ1516" s="241">
        <v>0</v>
      </c>
      <c r="AR1516" s="241">
        <v>0</v>
      </c>
    </row>
    <row r="1517" spans="1:44" x14ac:dyDescent="0.2">
      <c r="A1517">
        <v>123622</v>
      </c>
      <c r="B1517" t="s">
        <v>1141</v>
      </c>
      <c r="C1517" t="s">
        <v>198</v>
      </c>
      <c r="D1517" t="s">
        <v>198</v>
      </c>
      <c r="E1517" t="s">
        <v>198</v>
      </c>
      <c r="F1517" t="s">
        <v>198</v>
      </c>
      <c r="G1517" t="s">
        <v>198</v>
      </c>
      <c r="H1517" t="s">
        <v>198</v>
      </c>
      <c r="I1517" t="s">
        <v>198</v>
      </c>
      <c r="J1517" t="s">
        <v>198</v>
      </c>
      <c r="K1517" t="s">
        <v>198</v>
      </c>
      <c r="L1517" t="s">
        <v>198</v>
      </c>
      <c r="M1517" t="s">
        <v>198</v>
      </c>
      <c r="N1517" t="s">
        <v>198</v>
      </c>
      <c r="O1517" t="s">
        <v>198</v>
      </c>
      <c r="P1517" t="s">
        <v>196</v>
      </c>
      <c r="Q1517" t="s">
        <v>198</v>
      </c>
      <c r="R1517" t="s">
        <v>198</v>
      </c>
      <c r="S1517" t="s">
        <v>198</v>
      </c>
      <c r="T1517" t="s">
        <v>198</v>
      </c>
      <c r="U1517" t="s">
        <v>196</v>
      </c>
      <c r="V1517" t="s">
        <v>198</v>
      </c>
      <c r="W1517" t="s">
        <v>198</v>
      </c>
      <c r="X1517" t="s">
        <v>198</v>
      </c>
      <c r="Y1517" t="s">
        <v>198</v>
      </c>
      <c r="Z1517" t="s">
        <v>198</v>
      </c>
      <c r="AA1517" t="s">
        <v>198</v>
      </c>
      <c r="AB1517" t="s">
        <v>196</v>
      </c>
      <c r="AC1517" t="s">
        <v>198</v>
      </c>
      <c r="AD1517" t="s">
        <v>198</v>
      </c>
      <c r="AE1517" t="s">
        <v>198</v>
      </c>
      <c r="AF1517" t="s">
        <v>196</v>
      </c>
      <c r="AG1517" t="s">
        <v>198</v>
      </c>
      <c r="AH1517" t="s">
        <v>196</v>
      </c>
      <c r="AI1517" t="s">
        <v>198</v>
      </c>
      <c r="AJ1517" t="s">
        <v>198</v>
      </c>
      <c r="AK1517" t="s">
        <v>196</v>
      </c>
      <c r="AL1517" t="s">
        <v>198</v>
      </c>
      <c r="AM1517" t="s">
        <v>198</v>
      </c>
      <c r="AN1517" t="s">
        <v>198</v>
      </c>
      <c r="AO1517" t="s">
        <v>196</v>
      </c>
      <c r="AP1517" t="s">
        <v>198</v>
      </c>
      <c r="AQ1517" s="241">
        <v>0</v>
      </c>
      <c r="AR1517" s="241">
        <v>0</v>
      </c>
    </row>
    <row r="1518" spans="1:44" x14ac:dyDescent="0.2">
      <c r="A1518">
        <v>123630</v>
      </c>
      <c r="B1518" t="s">
        <v>1141</v>
      </c>
      <c r="C1518" t="s">
        <v>198</v>
      </c>
      <c r="D1518" t="s">
        <v>196</v>
      </c>
      <c r="E1518" t="s">
        <v>198</v>
      </c>
      <c r="F1518" t="s">
        <v>196</v>
      </c>
      <c r="G1518" t="s">
        <v>198</v>
      </c>
      <c r="H1518" t="s">
        <v>198</v>
      </c>
      <c r="I1518" t="s">
        <v>198</v>
      </c>
      <c r="J1518" t="s">
        <v>198</v>
      </c>
      <c r="K1518" t="s">
        <v>198</v>
      </c>
      <c r="L1518" t="s">
        <v>198</v>
      </c>
      <c r="M1518" t="s">
        <v>198</v>
      </c>
      <c r="N1518" t="s">
        <v>198</v>
      </c>
      <c r="O1518" t="s">
        <v>196</v>
      </c>
      <c r="P1518" t="s">
        <v>198</v>
      </c>
      <c r="Q1518" t="s">
        <v>196</v>
      </c>
      <c r="R1518" t="s">
        <v>198</v>
      </c>
      <c r="S1518" t="s">
        <v>197</v>
      </c>
      <c r="T1518" t="s">
        <v>196</v>
      </c>
      <c r="U1518" t="s">
        <v>198</v>
      </c>
      <c r="V1518" t="s">
        <v>198</v>
      </c>
      <c r="W1518" t="s">
        <v>196</v>
      </c>
      <c r="X1518" t="s">
        <v>198</v>
      </c>
      <c r="Y1518" t="s">
        <v>197</v>
      </c>
      <c r="Z1518" t="s">
        <v>198</v>
      </c>
      <c r="AA1518" t="s">
        <v>198</v>
      </c>
      <c r="AB1518" t="s">
        <v>196</v>
      </c>
      <c r="AC1518" t="s">
        <v>198</v>
      </c>
      <c r="AD1518" t="s">
        <v>196</v>
      </c>
      <c r="AE1518" t="s">
        <v>198</v>
      </c>
      <c r="AF1518" t="s">
        <v>198</v>
      </c>
      <c r="AG1518" t="s">
        <v>197</v>
      </c>
      <c r="AH1518" t="s">
        <v>197</v>
      </c>
      <c r="AI1518" t="s">
        <v>197</v>
      </c>
      <c r="AJ1518" t="s">
        <v>197</v>
      </c>
      <c r="AK1518" t="s">
        <v>197</v>
      </c>
      <c r="AL1518" t="s">
        <v>197</v>
      </c>
      <c r="AM1518" t="s">
        <v>197</v>
      </c>
      <c r="AN1518" t="s">
        <v>197</v>
      </c>
      <c r="AO1518" t="s">
        <v>197</v>
      </c>
      <c r="AP1518" t="s">
        <v>197</v>
      </c>
      <c r="AQ1518" s="241">
        <v>0</v>
      </c>
      <c r="AR1518" s="241">
        <v>0</v>
      </c>
    </row>
    <row r="1519" spans="1:44" x14ac:dyDescent="0.2">
      <c r="A1519">
        <v>123633</v>
      </c>
      <c r="B1519" t="s">
        <v>1141</v>
      </c>
      <c r="C1519" t="s">
        <v>197</v>
      </c>
      <c r="D1519" t="s">
        <v>197</v>
      </c>
      <c r="E1519" t="s">
        <v>197</v>
      </c>
      <c r="F1519" t="s">
        <v>197</v>
      </c>
      <c r="G1519" t="s">
        <v>196</v>
      </c>
      <c r="H1519" t="s">
        <v>198</v>
      </c>
      <c r="I1519" t="s">
        <v>197</v>
      </c>
      <c r="J1519" t="s">
        <v>197</v>
      </c>
      <c r="K1519" t="s">
        <v>197</v>
      </c>
      <c r="L1519" t="s">
        <v>198</v>
      </c>
      <c r="M1519" t="s">
        <v>198</v>
      </c>
      <c r="N1519" t="s">
        <v>196</v>
      </c>
      <c r="O1519" t="s">
        <v>196</v>
      </c>
      <c r="P1519" t="s">
        <v>196</v>
      </c>
      <c r="Q1519" t="s">
        <v>196</v>
      </c>
      <c r="R1519" t="s">
        <v>198</v>
      </c>
      <c r="S1519" t="s">
        <v>198</v>
      </c>
      <c r="T1519" t="s">
        <v>198</v>
      </c>
      <c r="U1519" t="s">
        <v>198</v>
      </c>
      <c r="V1519" t="s">
        <v>198</v>
      </c>
      <c r="W1519" t="s">
        <v>196</v>
      </c>
      <c r="X1519" t="s">
        <v>196</v>
      </c>
      <c r="Y1519" t="s">
        <v>196</v>
      </c>
      <c r="Z1519" t="s">
        <v>196</v>
      </c>
      <c r="AA1519" t="s">
        <v>196</v>
      </c>
      <c r="AB1519" t="s">
        <v>196</v>
      </c>
      <c r="AC1519" t="s">
        <v>196</v>
      </c>
      <c r="AD1519" t="s">
        <v>198</v>
      </c>
      <c r="AE1519" t="s">
        <v>196</v>
      </c>
      <c r="AF1519" t="s">
        <v>196</v>
      </c>
      <c r="AG1519" t="s">
        <v>198</v>
      </c>
      <c r="AH1519" t="s">
        <v>196</v>
      </c>
      <c r="AI1519" t="s">
        <v>198</v>
      </c>
      <c r="AJ1519" t="s">
        <v>196</v>
      </c>
      <c r="AK1519" t="s">
        <v>196</v>
      </c>
      <c r="AL1519" t="s">
        <v>197</v>
      </c>
      <c r="AM1519" t="s">
        <v>197</v>
      </c>
      <c r="AN1519" t="s">
        <v>197</v>
      </c>
      <c r="AO1519" t="s">
        <v>197</v>
      </c>
      <c r="AP1519" t="s">
        <v>198</v>
      </c>
      <c r="AQ1519" s="241">
        <v>0</v>
      </c>
      <c r="AR1519" s="241">
        <v>0</v>
      </c>
    </row>
    <row r="1520" spans="1:44" x14ac:dyDescent="0.2">
      <c r="A1520">
        <v>123638</v>
      </c>
      <c r="B1520" t="s">
        <v>1141</v>
      </c>
      <c r="C1520" t="s">
        <v>198</v>
      </c>
      <c r="D1520" t="s">
        <v>198</v>
      </c>
      <c r="E1520" t="s">
        <v>198</v>
      </c>
      <c r="F1520" t="s">
        <v>198</v>
      </c>
      <c r="G1520" t="s">
        <v>198</v>
      </c>
      <c r="H1520" t="s">
        <v>197</v>
      </c>
      <c r="I1520" t="s">
        <v>198</v>
      </c>
      <c r="J1520" t="s">
        <v>198</v>
      </c>
      <c r="K1520" t="s">
        <v>198</v>
      </c>
      <c r="L1520" t="s">
        <v>198</v>
      </c>
      <c r="M1520" t="s">
        <v>198</v>
      </c>
      <c r="N1520" t="s">
        <v>198</v>
      </c>
      <c r="O1520" t="s">
        <v>198</v>
      </c>
      <c r="P1520" t="s">
        <v>196</v>
      </c>
      <c r="Q1520" t="s">
        <v>198</v>
      </c>
      <c r="R1520" t="s">
        <v>198</v>
      </c>
      <c r="S1520" t="s">
        <v>198</v>
      </c>
      <c r="T1520" t="s">
        <v>198</v>
      </c>
      <c r="U1520" t="s">
        <v>198</v>
      </c>
      <c r="V1520" t="s">
        <v>198</v>
      </c>
      <c r="W1520" t="s">
        <v>196</v>
      </c>
      <c r="X1520" t="s">
        <v>198</v>
      </c>
      <c r="Y1520" t="s">
        <v>198</v>
      </c>
      <c r="Z1520" t="s">
        <v>198</v>
      </c>
      <c r="AA1520" t="s">
        <v>198</v>
      </c>
      <c r="AB1520" t="s">
        <v>198</v>
      </c>
      <c r="AC1520" t="s">
        <v>198</v>
      </c>
      <c r="AD1520" t="s">
        <v>198</v>
      </c>
      <c r="AE1520" t="s">
        <v>198</v>
      </c>
      <c r="AF1520" t="s">
        <v>198</v>
      </c>
      <c r="AG1520" t="s">
        <v>198</v>
      </c>
      <c r="AH1520" t="s">
        <v>196</v>
      </c>
      <c r="AI1520" t="s">
        <v>198</v>
      </c>
      <c r="AJ1520" t="s">
        <v>198</v>
      </c>
      <c r="AK1520" t="s">
        <v>196</v>
      </c>
      <c r="AL1520" t="s">
        <v>197</v>
      </c>
      <c r="AM1520" t="s">
        <v>197</v>
      </c>
      <c r="AN1520" t="s">
        <v>197</v>
      </c>
      <c r="AO1520" t="s">
        <v>198</v>
      </c>
      <c r="AP1520" t="s">
        <v>198</v>
      </c>
      <c r="AQ1520" s="241">
        <v>0</v>
      </c>
      <c r="AR1520" s="241">
        <v>0</v>
      </c>
    </row>
    <row r="1521" spans="1:44" x14ac:dyDescent="0.2">
      <c r="A1521">
        <v>123640</v>
      </c>
      <c r="B1521" t="s">
        <v>1144</v>
      </c>
      <c r="C1521" t="s">
        <v>198</v>
      </c>
      <c r="D1521" t="s">
        <v>198</v>
      </c>
      <c r="E1521" t="s">
        <v>198</v>
      </c>
      <c r="F1521" t="s">
        <v>198</v>
      </c>
      <c r="G1521" t="s">
        <v>198</v>
      </c>
      <c r="H1521" t="s">
        <v>198</v>
      </c>
      <c r="I1521" t="s">
        <v>198</v>
      </c>
      <c r="J1521" t="s">
        <v>198</v>
      </c>
      <c r="K1521" t="s">
        <v>198</v>
      </c>
      <c r="L1521" t="s">
        <v>198</v>
      </c>
      <c r="M1521" t="s">
        <v>198</v>
      </c>
      <c r="N1521" t="s">
        <v>198</v>
      </c>
      <c r="O1521" t="s">
        <v>198</v>
      </c>
      <c r="P1521" t="s">
        <v>198</v>
      </c>
      <c r="Q1521" t="s">
        <v>198</v>
      </c>
      <c r="R1521" t="s">
        <v>197</v>
      </c>
      <c r="S1521" t="s">
        <v>198</v>
      </c>
      <c r="T1521" t="s">
        <v>198</v>
      </c>
      <c r="U1521" t="s">
        <v>198</v>
      </c>
      <c r="V1521" t="s">
        <v>198</v>
      </c>
      <c r="W1521" t="s">
        <v>196</v>
      </c>
      <c r="X1521" t="s">
        <v>198</v>
      </c>
      <c r="Y1521" t="s">
        <v>198</v>
      </c>
      <c r="Z1521" t="s">
        <v>198</v>
      </c>
      <c r="AA1521" t="s">
        <v>198</v>
      </c>
      <c r="AB1521" t="s">
        <v>198</v>
      </c>
      <c r="AC1521" t="s">
        <v>198</v>
      </c>
      <c r="AD1521" t="s">
        <v>198</v>
      </c>
      <c r="AE1521" t="s">
        <v>198</v>
      </c>
      <c r="AF1521" t="s">
        <v>198</v>
      </c>
      <c r="AG1521" t="s">
        <v>198</v>
      </c>
      <c r="AH1521" t="s">
        <v>196</v>
      </c>
      <c r="AI1521" t="s">
        <v>198</v>
      </c>
      <c r="AJ1521" t="s">
        <v>198</v>
      </c>
      <c r="AK1521" t="s">
        <v>198</v>
      </c>
      <c r="AL1521" t="s">
        <v>198</v>
      </c>
      <c r="AM1521" t="s">
        <v>197</v>
      </c>
      <c r="AN1521" t="s">
        <v>197</v>
      </c>
      <c r="AO1521" t="s">
        <v>198</v>
      </c>
      <c r="AP1521" t="s">
        <v>198</v>
      </c>
      <c r="AQ1521" s="241">
        <v>0</v>
      </c>
      <c r="AR1521" s="241">
        <v>0</v>
      </c>
    </row>
    <row r="1522" spans="1:44" x14ac:dyDescent="0.2">
      <c r="A1522">
        <v>123643</v>
      </c>
      <c r="B1522" t="s">
        <v>1141</v>
      </c>
      <c r="C1522" t="s">
        <v>198</v>
      </c>
      <c r="D1522" t="s">
        <v>198</v>
      </c>
      <c r="E1522" t="s">
        <v>198</v>
      </c>
      <c r="F1522" t="s">
        <v>196</v>
      </c>
      <c r="G1522" t="s">
        <v>196</v>
      </c>
      <c r="H1522" t="s">
        <v>198</v>
      </c>
      <c r="I1522" t="s">
        <v>198</v>
      </c>
      <c r="J1522" t="s">
        <v>198</v>
      </c>
      <c r="K1522" t="s">
        <v>198</v>
      </c>
      <c r="L1522" t="s">
        <v>198</v>
      </c>
      <c r="M1522" t="s">
        <v>198</v>
      </c>
      <c r="N1522" t="s">
        <v>198</v>
      </c>
      <c r="O1522" t="s">
        <v>196</v>
      </c>
      <c r="P1522" t="s">
        <v>198</v>
      </c>
      <c r="Q1522" t="s">
        <v>198</v>
      </c>
      <c r="R1522" t="s">
        <v>198</v>
      </c>
      <c r="S1522" t="s">
        <v>196</v>
      </c>
      <c r="T1522" t="s">
        <v>196</v>
      </c>
      <c r="U1522" t="s">
        <v>198</v>
      </c>
      <c r="V1522" t="s">
        <v>196</v>
      </c>
      <c r="W1522" t="s">
        <v>198</v>
      </c>
      <c r="X1522" t="s">
        <v>198</v>
      </c>
      <c r="Y1522" t="s">
        <v>198</v>
      </c>
      <c r="Z1522" t="s">
        <v>197</v>
      </c>
      <c r="AA1522" t="s">
        <v>198</v>
      </c>
      <c r="AB1522" t="s">
        <v>198</v>
      </c>
      <c r="AC1522" t="s">
        <v>198</v>
      </c>
      <c r="AD1522" t="s">
        <v>198</v>
      </c>
      <c r="AE1522" t="s">
        <v>198</v>
      </c>
      <c r="AF1522" t="s">
        <v>198</v>
      </c>
      <c r="AG1522" t="s">
        <v>197</v>
      </c>
      <c r="AH1522" t="s">
        <v>197</v>
      </c>
      <c r="AI1522" t="s">
        <v>197</v>
      </c>
      <c r="AJ1522" t="s">
        <v>197</v>
      </c>
      <c r="AK1522" t="s">
        <v>197</v>
      </c>
      <c r="AL1522" t="s">
        <v>197</v>
      </c>
      <c r="AM1522" t="s">
        <v>197</v>
      </c>
      <c r="AN1522" t="s">
        <v>197</v>
      </c>
      <c r="AO1522" t="s">
        <v>197</v>
      </c>
      <c r="AP1522" t="s">
        <v>197</v>
      </c>
      <c r="AQ1522" s="241">
        <v>0</v>
      </c>
      <c r="AR1522" s="241">
        <v>0</v>
      </c>
    </row>
    <row r="1523" spans="1:44" x14ac:dyDescent="0.2">
      <c r="A1523">
        <v>123648</v>
      </c>
      <c r="B1523" t="s">
        <v>65</v>
      </c>
      <c r="C1523" t="s">
        <v>198</v>
      </c>
      <c r="D1523" t="s">
        <v>198</v>
      </c>
      <c r="E1523" t="s">
        <v>198</v>
      </c>
      <c r="F1523" t="s">
        <v>198</v>
      </c>
      <c r="G1523" t="s">
        <v>196</v>
      </c>
      <c r="H1523" t="s">
        <v>198</v>
      </c>
      <c r="I1523" t="s">
        <v>198</v>
      </c>
      <c r="J1523" t="s">
        <v>198</v>
      </c>
      <c r="K1523" t="s">
        <v>198</v>
      </c>
      <c r="L1523" t="s">
        <v>196</v>
      </c>
      <c r="M1523" t="s">
        <v>198</v>
      </c>
      <c r="N1523" t="s">
        <v>196</v>
      </c>
      <c r="O1523" t="s">
        <v>198</v>
      </c>
      <c r="P1523" t="s">
        <v>196</v>
      </c>
      <c r="Q1523" t="s">
        <v>198</v>
      </c>
      <c r="R1523" t="s">
        <v>198</v>
      </c>
      <c r="S1523" t="s">
        <v>196</v>
      </c>
      <c r="T1523" t="s">
        <v>196</v>
      </c>
      <c r="U1523" t="s">
        <v>196</v>
      </c>
      <c r="V1523" t="s">
        <v>196</v>
      </c>
      <c r="W1523" t="s">
        <v>198</v>
      </c>
      <c r="X1523" t="s">
        <v>198</v>
      </c>
      <c r="Y1523" t="s">
        <v>198</v>
      </c>
      <c r="Z1523" t="s">
        <v>196</v>
      </c>
      <c r="AA1523" t="s">
        <v>196</v>
      </c>
      <c r="AB1523" t="s">
        <v>198</v>
      </c>
      <c r="AC1523" t="s">
        <v>198</v>
      </c>
      <c r="AD1523" t="s">
        <v>196</v>
      </c>
      <c r="AE1523" t="s">
        <v>198</v>
      </c>
      <c r="AF1523" t="s">
        <v>196</v>
      </c>
      <c r="AG1523" t="s">
        <v>197</v>
      </c>
      <c r="AH1523" t="s">
        <v>197</v>
      </c>
      <c r="AI1523" t="s">
        <v>197</v>
      </c>
      <c r="AJ1523" t="s">
        <v>197</v>
      </c>
      <c r="AK1523" t="s">
        <v>197</v>
      </c>
      <c r="AL1523"/>
      <c r="AM1523"/>
      <c r="AN1523"/>
      <c r="AO1523"/>
      <c r="AP1523"/>
      <c r="AQ1523" s="241">
        <v>0</v>
      </c>
      <c r="AR1523" s="241">
        <v>0</v>
      </c>
    </row>
    <row r="1524" spans="1:44" ht="21.75" x14ac:dyDescent="0.5">
      <c r="A1524" s="246">
        <v>123649</v>
      </c>
      <c r="B1524" t="s">
        <v>1141</v>
      </c>
      <c r="C1524" s="241" t="s">
        <v>198</v>
      </c>
      <c r="D1524" s="241" t="s">
        <v>198</v>
      </c>
      <c r="E1524" s="241" t="s">
        <v>198</v>
      </c>
      <c r="F1524" s="241" t="s">
        <v>198</v>
      </c>
      <c r="G1524" s="241" t="s">
        <v>198</v>
      </c>
      <c r="H1524" s="241" t="s">
        <v>198</v>
      </c>
      <c r="I1524" s="241" t="s">
        <v>198</v>
      </c>
      <c r="J1524" s="241" t="s">
        <v>198</v>
      </c>
      <c r="K1524" s="241" t="s">
        <v>198</v>
      </c>
      <c r="L1524" s="241" t="s">
        <v>198</v>
      </c>
      <c r="M1524" s="241" t="s">
        <v>198</v>
      </c>
      <c r="N1524" s="241" t="s">
        <v>198</v>
      </c>
      <c r="O1524" s="241" t="s">
        <v>198</v>
      </c>
      <c r="P1524" s="241" t="s">
        <v>196</v>
      </c>
      <c r="Q1524" s="241" t="s">
        <v>198</v>
      </c>
      <c r="R1524" s="241" t="s">
        <v>198</v>
      </c>
      <c r="S1524" s="241" t="s">
        <v>198</v>
      </c>
      <c r="T1524" s="241" t="s">
        <v>198</v>
      </c>
      <c r="U1524" s="241" t="s">
        <v>198</v>
      </c>
      <c r="V1524" s="241" t="s">
        <v>198</v>
      </c>
      <c r="W1524" s="241" t="s">
        <v>198</v>
      </c>
      <c r="X1524" s="241" t="s">
        <v>198</v>
      </c>
      <c r="Y1524" s="241" t="s">
        <v>198</v>
      </c>
      <c r="Z1524" s="241" t="s">
        <v>198</v>
      </c>
      <c r="AA1524" s="241" t="s">
        <v>198</v>
      </c>
      <c r="AB1524" s="241" t="s">
        <v>196</v>
      </c>
      <c r="AC1524" s="241" t="s">
        <v>196</v>
      </c>
      <c r="AD1524" s="241" t="s">
        <v>198</v>
      </c>
      <c r="AE1524" s="241" t="s">
        <v>198</v>
      </c>
      <c r="AF1524" s="241" t="s">
        <v>198</v>
      </c>
      <c r="AG1524" s="241" t="s">
        <v>197</v>
      </c>
      <c r="AH1524" s="241" t="s">
        <v>197</v>
      </c>
      <c r="AI1524" s="241" t="s">
        <v>197</v>
      </c>
      <c r="AJ1524" s="241" t="s">
        <v>197</v>
      </c>
      <c r="AK1524" s="241" t="s">
        <v>197</v>
      </c>
      <c r="AL1524" s="241" t="s">
        <v>197</v>
      </c>
      <c r="AM1524" s="241" t="s">
        <v>197</v>
      </c>
      <c r="AN1524" s="241" t="s">
        <v>197</v>
      </c>
      <c r="AO1524" s="241" t="s">
        <v>197</v>
      </c>
      <c r="AP1524" s="241" t="s">
        <v>197</v>
      </c>
      <c r="AQ1524" s="241">
        <v>0</v>
      </c>
      <c r="AR1524" s="241">
        <v>0</v>
      </c>
    </row>
    <row r="1525" spans="1:44" x14ac:dyDescent="0.2">
      <c r="A1525">
        <v>123650</v>
      </c>
      <c r="B1525" t="s">
        <v>1144</v>
      </c>
      <c r="C1525" t="s">
        <v>198</v>
      </c>
      <c r="D1525" t="s">
        <v>198</v>
      </c>
      <c r="E1525" t="s">
        <v>196</v>
      </c>
      <c r="F1525" t="s">
        <v>198</v>
      </c>
      <c r="G1525" t="s">
        <v>198</v>
      </c>
      <c r="H1525" t="s">
        <v>197</v>
      </c>
      <c r="I1525" t="s">
        <v>198</v>
      </c>
      <c r="J1525" t="s">
        <v>198</v>
      </c>
      <c r="K1525" t="s">
        <v>198</v>
      </c>
      <c r="L1525" t="s">
        <v>198</v>
      </c>
      <c r="M1525" t="s">
        <v>198</v>
      </c>
      <c r="N1525" t="s">
        <v>198</v>
      </c>
      <c r="O1525" t="s">
        <v>198</v>
      </c>
      <c r="P1525" t="s">
        <v>196</v>
      </c>
      <c r="Q1525" t="s">
        <v>198</v>
      </c>
      <c r="R1525" t="s">
        <v>196</v>
      </c>
      <c r="S1525" t="s">
        <v>198</v>
      </c>
      <c r="T1525" t="s">
        <v>196</v>
      </c>
      <c r="U1525" t="s">
        <v>198</v>
      </c>
      <c r="V1525" t="s">
        <v>198</v>
      </c>
      <c r="W1525" t="s">
        <v>198</v>
      </c>
      <c r="X1525" t="s">
        <v>198</v>
      </c>
      <c r="Y1525" t="s">
        <v>198</v>
      </c>
      <c r="Z1525" t="s">
        <v>198</v>
      </c>
      <c r="AA1525" t="s">
        <v>198</v>
      </c>
      <c r="AB1525" t="s">
        <v>198</v>
      </c>
      <c r="AC1525" t="s">
        <v>198</v>
      </c>
      <c r="AD1525" t="s">
        <v>198</v>
      </c>
      <c r="AE1525" t="s">
        <v>198</v>
      </c>
      <c r="AF1525" t="s">
        <v>198</v>
      </c>
      <c r="AG1525" t="s">
        <v>197</v>
      </c>
      <c r="AH1525" t="s">
        <v>197</v>
      </c>
      <c r="AI1525" t="s">
        <v>197</v>
      </c>
      <c r="AJ1525" t="s">
        <v>197</v>
      </c>
      <c r="AK1525" t="s">
        <v>197</v>
      </c>
      <c r="AL1525" t="s">
        <v>197</v>
      </c>
      <c r="AM1525" t="s">
        <v>197</v>
      </c>
      <c r="AN1525" t="s">
        <v>197</v>
      </c>
      <c r="AO1525" t="s">
        <v>197</v>
      </c>
      <c r="AP1525" t="s">
        <v>197</v>
      </c>
      <c r="AQ1525" s="241">
        <v>0</v>
      </c>
      <c r="AR1525" s="241">
        <v>0</v>
      </c>
    </row>
    <row r="1526" spans="1:44" x14ac:dyDescent="0.2">
      <c r="A1526">
        <v>123653</v>
      </c>
      <c r="B1526" t="s">
        <v>1141</v>
      </c>
      <c r="C1526" t="s">
        <v>198</v>
      </c>
      <c r="D1526" t="s">
        <v>198</v>
      </c>
      <c r="E1526" t="s">
        <v>198</v>
      </c>
      <c r="F1526" t="s">
        <v>198</v>
      </c>
      <c r="G1526" t="s">
        <v>196</v>
      </c>
      <c r="H1526" t="s">
        <v>198</v>
      </c>
      <c r="I1526" t="s">
        <v>198</v>
      </c>
      <c r="J1526" t="s">
        <v>198</v>
      </c>
      <c r="K1526" t="s">
        <v>198</v>
      </c>
      <c r="L1526" t="s">
        <v>197</v>
      </c>
      <c r="M1526" t="s">
        <v>197</v>
      </c>
      <c r="N1526" t="s">
        <v>198</v>
      </c>
      <c r="O1526" t="s">
        <v>198</v>
      </c>
      <c r="P1526" t="s">
        <v>198</v>
      </c>
      <c r="Q1526" t="s">
        <v>198</v>
      </c>
      <c r="R1526" t="s">
        <v>198</v>
      </c>
      <c r="S1526" t="s">
        <v>198</v>
      </c>
      <c r="T1526" t="s">
        <v>198</v>
      </c>
      <c r="U1526" t="s">
        <v>198</v>
      </c>
      <c r="V1526" t="s">
        <v>198</v>
      </c>
      <c r="W1526" t="s">
        <v>198</v>
      </c>
      <c r="X1526" t="s">
        <v>198</v>
      </c>
      <c r="Y1526" t="s">
        <v>198</v>
      </c>
      <c r="Z1526" t="s">
        <v>198</v>
      </c>
      <c r="AA1526" t="s">
        <v>198</v>
      </c>
      <c r="AB1526" t="s">
        <v>198</v>
      </c>
      <c r="AC1526" t="s">
        <v>198</v>
      </c>
      <c r="AD1526" t="s">
        <v>198</v>
      </c>
      <c r="AE1526" t="s">
        <v>198</v>
      </c>
      <c r="AF1526" t="s">
        <v>196</v>
      </c>
      <c r="AG1526" t="s">
        <v>198</v>
      </c>
      <c r="AH1526" t="s">
        <v>198</v>
      </c>
      <c r="AI1526" t="s">
        <v>198</v>
      </c>
      <c r="AJ1526" t="s">
        <v>198</v>
      </c>
      <c r="AK1526" t="s">
        <v>198</v>
      </c>
      <c r="AL1526" t="s">
        <v>197</v>
      </c>
      <c r="AM1526" t="s">
        <v>197</v>
      </c>
      <c r="AN1526" t="s">
        <v>197</v>
      </c>
      <c r="AO1526" t="s">
        <v>197</v>
      </c>
      <c r="AP1526" t="s">
        <v>197</v>
      </c>
      <c r="AQ1526" s="241">
        <v>0</v>
      </c>
      <c r="AR1526" s="241">
        <v>0</v>
      </c>
    </row>
    <row r="1527" spans="1:44" ht="21.75" x14ac:dyDescent="0.5">
      <c r="A1527" s="259">
        <v>123657</v>
      </c>
      <c r="B1527" t="s">
        <v>1144</v>
      </c>
      <c r="C1527" s="241" t="s">
        <v>198</v>
      </c>
      <c r="D1527" s="241" t="s">
        <v>198</v>
      </c>
      <c r="E1527" s="241" t="s">
        <v>198</v>
      </c>
      <c r="F1527" s="241" t="s">
        <v>198</v>
      </c>
      <c r="G1527" s="241" t="s">
        <v>198</v>
      </c>
      <c r="H1527" s="241" t="s">
        <v>198</v>
      </c>
      <c r="I1527" s="241" t="s">
        <v>198</v>
      </c>
      <c r="J1527" s="241" t="s">
        <v>198</v>
      </c>
      <c r="K1527" s="241" t="s">
        <v>198</v>
      </c>
      <c r="L1527" s="241" t="s">
        <v>198</v>
      </c>
      <c r="M1527" s="241" t="s">
        <v>198</v>
      </c>
      <c r="N1527" s="241" t="s">
        <v>198</v>
      </c>
      <c r="O1527" s="241" t="s">
        <v>198</v>
      </c>
      <c r="P1527" s="241" t="s">
        <v>196</v>
      </c>
      <c r="Q1527" s="241" t="s">
        <v>198</v>
      </c>
      <c r="R1527" s="241" t="s">
        <v>198</v>
      </c>
      <c r="S1527" s="241" t="s">
        <v>198</v>
      </c>
      <c r="T1527" s="241" t="s">
        <v>198</v>
      </c>
      <c r="U1527" s="241" t="s">
        <v>196</v>
      </c>
      <c r="V1527" s="241" t="s">
        <v>198</v>
      </c>
      <c r="W1527" s="241" t="s">
        <v>196</v>
      </c>
      <c r="X1527" s="241" t="s">
        <v>198</v>
      </c>
      <c r="Y1527" s="241" t="s">
        <v>198</v>
      </c>
      <c r="Z1527" s="241" t="s">
        <v>198</v>
      </c>
      <c r="AA1527" s="241" t="s">
        <v>198</v>
      </c>
      <c r="AB1527" s="241" t="s">
        <v>198</v>
      </c>
      <c r="AC1527" s="241" t="s">
        <v>198</v>
      </c>
      <c r="AD1527" s="241" t="s">
        <v>198</v>
      </c>
      <c r="AE1527" s="241" t="s">
        <v>198</v>
      </c>
      <c r="AF1527" s="241" t="s">
        <v>198</v>
      </c>
      <c r="AG1527" s="241" t="s">
        <v>197</v>
      </c>
      <c r="AH1527" s="241" t="s">
        <v>197</v>
      </c>
      <c r="AI1527" s="241" t="s">
        <v>197</v>
      </c>
      <c r="AJ1527" s="241" t="s">
        <v>197</v>
      </c>
      <c r="AK1527" s="241" t="s">
        <v>197</v>
      </c>
      <c r="AL1527" s="241" t="s">
        <v>197</v>
      </c>
      <c r="AM1527" s="241" t="s">
        <v>197</v>
      </c>
      <c r="AN1527" s="241" t="s">
        <v>197</v>
      </c>
      <c r="AO1527" s="241" t="s">
        <v>197</v>
      </c>
      <c r="AP1527" s="241" t="s">
        <v>197</v>
      </c>
      <c r="AQ1527" s="241">
        <v>0</v>
      </c>
      <c r="AR1527" s="241">
        <v>0</v>
      </c>
    </row>
    <row r="1528" spans="1:44" ht="21.75" x14ac:dyDescent="0.5">
      <c r="A1528" s="246">
        <v>123660</v>
      </c>
      <c r="B1528" t="s">
        <v>59</v>
      </c>
      <c r="C1528" s="241" t="s">
        <v>659</v>
      </c>
      <c r="D1528" s="241" t="s">
        <v>659</v>
      </c>
      <c r="E1528" s="241" t="s">
        <v>659</v>
      </c>
      <c r="F1528" s="241" t="s">
        <v>659</v>
      </c>
      <c r="G1528" s="241" t="s">
        <v>659</v>
      </c>
      <c r="H1528" s="241" t="s">
        <v>659</v>
      </c>
      <c r="I1528" s="241" t="s">
        <v>659</v>
      </c>
      <c r="J1528" s="241" t="s">
        <v>659</v>
      </c>
      <c r="K1528" s="241" t="s">
        <v>659</v>
      </c>
      <c r="L1528" s="241" t="s">
        <v>659</v>
      </c>
      <c r="M1528" s="241" t="s">
        <v>659</v>
      </c>
      <c r="N1528" s="241" t="s">
        <v>659</v>
      </c>
      <c r="O1528" s="241" t="s">
        <v>659</v>
      </c>
      <c r="P1528" s="241" t="s">
        <v>659</v>
      </c>
      <c r="Q1528" s="241" t="s">
        <v>659</v>
      </c>
      <c r="R1528" s="241" t="s">
        <v>659</v>
      </c>
      <c r="S1528" s="241" t="s">
        <v>659</v>
      </c>
      <c r="T1528" s="241" t="s">
        <v>659</v>
      </c>
      <c r="U1528" s="241" t="s">
        <v>659</v>
      </c>
      <c r="V1528" s="241" t="s">
        <v>659</v>
      </c>
      <c r="W1528" s="241" t="s">
        <v>659</v>
      </c>
      <c r="X1528" s="241" t="s">
        <v>659</v>
      </c>
      <c r="Y1528" s="241" t="s">
        <v>659</v>
      </c>
      <c r="Z1528" s="241" t="s">
        <v>659</v>
      </c>
      <c r="AA1528" s="241" t="s">
        <v>659</v>
      </c>
      <c r="AB1528" s="241" t="s">
        <v>659</v>
      </c>
      <c r="AC1528" s="241" t="s">
        <v>659</v>
      </c>
      <c r="AD1528" s="241" t="s">
        <v>659</v>
      </c>
      <c r="AE1528" s="241" t="s">
        <v>659</v>
      </c>
      <c r="AF1528" s="241" t="s">
        <v>659</v>
      </c>
      <c r="AG1528" s="241" t="s">
        <v>659</v>
      </c>
      <c r="AH1528" s="241" t="s">
        <v>659</v>
      </c>
      <c r="AI1528" s="241" t="s">
        <v>659</v>
      </c>
      <c r="AJ1528" s="241" t="s">
        <v>659</v>
      </c>
      <c r="AK1528" s="241" t="s">
        <v>659</v>
      </c>
      <c r="AL1528" s="241" t="s">
        <v>659</v>
      </c>
      <c r="AM1528" s="241" t="s">
        <v>659</v>
      </c>
      <c r="AN1528" s="241" t="s">
        <v>659</v>
      </c>
      <c r="AO1528" s="241" t="s">
        <v>659</v>
      </c>
      <c r="AP1528" s="241" t="s">
        <v>659</v>
      </c>
      <c r="AQ1528" s="241" t="s">
        <v>944</v>
      </c>
      <c r="AR1528" s="241">
        <v>0</v>
      </c>
    </row>
    <row r="1529" spans="1:44" x14ac:dyDescent="0.2">
      <c r="A1529">
        <v>123661</v>
      </c>
      <c r="B1529" t="s">
        <v>1141</v>
      </c>
      <c r="C1529" t="s">
        <v>196</v>
      </c>
      <c r="D1529" t="s">
        <v>198</v>
      </c>
      <c r="E1529" t="s">
        <v>196</v>
      </c>
      <c r="F1529" t="s">
        <v>198</v>
      </c>
      <c r="G1529" t="s">
        <v>196</v>
      </c>
      <c r="H1529" t="s">
        <v>198</v>
      </c>
      <c r="I1529" t="s">
        <v>196</v>
      </c>
      <c r="J1529" t="s">
        <v>198</v>
      </c>
      <c r="K1529" t="s">
        <v>198</v>
      </c>
      <c r="L1529" t="s">
        <v>198</v>
      </c>
      <c r="M1529" t="s">
        <v>198</v>
      </c>
      <c r="N1529" t="s">
        <v>196</v>
      </c>
      <c r="O1529" t="s">
        <v>198</v>
      </c>
      <c r="P1529" t="s">
        <v>196</v>
      </c>
      <c r="Q1529" t="s">
        <v>198</v>
      </c>
      <c r="R1529" t="s">
        <v>198</v>
      </c>
      <c r="S1529" t="s">
        <v>198</v>
      </c>
      <c r="T1529" t="s">
        <v>196</v>
      </c>
      <c r="U1529" t="s">
        <v>198</v>
      </c>
      <c r="V1529" t="s">
        <v>196</v>
      </c>
      <c r="W1529" t="s">
        <v>198</v>
      </c>
      <c r="X1529" t="s">
        <v>198</v>
      </c>
      <c r="Y1529" t="s">
        <v>196</v>
      </c>
      <c r="Z1529" t="s">
        <v>198</v>
      </c>
      <c r="AA1529" t="s">
        <v>198</v>
      </c>
      <c r="AB1529" t="s">
        <v>198</v>
      </c>
      <c r="AC1529" t="s">
        <v>198</v>
      </c>
      <c r="AD1529" t="s">
        <v>198</v>
      </c>
      <c r="AE1529" t="s">
        <v>198</v>
      </c>
      <c r="AF1529" t="s">
        <v>196</v>
      </c>
      <c r="AG1529" t="s">
        <v>198</v>
      </c>
      <c r="AH1529" t="s">
        <v>196</v>
      </c>
      <c r="AI1529" t="s">
        <v>196</v>
      </c>
      <c r="AJ1529" t="s">
        <v>196</v>
      </c>
      <c r="AK1529" t="s">
        <v>196</v>
      </c>
      <c r="AL1529" t="s">
        <v>196</v>
      </c>
      <c r="AM1529" t="s">
        <v>198</v>
      </c>
      <c r="AN1529" t="s">
        <v>198</v>
      </c>
      <c r="AO1529" t="s">
        <v>196</v>
      </c>
      <c r="AP1529" t="s">
        <v>198</v>
      </c>
      <c r="AQ1529" s="241">
        <v>0</v>
      </c>
      <c r="AR1529" s="241">
        <v>0</v>
      </c>
    </row>
    <row r="1530" spans="1:44" x14ac:dyDescent="0.2">
      <c r="A1530">
        <v>123662</v>
      </c>
      <c r="B1530" t="s">
        <v>65</v>
      </c>
      <c r="C1530" t="s">
        <v>196</v>
      </c>
      <c r="D1530" t="s">
        <v>198</v>
      </c>
      <c r="E1530" t="s">
        <v>198</v>
      </c>
      <c r="F1530" t="s">
        <v>196</v>
      </c>
      <c r="G1530" t="s">
        <v>196</v>
      </c>
      <c r="H1530" t="s">
        <v>198</v>
      </c>
      <c r="I1530" t="s">
        <v>196</v>
      </c>
      <c r="J1530" t="s">
        <v>196</v>
      </c>
      <c r="K1530" t="s">
        <v>198</v>
      </c>
      <c r="L1530" t="s">
        <v>196</v>
      </c>
      <c r="M1530" t="s">
        <v>198</v>
      </c>
      <c r="N1530" t="s">
        <v>196</v>
      </c>
      <c r="O1530" t="s">
        <v>198</v>
      </c>
      <c r="P1530" t="s">
        <v>198</v>
      </c>
      <c r="Q1530" t="s">
        <v>198</v>
      </c>
      <c r="R1530" t="s">
        <v>198</v>
      </c>
      <c r="S1530" t="s">
        <v>198</v>
      </c>
      <c r="T1530" t="s">
        <v>196</v>
      </c>
      <c r="U1530" t="s">
        <v>196</v>
      </c>
      <c r="V1530" t="s">
        <v>196</v>
      </c>
      <c r="W1530" t="s">
        <v>198</v>
      </c>
      <c r="X1530" t="s">
        <v>198</v>
      </c>
      <c r="Y1530" t="s">
        <v>196</v>
      </c>
      <c r="Z1530" t="s">
        <v>196</v>
      </c>
      <c r="AA1530" t="s">
        <v>196</v>
      </c>
      <c r="AB1530" t="s">
        <v>196</v>
      </c>
      <c r="AC1530" t="s">
        <v>198</v>
      </c>
      <c r="AD1530" t="s">
        <v>198</v>
      </c>
      <c r="AE1530" t="s">
        <v>198</v>
      </c>
      <c r="AF1530" t="s">
        <v>196</v>
      </c>
      <c r="AG1530" t="s">
        <v>197</v>
      </c>
      <c r="AH1530" t="s">
        <v>197</v>
      </c>
      <c r="AI1530" t="s">
        <v>197</v>
      </c>
      <c r="AJ1530" t="s">
        <v>197</v>
      </c>
      <c r="AK1530" t="s">
        <v>197</v>
      </c>
      <c r="AL1530"/>
      <c r="AM1530"/>
      <c r="AN1530"/>
      <c r="AO1530"/>
      <c r="AP1530"/>
      <c r="AQ1530" s="241">
        <v>0</v>
      </c>
      <c r="AR1530" s="241">
        <v>0</v>
      </c>
    </row>
    <row r="1531" spans="1:44" x14ac:dyDescent="0.2">
      <c r="A1531">
        <v>123668</v>
      </c>
      <c r="B1531" t="s">
        <v>1141</v>
      </c>
      <c r="C1531" t="s">
        <v>196</v>
      </c>
      <c r="D1531" t="s">
        <v>198</v>
      </c>
      <c r="E1531" t="s">
        <v>196</v>
      </c>
      <c r="F1531" t="s">
        <v>198</v>
      </c>
      <c r="G1531" t="s">
        <v>198</v>
      </c>
      <c r="H1531" t="s">
        <v>196</v>
      </c>
      <c r="I1531" t="s">
        <v>196</v>
      </c>
      <c r="J1531" t="s">
        <v>198</v>
      </c>
      <c r="K1531" t="s">
        <v>198</v>
      </c>
      <c r="L1531" t="s">
        <v>198</v>
      </c>
      <c r="M1531" t="s">
        <v>197</v>
      </c>
      <c r="N1531" t="s">
        <v>196</v>
      </c>
      <c r="O1531" t="s">
        <v>198</v>
      </c>
      <c r="P1531" t="s">
        <v>198</v>
      </c>
      <c r="Q1531" t="s">
        <v>198</v>
      </c>
      <c r="R1531" t="s">
        <v>197</v>
      </c>
      <c r="S1531" t="s">
        <v>198</v>
      </c>
      <c r="T1531" t="s">
        <v>196</v>
      </c>
      <c r="U1531" t="s">
        <v>198</v>
      </c>
      <c r="V1531" t="s">
        <v>198</v>
      </c>
      <c r="W1531" t="s">
        <v>198</v>
      </c>
      <c r="X1531" t="s">
        <v>198</v>
      </c>
      <c r="Y1531" t="s">
        <v>198</v>
      </c>
      <c r="Z1531" t="s">
        <v>198</v>
      </c>
      <c r="AA1531" t="s">
        <v>198</v>
      </c>
      <c r="AB1531" t="s">
        <v>198</v>
      </c>
      <c r="AC1531" t="s">
        <v>198</v>
      </c>
      <c r="AD1531" t="s">
        <v>198</v>
      </c>
      <c r="AE1531" t="s">
        <v>198</v>
      </c>
      <c r="AF1531" t="s">
        <v>198</v>
      </c>
      <c r="AG1531" t="s">
        <v>198</v>
      </c>
      <c r="AH1531" t="s">
        <v>198</v>
      </c>
      <c r="AI1531" t="s">
        <v>198</v>
      </c>
      <c r="AJ1531" t="s">
        <v>198</v>
      </c>
      <c r="AK1531" t="s">
        <v>198</v>
      </c>
      <c r="AL1531" t="s">
        <v>197</v>
      </c>
      <c r="AM1531" t="s">
        <v>197</v>
      </c>
      <c r="AN1531" t="s">
        <v>197</v>
      </c>
      <c r="AO1531" t="s">
        <v>197</v>
      </c>
      <c r="AP1531" t="s">
        <v>197</v>
      </c>
      <c r="AQ1531" s="241">
        <v>0</v>
      </c>
      <c r="AR1531" s="241">
        <v>0</v>
      </c>
    </row>
    <row r="1532" spans="1:44" x14ac:dyDescent="0.2">
      <c r="A1532" s="241">
        <v>123669</v>
      </c>
      <c r="B1532" t="s">
        <v>1144</v>
      </c>
      <c r="C1532" s="241" t="s">
        <v>196</v>
      </c>
      <c r="D1532" s="241" t="s">
        <v>196</v>
      </c>
      <c r="E1532" s="241" t="s">
        <v>196</v>
      </c>
      <c r="F1532" s="241" t="s">
        <v>198</v>
      </c>
      <c r="G1532" s="241" t="s">
        <v>196</v>
      </c>
      <c r="H1532" s="241" t="s">
        <v>196</v>
      </c>
      <c r="I1532" s="241" t="s">
        <v>198</v>
      </c>
      <c r="J1532" s="241" t="s">
        <v>198</v>
      </c>
      <c r="K1532" s="241" t="s">
        <v>198</v>
      </c>
      <c r="L1532" s="241" t="s">
        <v>198</v>
      </c>
      <c r="M1532" s="241" t="s">
        <v>198</v>
      </c>
      <c r="N1532" s="241" t="s">
        <v>198</v>
      </c>
      <c r="O1532" s="241" t="s">
        <v>198</v>
      </c>
      <c r="P1532" s="241" t="s">
        <v>198</v>
      </c>
      <c r="Q1532" s="241" t="s">
        <v>198</v>
      </c>
      <c r="R1532" s="241" t="s">
        <v>196</v>
      </c>
      <c r="S1532" s="241" t="s">
        <v>198</v>
      </c>
      <c r="T1532" s="241" t="s">
        <v>198</v>
      </c>
      <c r="U1532" s="241" t="s">
        <v>198</v>
      </c>
      <c r="V1532" s="241" t="s">
        <v>196</v>
      </c>
      <c r="W1532" s="241" t="s">
        <v>196</v>
      </c>
      <c r="X1532" s="241" t="s">
        <v>198</v>
      </c>
      <c r="Y1532" s="241" t="s">
        <v>198</v>
      </c>
      <c r="Z1532" s="241" t="s">
        <v>198</v>
      </c>
      <c r="AA1532" s="241" t="s">
        <v>198</v>
      </c>
      <c r="AB1532" s="241" t="s">
        <v>196</v>
      </c>
      <c r="AC1532" s="241" t="s">
        <v>198</v>
      </c>
      <c r="AD1532" s="241" t="s">
        <v>198</v>
      </c>
      <c r="AE1532" s="241" t="s">
        <v>198</v>
      </c>
      <c r="AF1532" s="241" t="s">
        <v>198</v>
      </c>
      <c r="AG1532" s="241" t="s">
        <v>197</v>
      </c>
      <c r="AH1532" s="241" t="s">
        <v>197</v>
      </c>
      <c r="AI1532" s="241" t="s">
        <v>198</v>
      </c>
      <c r="AJ1532" s="241" t="s">
        <v>198</v>
      </c>
      <c r="AK1532" s="241" t="s">
        <v>197</v>
      </c>
      <c r="AL1532" s="241" t="s">
        <v>198</v>
      </c>
      <c r="AM1532" s="241" t="s">
        <v>197</v>
      </c>
      <c r="AN1532" s="241" t="s">
        <v>198</v>
      </c>
      <c r="AO1532" s="241" t="s">
        <v>197</v>
      </c>
      <c r="AP1532" s="241" t="s">
        <v>197</v>
      </c>
      <c r="AQ1532" s="241">
        <v>0</v>
      </c>
      <c r="AR1532" s="241">
        <v>0</v>
      </c>
    </row>
    <row r="1533" spans="1:44" x14ac:dyDescent="0.2">
      <c r="A1533">
        <v>123677</v>
      </c>
      <c r="B1533" t="s">
        <v>1141</v>
      </c>
      <c r="C1533" t="s">
        <v>198</v>
      </c>
      <c r="D1533" t="s">
        <v>196</v>
      </c>
      <c r="E1533" t="s">
        <v>196</v>
      </c>
      <c r="F1533" t="s">
        <v>198</v>
      </c>
      <c r="G1533" t="s">
        <v>196</v>
      </c>
      <c r="H1533" t="s">
        <v>198</v>
      </c>
      <c r="I1533" t="s">
        <v>197</v>
      </c>
      <c r="J1533" t="s">
        <v>198</v>
      </c>
      <c r="K1533" t="s">
        <v>198</v>
      </c>
      <c r="L1533" t="s">
        <v>198</v>
      </c>
      <c r="M1533" t="s">
        <v>198</v>
      </c>
      <c r="N1533" t="s">
        <v>196</v>
      </c>
      <c r="O1533" t="s">
        <v>198</v>
      </c>
      <c r="P1533" t="s">
        <v>196</v>
      </c>
      <c r="Q1533" t="s">
        <v>198</v>
      </c>
      <c r="R1533" t="s">
        <v>198</v>
      </c>
      <c r="S1533" t="s">
        <v>198</v>
      </c>
      <c r="T1533" t="s">
        <v>198</v>
      </c>
      <c r="U1533" t="s">
        <v>196</v>
      </c>
      <c r="V1533" t="s">
        <v>198</v>
      </c>
      <c r="W1533" t="s">
        <v>196</v>
      </c>
      <c r="X1533" t="s">
        <v>198</v>
      </c>
      <c r="Y1533" t="s">
        <v>198</v>
      </c>
      <c r="Z1533" t="s">
        <v>196</v>
      </c>
      <c r="AA1533" t="s">
        <v>196</v>
      </c>
      <c r="AB1533" t="s">
        <v>196</v>
      </c>
      <c r="AC1533" t="s">
        <v>198</v>
      </c>
      <c r="AD1533" t="s">
        <v>198</v>
      </c>
      <c r="AE1533" t="s">
        <v>198</v>
      </c>
      <c r="AF1533" t="s">
        <v>196</v>
      </c>
      <c r="AG1533" t="s">
        <v>196</v>
      </c>
      <c r="AH1533" t="s">
        <v>196</v>
      </c>
      <c r="AI1533" t="s">
        <v>196</v>
      </c>
      <c r="AJ1533" t="s">
        <v>196</v>
      </c>
      <c r="AK1533" t="s">
        <v>198</v>
      </c>
      <c r="AL1533" t="s">
        <v>198</v>
      </c>
      <c r="AM1533" t="s">
        <v>196</v>
      </c>
      <c r="AN1533" t="s">
        <v>196</v>
      </c>
      <c r="AO1533" t="s">
        <v>198</v>
      </c>
      <c r="AP1533" t="s">
        <v>197</v>
      </c>
      <c r="AQ1533" s="241">
        <v>0</v>
      </c>
      <c r="AR1533" s="241">
        <v>0</v>
      </c>
    </row>
    <row r="1534" spans="1:44" x14ac:dyDescent="0.2">
      <c r="A1534">
        <v>123682</v>
      </c>
      <c r="B1534" t="s">
        <v>1141</v>
      </c>
      <c r="C1534" t="s">
        <v>198</v>
      </c>
      <c r="D1534" t="s">
        <v>198</v>
      </c>
      <c r="E1534" t="s">
        <v>198</v>
      </c>
      <c r="F1534" t="s">
        <v>197</v>
      </c>
      <c r="G1534" t="s">
        <v>198</v>
      </c>
      <c r="H1534" t="s">
        <v>198</v>
      </c>
      <c r="I1534" t="s">
        <v>196</v>
      </c>
      <c r="J1534" t="s">
        <v>198</v>
      </c>
      <c r="K1534" t="s">
        <v>198</v>
      </c>
      <c r="L1534" t="s">
        <v>198</v>
      </c>
      <c r="M1534" t="s">
        <v>196</v>
      </c>
      <c r="N1534" t="s">
        <v>198</v>
      </c>
      <c r="O1534" t="s">
        <v>198</v>
      </c>
      <c r="P1534" t="s">
        <v>196</v>
      </c>
      <c r="Q1534" t="s">
        <v>198</v>
      </c>
      <c r="R1534" t="s">
        <v>198</v>
      </c>
      <c r="S1534" t="s">
        <v>198</v>
      </c>
      <c r="T1534" t="s">
        <v>198</v>
      </c>
      <c r="U1534" t="s">
        <v>198</v>
      </c>
      <c r="V1534" t="s">
        <v>198</v>
      </c>
      <c r="W1534" t="s">
        <v>198</v>
      </c>
      <c r="X1534" t="s">
        <v>198</v>
      </c>
      <c r="Y1534" t="s">
        <v>196</v>
      </c>
      <c r="Z1534" t="s">
        <v>198</v>
      </c>
      <c r="AA1534" t="s">
        <v>198</v>
      </c>
      <c r="AB1534" t="s">
        <v>196</v>
      </c>
      <c r="AC1534" t="s">
        <v>198</v>
      </c>
      <c r="AD1534" t="s">
        <v>196</v>
      </c>
      <c r="AE1534" t="s">
        <v>198</v>
      </c>
      <c r="AF1534" t="s">
        <v>196</v>
      </c>
      <c r="AG1534" t="s">
        <v>198</v>
      </c>
      <c r="AH1534" t="s">
        <v>196</v>
      </c>
      <c r="AI1534" t="s">
        <v>198</v>
      </c>
      <c r="AJ1534" t="s">
        <v>198</v>
      </c>
      <c r="AK1534" t="s">
        <v>198</v>
      </c>
      <c r="AL1534" t="s">
        <v>196</v>
      </c>
      <c r="AM1534" t="s">
        <v>196</v>
      </c>
      <c r="AN1534" t="s">
        <v>198</v>
      </c>
      <c r="AO1534" t="s">
        <v>198</v>
      </c>
      <c r="AP1534" t="s">
        <v>198</v>
      </c>
      <c r="AQ1534" s="241">
        <v>0</v>
      </c>
      <c r="AR1534" s="241">
        <v>0</v>
      </c>
    </row>
    <row r="1535" spans="1:44" ht="21.75" x14ac:dyDescent="0.5">
      <c r="A1535" s="246">
        <v>123683</v>
      </c>
      <c r="B1535" t="s">
        <v>1144</v>
      </c>
      <c r="C1535" s="241" t="s">
        <v>198</v>
      </c>
      <c r="D1535" s="241" t="s">
        <v>198</v>
      </c>
      <c r="E1535" s="241" t="s">
        <v>198</v>
      </c>
      <c r="F1535" s="241" t="s">
        <v>198</v>
      </c>
      <c r="G1535" s="241" t="s">
        <v>196</v>
      </c>
      <c r="H1535" s="241" t="s">
        <v>198</v>
      </c>
      <c r="I1535" s="241" t="s">
        <v>198</v>
      </c>
      <c r="J1535" s="241" t="s">
        <v>198</v>
      </c>
      <c r="K1535" s="241" t="s">
        <v>198</v>
      </c>
      <c r="L1535" s="241" t="s">
        <v>198</v>
      </c>
      <c r="M1535" s="241" t="s">
        <v>198</v>
      </c>
      <c r="N1535" s="241" t="s">
        <v>198</v>
      </c>
      <c r="O1535" s="241" t="s">
        <v>198</v>
      </c>
      <c r="P1535" s="241" t="s">
        <v>196</v>
      </c>
      <c r="Q1535" s="241" t="s">
        <v>198</v>
      </c>
      <c r="R1535" s="241" t="s">
        <v>198</v>
      </c>
      <c r="S1535" s="241" t="s">
        <v>198</v>
      </c>
      <c r="T1535" s="241" t="s">
        <v>196</v>
      </c>
      <c r="U1535" s="241" t="s">
        <v>198</v>
      </c>
      <c r="V1535" s="241" t="s">
        <v>198</v>
      </c>
      <c r="W1535" s="241" t="s">
        <v>198</v>
      </c>
      <c r="X1535" s="241" t="s">
        <v>198</v>
      </c>
      <c r="Y1535" s="241" t="s">
        <v>196</v>
      </c>
      <c r="Z1535" s="241" t="s">
        <v>198</v>
      </c>
      <c r="AA1535" s="241" t="s">
        <v>196</v>
      </c>
      <c r="AB1535" s="241" t="s">
        <v>198</v>
      </c>
      <c r="AC1535" s="241" t="s">
        <v>198</v>
      </c>
      <c r="AD1535" s="241" t="s">
        <v>198</v>
      </c>
      <c r="AE1535" s="241" t="s">
        <v>198</v>
      </c>
      <c r="AF1535" s="241" t="s">
        <v>198</v>
      </c>
      <c r="AG1535" s="241" t="s">
        <v>198</v>
      </c>
      <c r="AH1535" s="241" t="s">
        <v>198</v>
      </c>
      <c r="AI1535" s="241" t="s">
        <v>198</v>
      </c>
      <c r="AJ1535" s="241" t="s">
        <v>198</v>
      </c>
      <c r="AK1535" s="241" t="s">
        <v>198</v>
      </c>
      <c r="AL1535" s="241" t="s">
        <v>197</v>
      </c>
      <c r="AM1535" s="241" t="s">
        <v>197</v>
      </c>
      <c r="AN1535" s="241" t="s">
        <v>197</v>
      </c>
      <c r="AO1535" s="241" t="s">
        <v>197</v>
      </c>
      <c r="AP1535" s="241" t="s">
        <v>197</v>
      </c>
      <c r="AQ1535" s="241">
        <v>0</v>
      </c>
      <c r="AR1535" s="241">
        <v>0</v>
      </c>
    </row>
    <row r="1536" spans="1:44" x14ac:dyDescent="0.2">
      <c r="A1536">
        <v>123686</v>
      </c>
      <c r="B1536" t="s">
        <v>1144</v>
      </c>
      <c r="C1536" t="s">
        <v>198</v>
      </c>
      <c r="D1536" t="s">
        <v>198</v>
      </c>
      <c r="E1536" t="s">
        <v>198</v>
      </c>
      <c r="F1536" t="s">
        <v>198</v>
      </c>
      <c r="G1536" t="s">
        <v>198</v>
      </c>
      <c r="H1536" t="s">
        <v>198</v>
      </c>
      <c r="I1536" t="s">
        <v>198</v>
      </c>
      <c r="J1536" t="s">
        <v>198</v>
      </c>
      <c r="K1536" t="s">
        <v>198</v>
      </c>
      <c r="L1536" t="s">
        <v>198</v>
      </c>
      <c r="M1536" t="s">
        <v>198</v>
      </c>
      <c r="N1536" t="s">
        <v>196</v>
      </c>
      <c r="O1536" t="s">
        <v>198</v>
      </c>
      <c r="P1536" t="s">
        <v>196</v>
      </c>
      <c r="Q1536" t="s">
        <v>198</v>
      </c>
      <c r="R1536" t="s">
        <v>196</v>
      </c>
      <c r="S1536" t="s">
        <v>198</v>
      </c>
      <c r="T1536" t="s">
        <v>196</v>
      </c>
      <c r="U1536" t="s">
        <v>196</v>
      </c>
      <c r="V1536" t="s">
        <v>198</v>
      </c>
      <c r="W1536" t="s">
        <v>198</v>
      </c>
      <c r="X1536" t="s">
        <v>198</v>
      </c>
      <c r="Y1536" t="s">
        <v>196</v>
      </c>
      <c r="Z1536" t="s">
        <v>198</v>
      </c>
      <c r="AA1536" t="s">
        <v>198</v>
      </c>
      <c r="AB1536" t="s">
        <v>196</v>
      </c>
      <c r="AC1536" t="s">
        <v>198</v>
      </c>
      <c r="AD1536" t="s">
        <v>198</v>
      </c>
      <c r="AE1536" t="s">
        <v>198</v>
      </c>
      <c r="AF1536" t="s">
        <v>198</v>
      </c>
      <c r="AG1536" t="s">
        <v>198</v>
      </c>
      <c r="AH1536" t="s">
        <v>196</v>
      </c>
      <c r="AI1536" t="s">
        <v>196</v>
      </c>
      <c r="AJ1536" t="s">
        <v>198</v>
      </c>
      <c r="AK1536" t="s">
        <v>196</v>
      </c>
      <c r="AL1536" t="s">
        <v>198</v>
      </c>
      <c r="AM1536" t="s">
        <v>198</v>
      </c>
      <c r="AN1536" t="s">
        <v>198</v>
      </c>
      <c r="AO1536" t="s">
        <v>196</v>
      </c>
      <c r="AP1536" t="s">
        <v>196</v>
      </c>
      <c r="AQ1536" s="241">
        <v>0</v>
      </c>
      <c r="AR1536" s="241">
        <v>0</v>
      </c>
    </row>
    <row r="1537" spans="1:44" x14ac:dyDescent="0.2">
      <c r="A1537">
        <v>123689</v>
      </c>
      <c r="B1537" t="s">
        <v>1144</v>
      </c>
      <c r="C1537" t="s">
        <v>198</v>
      </c>
      <c r="D1537" t="s">
        <v>198</v>
      </c>
      <c r="E1537" t="s">
        <v>196</v>
      </c>
      <c r="F1537" t="s">
        <v>198</v>
      </c>
      <c r="G1537" t="s">
        <v>196</v>
      </c>
      <c r="H1537" t="s">
        <v>198</v>
      </c>
      <c r="I1537" t="s">
        <v>197</v>
      </c>
      <c r="J1537" t="s">
        <v>198</v>
      </c>
      <c r="K1537" t="s">
        <v>198</v>
      </c>
      <c r="L1537" t="s">
        <v>198</v>
      </c>
      <c r="M1537" t="s">
        <v>198</v>
      </c>
      <c r="N1537" t="s">
        <v>198</v>
      </c>
      <c r="O1537" t="s">
        <v>198</v>
      </c>
      <c r="P1537" t="s">
        <v>198</v>
      </c>
      <c r="Q1537" t="s">
        <v>196</v>
      </c>
      <c r="R1537" t="s">
        <v>198</v>
      </c>
      <c r="S1537" t="s">
        <v>196</v>
      </c>
      <c r="T1537" t="s">
        <v>198</v>
      </c>
      <c r="U1537" t="s">
        <v>198</v>
      </c>
      <c r="V1537" t="s">
        <v>198</v>
      </c>
      <c r="W1537" t="s">
        <v>198</v>
      </c>
      <c r="X1537" t="s">
        <v>198</v>
      </c>
      <c r="Y1537" t="s">
        <v>196</v>
      </c>
      <c r="Z1537" t="s">
        <v>198</v>
      </c>
      <c r="AA1537" t="s">
        <v>198</v>
      </c>
      <c r="AB1537" t="s">
        <v>198</v>
      </c>
      <c r="AC1537" t="s">
        <v>198</v>
      </c>
      <c r="AD1537" t="s">
        <v>198</v>
      </c>
      <c r="AE1537" t="s">
        <v>198</v>
      </c>
      <c r="AF1537" t="s">
        <v>196</v>
      </c>
      <c r="AG1537" t="s">
        <v>198</v>
      </c>
      <c r="AH1537" t="s">
        <v>196</v>
      </c>
      <c r="AI1537" t="s">
        <v>198</v>
      </c>
      <c r="AJ1537" t="s">
        <v>198</v>
      </c>
      <c r="AK1537" t="s">
        <v>196</v>
      </c>
      <c r="AL1537" t="s">
        <v>197</v>
      </c>
      <c r="AM1537" t="s">
        <v>197</v>
      </c>
      <c r="AN1537" t="s">
        <v>197</v>
      </c>
      <c r="AO1537" t="s">
        <v>197</v>
      </c>
      <c r="AP1537" t="s">
        <v>196</v>
      </c>
      <c r="AQ1537" s="241">
        <v>0</v>
      </c>
      <c r="AR1537" s="241">
        <v>0</v>
      </c>
    </row>
    <row r="1538" spans="1:44" x14ac:dyDescent="0.2">
      <c r="A1538" s="241">
        <v>123691</v>
      </c>
      <c r="B1538" t="s">
        <v>1141</v>
      </c>
      <c r="C1538" s="241" t="s">
        <v>198</v>
      </c>
      <c r="D1538" s="241" t="s">
        <v>198</v>
      </c>
      <c r="E1538" s="241" t="s">
        <v>198</v>
      </c>
      <c r="F1538" s="241" t="s">
        <v>198</v>
      </c>
      <c r="G1538" s="241" t="s">
        <v>198</v>
      </c>
      <c r="H1538" s="241" t="s">
        <v>198</v>
      </c>
      <c r="I1538" s="241" t="s">
        <v>198</v>
      </c>
      <c r="J1538" s="241" t="s">
        <v>198</v>
      </c>
      <c r="K1538" s="241" t="s">
        <v>198</v>
      </c>
      <c r="L1538" s="241" t="s">
        <v>197</v>
      </c>
      <c r="M1538" s="241" t="s">
        <v>198</v>
      </c>
      <c r="N1538" s="241" t="s">
        <v>198</v>
      </c>
      <c r="O1538" s="241" t="s">
        <v>198</v>
      </c>
      <c r="P1538" s="241" t="s">
        <v>198</v>
      </c>
      <c r="Q1538" s="241" t="s">
        <v>198</v>
      </c>
      <c r="R1538" s="241" t="s">
        <v>198</v>
      </c>
      <c r="S1538" s="241" t="s">
        <v>198</v>
      </c>
      <c r="T1538" s="241" t="s">
        <v>198</v>
      </c>
      <c r="U1538" s="241" t="s">
        <v>198</v>
      </c>
      <c r="V1538" s="241" t="s">
        <v>198</v>
      </c>
      <c r="W1538" s="241" t="s">
        <v>198</v>
      </c>
      <c r="X1538" s="241" t="s">
        <v>198</v>
      </c>
      <c r="Y1538" s="241" t="s">
        <v>196</v>
      </c>
      <c r="Z1538" s="241" t="s">
        <v>198</v>
      </c>
      <c r="AA1538" s="241" t="s">
        <v>198</v>
      </c>
      <c r="AB1538" s="241" t="s">
        <v>198</v>
      </c>
      <c r="AC1538" s="241" t="s">
        <v>198</v>
      </c>
      <c r="AD1538" s="241" t="s">
        <v>198</v>
      </c>
      <c r="AE1538" s="241" t="s">
        <v>198</v>
      </c>
      <c r="AF1538" s="241" t="s">
        <v>198</v>
      </c>
      <c r="AG1538" s="241" t="s">
        <v>198</v>
      </c>
      <c r="AH1538" s="241" t="s">
        <v>197</v>
      </c>
      <c r="AI1538" s="241" t="s">
        <v>197</v>
      </c>
      <c r="AJ1538" s="241" t="s">
        <v>198</v>
      </c>
      <c r="AK1538" s="241" t="s">
        <v>198</v>
      </c>
      <c r="AL1538" s="241" t="s">
        <v>197</v>
      </c>
      <c r="AM1538" s="241" t="s">
        <v>197</v>
      </c>
      <c r="AN1538" s="241" t="s">
        <v>197</v>
      </c>
      <c r="AO1538" s="241" t="s">
        <v>197</v>
      </c>
      <c r="AP1538" s="241" t="s">
        <v>197</v>
      </c>
      <c r="AQ1538" s="241">
        <v>0</v>
      </c>
      <c r="AR1538" s="241">
        <v>0</v>
      </c>
    </row>
    <row r="1539" spans="1:44" x14ac:dyDescent="0.2">
      <c r="A1539">
        <v>123692</v>
      </c>
      <c r="B1539" t="s">
        <v>1141</v>
      </c>
      <c r="C1539" t="s">
        <v>198</v>
      </c>
      <c r="D1539" t="s">
        <v>198</v>
      </c>
      <c r="E1539" t="s">
        <v>198</v>
      </c>
      <c r="F1539" t="s">
        <v>198</v>
      </c>
      <c r="G1539" t="s">
        <v>196</v>
      </c>
      <c r="H1539" t="s">
        <v>198</v>
      </c>
      <c r="I1539" t="s">
        <v>198</v>
      </c>
      <c r="J1539" t="s">
        <v>198</v>
      </c>
      <c r="K1539" t="s">
        <v>198</v>
      </c>
      <c r="L1539" t="s">
        <v>198</v>
      </c>
      <c r="M1539" t="s">
        <v>198</v>
      </c>
      <c r="N1539" t="s">
        <v>198</v>
      </c>
      <c r="O1539" t="s">
        <v>198</v>
      </c>
      <c r="P1539" t="s">
        <v>198</v>
      </c>
      <c r="Q1539" t="s">
        <v>198</v>
      </c>
      <c r="R1539" t="s">
        <v>197</v>
      </c>
      <c r="S1539" t="s">
        <v>198</v>
      </c>
      <c r="T1539" t="s">
        <v>198</v>
      </c>
      <c r="U1539" t="s">
        <v>198</v>
      </c>
      <c r="V1539" t="s">
        <v>198</v>
      </c>
      <c r="W1539" t="s">
        <v>198</v>
      </c>
      <c r="X1539" t="s">
        <v>198</v>
      </c>
      <c r="Y1539" t="s">
        <v>198</v>
      </c>
      <c r="Z1539" t="s">
        <v>198</v>
      </c>
      <c r="AA1539" t="s">
        <v>198</v>
      </c>
      <c r="AB1539" t="s">
        <v>198</v>
      </c>
      <c r="AC1539" t="s">
        <v>198</v>
      </c>
      <c r="AD1539" t="s">
        <v>197</v>
      </c>
      <c r="AE1539" t="s">
        <v>198</v>
      </c>
      <c r="AF1539" t="s">
        <v>198</v>
      </c>
      <c r="AG1539" t="s">
        <v>198</v>
      </c>
      <c r="AH1539" t="s">
        <v>198</v>
      </c>
      <c r="AI1539" t="s">
        <v>198</v>
      </c>
      <c r="AJ1539" t="s">
        <v>198</v>
      </c>
      <c r="AK1539" t="s">
        <v>198</v>
      </c>
      <c r="AL1539" t="s">
        <v>197</v>
      </c>
      <c r="AM1539" t="s">
        <v>197</v>
      </c>
      <c r="AN1539" t="s">
        <v>197</v>
      </c>
      <c r="AO1539" t="s">
        <v>197</v>
      </c>
      <c r="AP1539" t="s">
        <v>197</v>
      </c>
      <c r="AQ1539" s="241">
        <v>0</v>
      </c>
      <c r="AR1539" s="241">
        <v>0</v>
      </c>
    </row>
    <row r="1540" spans="1:44" x14ac:dyDescent="0.2">
      <c r="A1540">
        <v>123699</v>
      </c>
      <c r="B1540" t="s">
        <v>1141</v>
      </c>
      <c r="C1540" t="s">
        <v>198</v>
      </c>
      <c r="D1540" t="s">
        <v>198</v>
      </c>
      <c r="E1540" t="s">
        <v>198</v>
      </c>
      <c r="F1540" t="s">
        <v>198</v>
      </c>
      <c r="G1540" t="s">
        <v>196</v>
      </c>
      <c r="H1540" t="s">
        <v>198</v>
      </c>
      <c r="I1540" t="s">
        <v>198</v>
      </c>
      <c r="J1540" t="s">
        <v>198</v>
      </c>
      <c r="K1540" t="s">
        <v>198</v>
      </c>
      <c r="L1540" t="s">
        <v>198</v>
      </c>
      <c r="M1540" t="s">
        <v>196</v>
      </c>
      <c r="N1540" t="s">
        <v>196</v>
      </c>
      <c r="O1540" t="s">
        <v>198</v>
      </c>
      <c r="P1540" t="s">
        <v>196</v>
      </c>
      <c r="Q1540" t="s">
        <v>198</v>
      </c>
      <c r="R1540" t="s">
        <v>198</v>
      </c>
      <c r="S1540" t="s">
        <v>198</v>
      </c>
      <c r="T1540" t="s">
        <v>198</v>
      </c>
      <c r="U1540" t="s">
        <v>198</v>
      </c>
      <c r="V1540" t="s">
        <v>198</v>
      </c>
      <c r="W1540" t="s">
        <v>196</v>
      </c>
      <c r="X1540" t="s">
        <v>196</v>
      </c>
      <c r="Y1540" t="s">
        <v>196</v>
      </c>
      <c r="Z1540" t="s">
        <v>196</v>
      </c>
      <c r="AA1540" t="s">
        <v>196</v>
      </c>
      <c r="AB1540" t="s">
        <v>198</v>
      </c>
      <c r="AC1540" t="s">
        <v>198</v>
      </c>
      <c r="AD1540" t="s">
        <v>196</v>
      </c>
      <c r="AE1540" t="s">
        <v>198</v>
      </c>
      <c r="AF1540" t="s">
        <v>196</v>
      </c>
      <c r="AG1540" t="s">
        <v>198</v>
      </c>
      <c r="AH1540" t="s">
        <v>196</v>
      </c>
      <c r="AI1540" t="s">
        <v>196</v>
      </c>
      <c r="AJ1540" t="s">
        <v>198</v>
      </c>
      <c r="AK1540" t="s">
        <v>196</v>
      </c>
      <c r="AL1540" t="s">
        <v>196</v>
      </c>
      <c r="AM1540" t="s">
        <v>196</v>
      </c>
      <c r="AN1540" t="s">
        <v>198</v>
      </c>
      <c r="AO1540" t="s">
        <v>198</v>
      </c>
      <c r="AP1540" t="s">
        <v>196</v>
      </c>
      <c r="AQ1540" s="241">
        <v>0</v>
      </c>
      <c r="AR1540" s="241">
        <v>0</v>
      </c>
    </row>
    <row r="1541" spans="1:44" x14ac:dyDescent="0.2">
      <c r="A1541" s="241">
        <v>123701</v>
      </c>
      <c r="B1541" t="s">
        <v>1141</v>
      </c>
      <c r="C1541" s="241" t="s">
        <v>198</v>
      </c>
      <c r="D1541" s="241" t="s">
        <v>198</v>
      </c>
      <c r="E1541" s="241" t="s">
        <v>198</v>
      </c>
      <c r="F1541" s="241" t="s">
        <v>198</v>
      </c>
      <c r="G1541" s="241" t="s">
        <v>198</v>
      </c>
      <c r="H1541" s="241" t="s">
        <v>198</v>
      </c>
      <c r="I1541" s="241" t="s">
        <v>198</v>
      </c>
      <c r="J1541" s="241" t="s">
        <v>198</v>
      </c>
      <c r="K1541" s="241" t="s">
        <v>198</v>
      </c>
      <c r="L1541" s="241" t="s">
        <v>198</v>
      </c>
      <c r="M1541" s="241" t="s">
        <v>198</v>
      </c>
      <c r="N1541" s="241" t="s">
        <v>198</v>
      </c>
      <c r="O1541" s="241" t="s">
        <v>198</v>
      </c>
      <c r="P1541" s="241" t="s">
        <v>198</v>
      </c>
      <c r="Q1541" s="241" t="s">
        <v>198</v>
      </c>
      <c r="R1541" s="241" t="s">
        <v>196</v>
      </c>
      <c r="S1541" s="241" t="s">
        <v>198</v>
      </c>
      <c r="T1541" s="241" t="s">
        <v>198</v>
      </c>
      <c r="U1541" s="241" t="s">
        <v>196</v>
      </c>
      <c r="V1541" s="241" t="s">
        <v>198</v>
      </c>
      <c r="W1541" s="241" t="s">
        <v>198</v>
      </c>
      <c r="X1541" s="241" t="s">
        <v>198</v>
      </c>
      <c r="Y1541" s="241" t="s">
        <v>198</v>
      </c>
      <c r="Z1541" s="241" t="s">
        <v>196</v>
      </c>
      <c r="AA1541" s="241" t="s">
        <v>198</v>
      </c>
      <c r="AB1541" s="241" t="s">
        <v>198</v>
      </c>
      <c r="AC1541" s="241" t="s">
        <v>198</v>
      </c>
      <c r="AD1541" s="241" t="s">
        <v>198</v>
      </c>
      <c r="AE1541" s="241" t="s">
        <v>198</v>
      </c>
      <c r="AF1541" s="241" t="s">
        <v>198</v>
      </c>
      <c r="AG1541" s="241" t="s">
        <v>197</v>
      </c>
      <c r="AH1541" s="241" t="s">
        <v>197</v>
      </c>
      <c r="AI1541" s="241" t="s">
        <v>197</v>
      </c>
      <c r="AJ1541" s="241" t="s">
        <v>197</v>
      </c>
      <c r="AK1541" s="241" t="s">
        <v>197</v>
      </c>
      <c r="AQ1541" s="241">
        <v>0</v>
      </c>
      <c r="AR1541" s="241">
        <v>0</v>
      </c>
    </row>
    <row r="1542" spans="1:44" x14ac:dyDescent="0.2">
      <c r="A1542">
        <v>123706</v>
      </c>
      <c r="B1542" t="s">
        <v>1144</v>
      </c>
      <c r="C1542" t="s">
        <v>198</v>
      </c>
      <c r="D1542" t="s">
        <v>198</v>
      </c>
      <c r="E1542" t="s">
        <v>196</v>
      </c>
      <c r="F1542" t="s">
        <v>198</v>
      </c>
      <c r="G1542" t="s">
        <v>198</v>
      </c>
      <c r="H1542" t="s">
        <v>198</v>
      </c>
      <c r="I1542" t="s">
        <v>198</v>
      </c>
      <c r="J1542" t="s">
        <v>198</v>
      </c>
      <c r="K1542" t="s">
        <v>198</v>
      </c>
      <c r="L1542" t="s">
        <v>198</v>
      </c>
      <c r="M1542" t="s">
        <v>198</v>
      </c>
      <c r="N1542" t="s">
        <v>196</v>
      </c>
      <c r="O1542" t="s">
        <v>198</v>
      </c>
      <c r="P1542" t="s">
        <v>198</v>
      </c>
      <c r="Q1542" t="s">
        <v>198</v>
      </c>
      <c r="R1542" t="s">
        <v>198</v>
      </c>
      <c r="S1542" t="s">
        <v>198</v>
      </c>
      <c r="T1542" t="s">
        <v>198</v>
      </c>
      <c r="U1542" t="s">
        <v>196</v>
      </c>
      <c r="V1542" t="s">
        <v>198</v>
      </c>
      <c r="W1542" t="s">
        <v>198</v>
      </c>
      <c r="X1542" t="s">
        <v>198</v>
      </c>
      <c r="Y1542" t="s">
        <v>198</v>
      </c>
      <c r="Z1542" t="s">
        <v>198</v>
      </c>
      <c r="AA1542" t="s">
        <v>196</v>
      </c>
      <c r="AB1542" t="s">
        <v>198</v>
      </c>
      <c r="AC1542" t="s">
        <v>198</v>
      </c>
      <c r="AD1542" t="s">
        <v>198</v>
      </c>
      <c r="AE1542" t="s">
        <v>198</v>
      </c>
      <c r="AF1542" t="s">
        <v>198</v>
      </c>
      <c r="AG1542" t="s">
        <v>198</v>
      </c>
      <c r="AH1542" t="s">
        <v>196</v>
      </c>
      <c r="AI1542" t="s">
        <v>198</v>
      </c>
      <c r="AJ1542" t="s">
        <v>196</v>
      </c>
      <c r="AK1542" t="s">
        <v>196</v>
      </c>
      <c r="AL1542" t="s">
        <v>196</v>
      </c>
      <c r="AM1542" t="s">
        <v>198</v>
      </c>
      <c r="AN1542" t="s">
        <v>198</v>
      </c>
      <c r="AO1542" t="s">
        <v>196</v>
      </c>
      <c r="AP1542" t="s">
        <v>198</v>
      </c>
      <c r="AQ1542" s="241">
        <v>0</v>
      </c>
      <c r="AR1542" s="241">
        <v>0</v>
      </c>
    </row>
    <row r="1543" spans="1:44" x14ac:dyDescent="0.2">
      <c r="A1543">
        <v>123715</v>
      </c>
      <c r="B1543" t="s">
        <v>1141</v>
      </c>
      <c r="C1543" t="s">
        <v>198</v>
      </c>
      <c r="D1543" t="s">
        <v>198</v>
      </c>
      <c r="E1543" t="s">
        <v>198</v>
      </c>
      <c r="F1543" t="s">
        <v>198</v>
      </c>
      <c r="G1543" t="s">
        <v>198</v>
      </c>
      <c r="H1543" t="s">
        <v>196</v>
      </c>
      <c r="I1543" t="s">
        <v>198</v>
      </c>
      <c r="J1543" t="s">
        <v>198</v>
      </c>
      <c r="K1543" t="s">
        <v>198</v>
      </c>
      <c r="L1543" t="s">
        <v>196</v>
      </c>
      <c r="M1543" t="s">
        <v>196</v>
      </c>
      <c r="N1543" t="s">
        <v>198</v>
      </c>
      <c r="O1543" t="s">
        <v>198</v>
      </c>
      <c r="P1543" t="s">
        <v>196</v>
      </c>
      <c r="Q1543" t="s">
        <v>198</v>
      </c>
      <c r="R1543" t="s">
        <v>198</v>
      </c>
      <c r="S1543" t="s">
        <v>198</v>
      </c>
      <c r="T1543" t="s">
        <v>196</v>
      </c>
      <c r="U1543" t="s">
        <v>196</v>
      </c>
      <c r="V1543" t="s">
        <v>198</v>
      </c>
      <c r="W1543" t="s">
        <v>198</v>
      </c>
      <c r="X1543" t="s">
        <v>198</v>
      </c>
      <c r="Y1543" t="s">
        <v>196</v>
      </c>
      <c r="Z1543" t="s">
        <v>198</v>
      </c>
      <c r="AA1543" t="s">
        <v>196</v>
      </c>
      <c r="AB1543" t="s">
        <v>196</v>
      </c>
      <c r="AC1543" t="s">
        <v>198</v>
      </c>
      <c r="AD1543" t="s">
        <v>198</v>
      </c>
      <c r="AE1543" t="s">
        <v>198</v>
      </c>
      <c r="AF1543" t="s">
        <v>198</v>
      </c>
      <c r="AG1543" t="s">
        <v>197</v>
      </c>
      <c r="AH1543" t="s">
        <v>198</v>
      </c>
      <c r="AI1543" t="s">
        <v>198</v>
      </c>
      <c r="AJ1543" t="s">
        <v>198</v>
      </c>
      <c r="AK1543" t="s">
        <v>197</v>
      </c>
      <c r="AL1543" t="s">
        <v>197</v>
      </c>
      <c r="AM1543" t="s">
        <v>197</v>
      </c>
      <c r="AN1543" t="s">
        <v>197</v>
      </c>
      <c r="AO1543" t="s">
        <v>197</v>
      </c>
      <c r="AP1543" t="s">
        <v>197</v>
      </c>
      <c r="AQ1543" s="241">
        <v>0</v>
      </c>
      <c r="AR1543" s="241">
        <v>0</v>
      </c>
    </row>
    <row r="1544" spans="1:44" x14ac:dyDescent="0.2">
      <c r="A1544">
        <v>123721</v>
      </c>
      <c r="B1544" t="s">
        <v>1141</v>
      </c>
      <c r="C1544" t="s">
        <v>198</v>
      </c>
      <c r="D1544" t="s">
        <v>198</v>
      </c>
      <c r="E1544" t="s">
        <v>198</v>
      </c>
      <c r="F1544" t="s">
        <v>198</v>
      </c>
      <c r="G1544" t="s">
        <v>198</v>
      </c>
      <c r="H1544" t="s">
        <v>198</v>
      </c>
      <c r="I1544" t="s">
        <v>198</v>
      </c>
      <c r="J1544" t="s">
        <v>198</v>
      </c>
      <c r="K1544" t="s">
        <v>198</v>
      </c>
      <c r="L1544" t="s">
        <v>198</v>
      </c>
      <c r="M1544" t="s">
        <v>198</v>
      </c>
      <c r="N1544" t="s">
        <v>198</v>
      </c>
      <c r="O1544" t="s">
        <v>198</v>
      </c>
      <c r="P1544" t="s">
        <v>196</v>
      </c>
      <c r="Q1544" t="s">
        <v>198</v>
      </c>
      <c r="R1544" t="s">
        <v>198</v>
      </c>
      <c r="S1544" t="s">
        <v>198</v>
      </c>
      <c r="T1544" t="s">
        <v>198</v>
      </c>
      <c r="U1544" t="s">
        <v>198</v>
      </c>
      <c r="V1544" t="s">
        <v>198</v>
      </c>
      <c r="W1544" t="s">
        <v>198</v>
      </c>
      <c r="X1544" t="s">
        <v>198</v>
      </c>
      <c r="Y1544" t="s">
        <v>198</v>
      </c>
      <c r="Z1544" t="s">
        <v>198</v>
      </c>
      <c r="AA1544" t="s">
        <v>198</v>
      </c>
      <c r="AB1544" t="s">
        <v>198</v>
      </c>
      <c r="AC1544" t="s">
        <v>198</v>
      </c>
      <c r="AD1544" t="s">
        <v>198</v>
      </c>
      <c r="AE1544" t="s">
        <v>198</v>
      </c>
      <c r="AF1544" t="s">
        <v>196</v>
      </c>
      <c r="AG1544" t="s">
        <v>198</v>
      </c>
      <c r="AH1544" t="s">
        <v>196</v>
      </c>
      <c r="AI1544" t="s">
        <v>198</v>
      </c>
      <c r="AJ1544" t="s">
        <v>198</v>
      </c>
      <c r="AK1544" t="s">
        <v>196</v>
      </c>
      <c r="AL1544" t="s">
        <v>197</v>
      </c>
      <c r="AM1544" t="s">
        <v>197</v>
      </c>
      <c r="AN1544" t="s">
        <v>197</v>
      </c>
      <c r="AO1544" t="s">
        <v>197</v>
      </c>
      <c r="AP1544" t="s">
        <v>196</v>
      </c>
      <c r="AQ1544" s="241">
        <v>0</v>
      </c>
      <c r="AR1544" s="241">
        <v>0</v>
      </c>
    </row>
    <row r="1545" spans="1:44" ht="21.75" x14ac:dyDescent="0.5">
      <c r="A1545" s="259">
        <v>123727</v>
      </c>
      <c r="B1545" t="s">
        <v>1144</v>
      </c>
      <c r="C1545" s="241" t="s">
        <v>198</v>
      </c>
      <c r="D1545" s="241" t="s">
        <v>198</v>
      </c>
      <c r="E1545" s="241" t="s">
        <v>198</v>
      </c>
      <c r="F1545" s="241" t="s">
        <v>198</v>
      </c>
      <c r="G1545" s="241" t="s">
        <v>198</v>
      </c>
      <c r="H1545" s="241" t="s">
        <v>198</v>
      </c>
      <c r="I1545" s="241" t="s">
        <v>198</v>
      </c>
      <c r="J1545" s="241" t="s">
        <v>198</v>
      </c>
      <c r="K1545" s="241" t="s">
        <v>198</v>
      </c>
      <c r="L1545" s="241" t="s">
        <v>198</v>
      </c>
      <c r="M1545" s="241" t="s">
        <v>198</v>
      </c>
      <c r="N1545" s="241" t="s">
        <v>198</v>
      </c>
      <c r="O1545" s="241" t="s">
        <v>198</v>
      </c>
      <c r="P1545" s="241" t="s">
        <v>198</v>
      </c>
      <c r="Q1545" s="241" t="s">
        <v>198</v>
      </c>
      <c r="R1545" s="241" t="s">
        <v>198</v>
      </c>
      <c r="S1545" s="241" t="s">
        <v>198</v>
      </c>
      <c r="T1545" s="241" t="s">
        <v>198</v>
      </c>
      <c r="U1545" s="241" t="s">
        <v>198</v>
      </c>
      <c r="V1545" s="241" t="s">
        <v>198</v>
      </c>
      <c r="W1545" s="241" t="s">
        <v>196</v>
      </c>
      <c r="X1545" s="241" t="s">
        <v>198</v>
      </c>
      <c r="Y1545" s="241" t="s">
        <v>198</v>
      </c>
      <c r="Z1545" s="241" t="s">
        <v>198</v>
      </c>
      <c r="AA1545" s="241" t="s">
        <v>198</v>
      </c>
      <c r="AB1545" s="241" t="s">
        <v>196</v>
      </c>
      <c r="AC1545" s="241" t="s">
        <v>196</v>
      </c>
      <c r="AD1545" s="241" t="s">
        <v>198</v>
      </c>
      <c r="AE1545" s="241" t="s">
        <v>198</v>
      </c>
      <c r="AF1545" s="241" t="s">
        <v>198</v>
      </c>
      <c r="AG1545" s="241" t="s">
        <v>198</v>
      </c>
      <c r="AH1545" s="241" t="s">
        <v>198</v>
      </c>
      <c r="AI1545" s="241" t="s">
        <v>198</v>
      </c>
      <c r="AJ1545" s="241" t="s">
        <v>198</v>
      </c>
      <c r="AK1545" s="241" t="s">
        <v>198</v>
      </c>
      <c r="AL1545" s="241" t="s">
        <v>197</v>
      </c>
      <c r="AM1545" s="241" t="s">
        <v>197</v>
      </c>
      <c r="AN1545" s="241" t="s">
        <v>197</v>
      </c>
      <c r="AO1545" s="241" t="s">
        <v>197</v>
      </c>
      <c r="AP1545" s="241" t="s">
        <v>197</v>
      </c>
      <c r="AQ1545" s="241">
        <v>0</v>
      </c>
      <c r="AR1545" s="241">
        <v>0</v>
      </c>
    </row>
    <row r="1546" spans="1:44" ht="21.75" x14ac:dyDescent="0.5">
      <c r="A1546" s="259">
        <v>123729</v>
      </c>
      <c r="B1546" t="s">
        <v>1141</v>
      </c>
      <c r="C1546" s="241" t="s">
        <v>198</v>
      </c>
      <c r="D1546" s="241" t="s">
        <v>198</v>
      </c>
      <c r="E1546" s="241" t="s">
        <v>198</v>
      </c>
      <c r="F1546" s="241" t="s">
        <v>198</v>
      </c>
      <c r="G1546" s="241" t="s">
        <v>196</v>
      </c>
      <c r="H1546" s="241" t="s">
        <v>198</v>
      </c>
      <c r="I1546" s="241" t="s">
        <v>197</v>
      </c>
      <c r="J1546" s="241" t="s">
        <v>198</v>
      </c>
      <c r="K1546" s="241" t="s">
        <v>198</v>
      </c>
      <c r="L1546" s="241" t="s">
        <v>197</v>
      </c>
      <c r="M1546" s="241" t="s">
        <v>198</v>
      </c>
      <c r="N1546" s="241" t="s">
        <v>198</v>
      </c>
      <c r="O1546" s="241" t="s">
        <v>198</v>
      </c>
      <c r="P1546" s="241" t="s">
        <v>198</v>
      </c>
      <c r="Q1546" s="241" t="s">
        <v>198</v>
      </c>
      <c r="R1546" s="241" t="s">
        <v>196</v>
      </c>
      <c r="S1546" s="241" t="s">
        <v>196</v>
      </c>
      <c r="T1546" s="241" t="s">
        <v>197</v>
      </c>
      <c r="U1546" s="241" t="s">
        <v>198</v>
      </c>
      <c r="V1546" s="241" t="s">
        <v>196</v>
      </c>
      <c r="W1546" s="241" t="s">
        <v>198</v>
      </c>
      <c r="X1546" s="241" t="s">
        <v>198</v>
      </c>
      <c r="Y1546" s="241" t="s">
        <v>198</v>
      </c>
      <c r="Z1546" s="241" t="s">
        <v>198</v>
      </c>
      <c r="AA1546" s="241" t="s">
        <v>198</v>
      </c>
      <c r="AB1546" s="241" t="s">
        <v>198</v>
      </c>
      <c r="AC1546" s="241" t="s">
        <v>198</v>
      </c>
      <c r="AD1546" s="241" t="s">
        <v>197</v>
      </c>
      <c r="AE1546" s="241" t="s">
        <v>198</v>
      </c>
      <c r="AF1546" s="241" t="s">
        <v>198</v>
      </c>
      <c r="AG1546" s="241" t="s">
        <v>197</v>
      </c>
      <c r="AH1546" s="241" t="s">
        <v>197</v>
      </c>
      <c r="AI1546" s="241" t="s">
        <v>197</v>
      </c>
      <c r="AJ1546" s="241" t="s">
        <v>197</v>
      </c>
      <c r="AK1546" s="241" t="s">
        <v>197</v>
      </c>
      <c r="AL1546" s="241" t="s">
        <v>197</v>
      </c>
      <c r="AM1546" s="241" t="s">
        <v>197</v>
      </c>
      <c r="AN1546" s="241" t="s">
        <v>197</v>
      </c>
      <c r="AO1546" s="241" t="s">
        <v>197</v>
      </c>
      <c r="AP1546" s="241" t="s">
        <v>197</v>
      </c>
      <c r="AQ1546" s="241">
        <v>0</v>
      </c>
      <c r="AR1546" s="241">
        <v>0</v>
      </c>
    </row>
    <row r="1547" spans="1:44" x14ac:dyDescent="0.2">
      <c r="A1547">
        <v>123754</v>
      </c>
      <c r="B1547" t="s">
        <v>1144</v>
      </c>
      <c r="C1547" t="s">
        <v>198</v>
      </c>
      <c r="D1547" t="s">
        <v>196</v>
      </c>
      <c r="E1547" t="s">
        <v>196</v>
      </c>
      <c r="F1547" t="s">
        <v>198</v>
      </c>
      <c r="G1547" t="s">
        <v>196</v>
      </c>
      <c r="H1547" t="s">
        <v>198</v>
      </c>
      <c r="I1547" t="s">
        <v>198</v>
      </c>
      <c r="J1547" t="s">
        <v>198</v>
      </c>
      <c r="K1547" t="s">
        <v>198</v>
      </c>
      <c r="L1547" t="s">
        <v>198</v>
      </c>
      <c r="M1547" t="s">
        <v>198</v>
      </c>
      <c r="N1547" t="s">
        <v>196</v>
      </c>
      <c r="O1547" t="s">
        <v>198</v>
      </c>
      <c r="P1547" t="s">
        <v>196</v>
      </c>
      <c r="Q1547" t="s">
        <v>198</v>
      </c>
      <c r="R1547" t="s">
        <v>198</v>
      </c>
      <c r="S1547" t="s">
        <v>198</v>
      </c>
      <c r="T1547" t="s">
        <v>196</v>
      </c>
      <c r="U1547" t="s">
        <v>196</v>
      </c>
      <c r="V1547" t="s">
        <v>198</v>
      </c>
      <c r="W1547" t="s">
        <v>196</v>
      </c>
      <c r="X1547" t="s">
        <v>198</v>
      </c>
      <c r="Y1547" t="s">
        <v>196</v>
      </c>
      <c r="Z1547" t="s">
        <v>198</v>
      </c>
      <c r="AA1547" t="s">
        <v>198</v>
      </c>
      <c r="AB1547" t="s">
        <v>198</v>
      </c>
      <c r="AC1547" t="s">
        <v>198</v>
      </c>
      <c r="AD1547" t="s">
        <v>196</v>
      </c>
      <c r="AE1547" t="s">
        <v>196</v>
      </c>
      <c r="AF1547" t="s">
        <v>198</v>
      </c>
      <c r="AG1547" t="s">
        <v>198</v>
      </c>
      <c r="AH1547" t="s">
        <v>196</v>
      </c>
      <c r="AI1547" t="s">
        <v>196</v>
      </c>
      <c r="AJ1547" t="s">
        <v>198</v>
      </c>
      <c r="AK1547" t="s">
        <v>196</v>
      </c>
      <c r="AL1547" t="s">
        <v>198</v>
      </c>
      <c r="AM1547" t="s">
        <v>198</v>
      </c>
      <c r="AN1547" t="s">
        <v>198</v>
      </c>
      <c r="AO1547" t="s">
        <v>196</v>
      </c>
      <c r="AP1547" t="s">
        <v>196</v>
      </c>
      <c r="AQ1547" s="241">
        <v>0</v>
      </c>
      <c r="AR1547" s="241">
        <v>0</v>
      </c>
    </row>
    <row r="1548" spans="1:44" x14ac:dyDescent="0.2">
      <c r="A1548">
        <v>123755</v>
      </c>
      <c r="B1548" t="s">
        <v>1141</v>
      </c>
      <c r="C1548" t="s">
        <v>198</v>
      </c>
      <c r="D1548" t="s">
        <v>198</v>
      </c>
      <c r="E1548" t="s">
        <v>198</v>
      </c>
      <c r="F1548" t="s">
        <v>198</v>
      </c>
      <c r="G1548" t="s">
        <v>197</v>
      </c>
      <c r="H1548" t="s">
        <v>198</v>
      </c>
      <c r="I1548" t="s">
        <v>198</v>
      </c>
      <c r="J1548" t="s">
        <v>198</v>
      </c>
      <c r="K1548" t="s">
        <v>198</v>
      </c>
      <c r="L1548" t="s">
        <v>198</v>
      </c>
      <c r="M1548" t="s">
        <v>198</v>
      </c>
      <c r="N1548" t="s">
        <v>198</v>
      </c>
      <c r="O1548" t="s">
        <v>198</v>
      </c>
      <c r="P1548" t="s">
        <v>196</v>
      </c>
      <c r="Q1548" t="s">
        <v>198</v>
      </c>
      <c r="R1548" t="s">
        <v>198</v>
      </c>
      <c r="S1548" t="s">
        <v>198</v>
      </c>
      <c r="T1548" t="s">
        <v>198</v>
      </c>
      <c r="U1548" t="s">
        <v>198</v>
      </c>
      <c r="V1548" t="s">
        <v>198</v>
      </c>
      <c r="W1548" t="s">
        <v>198</v>
      </c>
      <c r="X1548" t="s">
        <v>198</v>
      </c>
      <c r="Y1548" t="s">
        <v>198</v>
      </c>
      <c r="Z1548" t="s">
        <v>198</v>
      </c>
      <c r="AA1548" t="s">
        <v>198</v>
      </c>
      <c r="AB1548" t="s">
        <v>198</v>
      </c>
      <c r="AC1548" t="s">
        <v>198</v>
      </c>
      <c r="AD1548" t="s">
        <v>198</v>
      </c>
      <c r="AE1548" t="s">
        <v>198</v>
      </c>
      <c r="AF1548" t="s">
        <v>198</v>
      </c>
      <c r="AG1548" t="s">
        <v>198</v>
      </c>
      <c r="AH1548" t="s">
        <v>198</v>
      </c>
      <c r="AI1548" t="s">
        <v>198</v>
      </c>
      <c r="AJ1548" t="s">
        <v>198</v>
      </c>
      <c r="AK1548" t="s">
        <v>198</v>
      </c>
      <c r="AL1548" t="s">
        <v>198</v>
      </c>
      <c r="AM1548" t="s">
        <v>198</v>
      </c>
      <c r="AN1548" t="s">
        <v>198</v>
      </c>
      <c r="AO1548" t="s">
        <v>198</v>
      </c>
      <c r="AP1548" t="s">
        <v>198</v>
      </c>
      <c r="AQ1548" s="241">
        <v>0</v>
      </c>
      <c r="AR1548" s="241">
        <v>0</v>
      </c>
    </row>
    <row r="1549" spans="1:44" x14ac:dyDescent="0.2">
      <c r="A1549">
        <v>123782</v>
      </c>
      <c r="B1549" t="s">
        <v>1144</v>
      </c>
      <c r="C1549" t="s">
        <v>196</v>
      </c>
      <c r="D1549" t="s">
        <v>198</v>
      </c>
      <c r="E1549" t="s">
        <v>198</v>
      </c>
      <c r="F1549" t="s">
        <v>198</v>
      </c>
      <c r="G1549" t="s">
        <v>197</v>
      </c>
      <c r="H1549" t="s">
        <v>198</v>
      </c>
      <c r="I1549" t="s">
        <v>198</v>
      </c>
      <c r="J1549" t="s">
        <v>198</v>
      </c>
      <c r="K1549" t="s">
        <v>198</v>
      </c>
      <c r="L1549" t="s">
        <v>198</v>
      </c>
      <c r="M1549" t="s">
        <v>198</v>
      </c>
      <c r="N1549" t="s">
        <v>198</v>
      </c>
      <c r="O1549" t="s">
        <v>198</v>
      </c>
      <c r="P1549" t="s">
        <v>196</v>
      </c>
      <c r="Q1549" t="s">
        <v>198</v>
      </c>
      <c r="R1549" t="s">
        <v>198</v>
      </c>
      <c r="S1549" t="s">
        <v>198</v>
      </c>
      <c r="T1549" t="s">
        <v>198</v>
      </c>
      <c r="U1549" t="s">
        <v>196</v>
      </c>
      <c r="V1549" t="s">
        <v>198</v>
      </c>
      <c r="W1549" t="s">
        <v>198</v>
      </c>
      <c r="X1549" t="s">
        <v>198</v>
      </c>
      <c r="Y1549" t="s">
        <v>196</v>
      </c>
      <c r="Z1549" t="s">
        <v>198</v>
      </c>
      <c r="AA1549" t="s">
        <v>196</v>
      </c>
      <c r="AB1549" t="s">
        <v>196</v>
      </c>
      <c r="AC1549" t="s">
        <v>198</v>
      </c>
      <c r="AD1549" t="s">
        <v>196</v>
      </c>
      <c r="AE1549" t="s">
        <v>198</v>
      </c>
      <c r="AF1549" t="s">
        <v>196</v>
      </c>
      <c r="AG1549" t="s">
        <v>198</v>
      </c>
      <c r="AH1549" t="s">
        <v>196</v>
      </c>
      <c r="AI1549" t="s">
        <v>196</v>
      </c>
      <c r="AJ1549" t="s">
        <v>196</v>
      </c>
      <c r="AK1549" t="s">
        <v>196</v>
      </c>
      <c r="AL1549" t="s">
        <v>198</v>
      </c>
      <c r="AM1549" t="s">
        <v>198</v>
      </c>
      <c r="AN1549" t="s">
        <v>198</v>
      </c>
      <c r="AO1549" t="s">
        <v>198</v>
      </c>
      <c r="AP1549" t="s">
        <v>198</v>
      </c>
      <c r="AQ1549" s="241">
        <v>0</v>
      </c>
      <c r="AR1549" s="241">
        <v>0</v>
      </c>
    </row>
    <row r="1550" spans="1:44" x14ac:dyDescent="0.2">
      <c r="A1550" s="241">
        <v>123789</v>
      </c>
      <c r="B1550" t="s">
        <v>1141</v>
      </c>
      <c r="C1550" s="241" t="s">
        <v>198</v>
      </c>
      <c r="D1550" s="241" t="s">
        <v>198</v>
      </c>
      <c r="E1550" s="241" t="s">
        <v>198</v>
      </c>
      <c r="F1550" s="241" t="s">
        <v>198</v>
      </c>
      <c r="G1550" s="241" t="s">
        <v>198</v>
      </c>
      <c r="H1550" s="241" t="s">
        <v>198</v>
      </c>
      <c r="I1550" s="241" t="s">
        <v>198</v>
      </c>
      <c r="J1550" s="241" t="s">
        <v>198</v>
      </c>
      <c r="K1550" s="241" t="s">
        <v>198</v>
      </c>
      <c r="L1550" s="241" t="s">
        <v>198</v>
      </c>
      <c r="M1550" s="241" t="s">
        <v>198</v>
      </c>
      <c r="N1550" s="241" t="s">
        <v>198</v>
      </c>
      <c r="O1550" s="241" t="s">
        <v>197</v>
      </c>
      <c r="P1550" s="241" t="s">
        <v>198</v>
      </c>
      <c r="Q1550" s="241" t="s">
        <v>198</v>
      </c>
      <c r="R1550" s="241" t="s">
        <v>197</v>
      </c>
      <c r="S1550" s="241" t="s">
        <v>197</v>
      </c>
      <c r="T1550" s="241" t="s">
        <v>198</v>
      </c>
      <c r="U1550" s="241" t="s">
        <v>197</v>
      </c>
      <c r="V1550" s="241" t="s">
        <v>197</v>
      </c>
      <c r="W1550" s="241" t="s">
        <v>198</v>
      </c>
      <c r="X1550" s="241" t="s">
        <v>198</v>
      </c>
      <c r="Y1550" s="241" t="s">
        <v>198</v>
      </c>
      <c r="Z1550" s="241" t="s">
        <v>198</v>
      </c>
      <c r="AA1550" s="241" t="s">
        <v>198</v>
      </c>
      <c r="AB1550" s="241" t="s">
        <v>196</v>
      </c>
      <c r="AC1550" s="241" t="s">
        <v>196</v>
      </c>
      <c r="AD1550" s="241" t="s">
        <v>198</v>
      </c>
      <c r="AE1550" s="241" t="s">
        <v>196</v>
      </c>
      <c r="AF1550" s="241" t="s">
        <v>196</v>
      </c>
      <c r="AG1550" s="241" t="s">
        <v>197</v>
      </c>
      <c r="AH1550" s="241" t="s">
        <v>197</v>
      </c>
      <c r="AI1550" s="241" t="s">
        <v>197</v>
      </c>
      <c r="AJ1550" s="241" t="s">
        <v>197</v>
      </c>
      <c r="AK1550" s="241" t="s">
        <v>197</v>
      </c>
      <c r="AQ1550" s="241">
        <v>0</v>
      </c>
      <c r="AR1550" s="241">
        <v>0</v>
      </c>
    </row>
    <row r="1551" spans="1:44" ht="21.75" x14ac:dyDescent="0.5">
      <c r="A1551" s="246">
        <v>123796</v>
      </c>
      <c r="B1551" t="s">
        <v>1144</v>
      </c>
      <c r="C1551" s="241" t="s">
        <v>198</v>
      </c>
      <c r="D1551" s="241" t="s">
        <v>198</v>
      </c>
      <c r="E1551" s="241" t="s">
        <v>198</v>
      </c>
      <c r="F1551" s="241" t="s">
        <v>198</v>
      </c>
      <c r="G1551" s="241" t="s">
        <v>198</v>
      </c>
      <c r="H1551" s="241" t="s">
        <v>198</v>
      </c>
      <c r="I1551" s="241" t="s">
        <v>198</v>
      </c>
      <c r="J1551" s="241" t="s">
        <v>198</v>
      </c>
      <c r="K1551" s="241" t="s">
        <v>198</v>
      </c>
      <c r="L1551" s="241" t="s">
        <v>198</v>
      </c>
      <c r="M1551" s="241" t="s">
        <v>198</v>
      </c>
      <c r="N1551" s="241" t="s">
        <v>198</v>
      </c>
      <c r="O1551" s="241" t="s">
        <v>198</v>
      </c>
      <c r="P1551" s="241" t="s">
        <v>198</v>
      </c>
      <c r="Q1551" s="241" t="s">
        <v>198</v>
      </c>
      <c r="R1551" s="241" t="s">
        <v>198</v>
      </c>
      <c r="S1551" s="241" t="s">
        <v>198</v>
      </c>
      <c r="T1551" s="241" t="s">
        <v>198</v>
      </c>
      <c r="U1551" s="241" t="s">
        <v>198</v>
      </c>
      <c r="V1551" s="241" t="s">
        <v>198</v>
      </c>
      <c r="W1551" s="241" t="s">
        <v>198</v>
      </c>
      <c r="X1551" s="241" t="s">
        <v>198</v>
      </c>
      <c r="Y1551" s="241" t="s">
        <v>198</v>
      </c>
      <c r="Z1551" s="241" t="s">
        <v>198</v>
      </c>
      <c r="AA1551" s="241" t="s">
        <v>198</v>
      </c>
      <c r="AB1551" s="241" t="s">
        <v>198</v>
      </c>
      <c r="AC1551" s="241" t="s">
        <v>198</v>
      </c>
      <c r="AD1551" s="241" t="s">
        <v>198</v>
      </c>
      <c r="AE1551" s="241" t="s">
        <v>196</v>
      </c>
      <c r="AF1551" s="241" t="s">
        <v>197</v>
      </c>
      <c r="AG1551" s="241" t="s">
        <v>198</v>
      </c>
      <c r="AH1551" s="241" t="s">
        <v>197</v>
      </c>
      <c r="AI1551" s="241" t="s">
        <v>198</v>
      </c>
      <c r="AJ1551" s="241" t="s">
        <v>198</v>
      </c>
      <c r="AK1551" s="241" t="s">
        <v>197</v>
      </c>
      <c r="AL1551" s="241" t="s">
        <v>197</v>
      </c>
      <c r="AM1551" s="241" t="s">
        <v>197</v>
      </c>
      <c r="AN1551" s="241" t="s">
        <v>197</v>
      </c>
      <c r="AO1551" s="241" t="s">
        <v>197</v>
      </c>
      <c r="AP1551" s="241" t="s">
        <v>197</v>
      </c>
      <c r="AQ1551" s="241">
        <v>0</v>
      </c>
      <c r="AR1551" s="241">
        <v>0</v>
      </c>
    </row>
    <row r="1552" spans="1:44" x14ac:dyDescent="0.2">
      <c r="A1552" s="266">
        <v>123797</v>
      </c>
      <c r="B1552" t="s">
        <v>59</v>
      </c>
      <c r="C1552" t="s">
        <v>659</v>
      </c>
      <c r="D1552" t="s">
        <v>659</v>
      </c>
      <c r="E1552" t="s">
        <v>659</v>
      </c>
      <c r="F1552" t="s">
        <v>659</v>
      </c>
      <c r="G1552" t="s">
        <v>659</v>
      </c>
      <c r="H1552" t="s">
        <v>659</v>
      </c>
      <c r="I1552" t="s">
        <v>659</v>
      </c>
      <c r="J1552" t="s">
        <v>659</v>
      </c>
      <c r="K1552" t="s">
        <v>659</v>
      </c>
      <c r="L1552" t="s">
        <v>659</v>
      </c>
      <c r="M1552" t="s">
        <v>659</v>
      </c>
      <c r="N1552" t="s">
        <v>659</v>
      </c>
      <c r="O1552" t="s">
        <v>659</v>
      </c>
      <c r="P1552" t="s">
        <v>659</v>
      </c>
      <c r="Q1552" t="s">
        <v>659</v>
      </c>
      <c r="R1552" t="s">
        <v>659</v>
      </c>
      <c r="S1552" t="s">
        <v>659</v>
      </c>
      <c r="T1552" t="s">
        <v>659</v>
      </c>
      <c r="U1552" t="s">
        <v>659</v>
      </c>
      <c r="V1552" t="s">
        <v>659</v>
      </c>
      <c r="W1552" t="s">
        <v>659</v>
      </c>
      <c r="X1552" t="s">
        <v>659</v>
      </c>
      <c r="Y1552" t="s">
        <v>659</v>
      </c>
      <c r="Z1552" t="s">
        <v>659</v>
      </c>
      <c r="AA1552" t="s">
        <v>659</v>
      </c>
      <c r="AB1552" t="s">
        <v>659</v>
      </c>
      <c r="AC1552" t="s">
        <v>659</v>
      </c>
      <c r="AD1552" t="s">
        <v>659</v>
      </c>
      <c r="AE1552" t="s">
        <v>659</v>
      </c>
      <c r="AF1552" t="s">
        <v>659</v>
      </c>
      <c r="AG1552" t="s">
        <v>659</v>
      </c>
      <c r="AH1552" t="s">
        <v>659</v>
      </c>
      <c r="AI1552" t="s">
        <v>659</v>
      </c>
      <c r="AJ1552" t="s">
        <v>659</v>
      </c>
      <c r="AK1552" t="s">
        <v>659</v>
      </c>
      <c r="AL1552" t="s">
        <v>659</v>
      </c>
      <c r="AM1552" t="s">
        <v>659</v>
      </c>
      <c r="AN1552" t="s">
        <v>659</v>
      </c>
      <c r="AO1552" t="s">
        <v>659</v>
      </c>
      <c r="AP1552" t="s">
        <v>659</v>
      </c>
      <c r="AQ1552" s="241">
        <v>0</v>
      </c>
      <c r="AR1552" s="241">
        <v>0</v>
      </c>
    </row>
    <row r="1553" spans="1:44" x14ac:dyDescent="0.2">
      <c r="A1553">
        <v>123800</v>
      </c>
      <c r="B1553" t="s">
        <v>1144</v>
      </c>
      <c r="C1553" t="s">
        <v>198</v>
      </c>
      <c r="D1553" t="s">
        <v>198</v>
      </c>
      <c r="E1553" t="s">
        <v>198</v>
      </c>
      <c r="F1553" t="s">
        <v>198</v>
      </c>
      <c r="G1553" t="s">
        <v>198</v>
      </c>
      <c r="H1553" t="s">
        <v>198</v>
      </c>
      <c r="I1553" t="s">
        <v>198</v>
      </c>
      <c r="J1553" t="s">
        <v>198</v>
      </c>
      <c r="K1553" t="s">
        <v>198</v>
      </c>
      <c r="L1553" t="s">
        <v>198</v>
      </c>
      <c r="M1553" t="s">
        <v>198</v>
      </c>
      <c r="N1553" t="s">
        <v>198</v>
      </c>
      <c r="O1553" t="s">
        <v>198</v>
      </c>
      <c r="P1553" t="s">
        <v>196</v>
      </c>
      <c r="Q1553" t="s">
        <v>198</v>
      </c>
      <c r="R1553" t="s">
        <v>198</v>
      </c>
      <c r="S1553" t="s">
        <v>198</v>
      </c>
      <c r="T1553" t="s">
        <v>198</v>
      </c>
      <c r="U1553" t="s">
        <v>198</v>
      </c>
      <c r="V1553" t="s">
        <v>198</v>
      </c>
      <c r="W1553" t="s">
        <v>196</v>
      </c>
      <c r="X1553" t="s">
        <v>198</v>
      </c>
      <c r="Y1553" t="s">
        <v>196</v>
      </c>
      <c r="Z1553" t="s">
        <v>198</v>
      </c>
      <c r="AA1553" t="s">
        <v>196</v>
      </c>
      <c r="AB1553" t="s">
        <v>196</v>
      </c>
      <c r="AC1553" t="s">
        <v>198</v>
      </c>
      <c r="AD1553" t="s">
        <v>198</v>
      </c>
      <c r="AE1553" t="s">
        <v>198</v>
      </c>
      <c r="AF1553" t="s">
        <v>196</v>
      </c>
      <c r="AG1553" t="s">
        <v>198</v>
      </c>
      <c r="AH1553" t="s">
        <v>196</v>
      </c>
      <c r="AI1553" t="s">
        <v>198</v>
      </c>
      <c r="AJ1553" t="s">
        <v>198</v>
      </c>
      <c r="AK1553" t="s">
        <v>196</v>
      </c>
      <c r="AL1553" t="s">
        <v>198</v>
      </c>
      <c r="AM1553" t="s">
        <v>198</v>
      </c>
      <c r="AN1553" t="s">
        <v>198</v>
      </c>
      <c r="AO1553" t="s">
        <v>198</v>
      </c>
      <c r="AP1553" t="s">
        <v>198</v>
      </c>
      <c r="AQ1553" s="241">
        <v>0</v>
      </c>
      <c r="AR1553" s="241">
        <v>0</v>
      </c>
    </row>
    <row r="1554" spans="1:44" x14ac:dyDescent="0.2">
      <c r="A1554">
        <v>123817</v>
      </c>
      <c r="B1554" t="s">
        <v>1141</v>
      </c>
      <c r="C1554" t="s">
        <v>198</v>
      </c>
      <c r="D1554" t="s">
        <v>198</v>
      </c>
      <c r="E1554" t="s">
        <v>198</v>
      </c>
      <c r="F1554" t="s">
        <v>198</v>
      </c>
      <c r="G1554" t="s">
        <v>198</v>
      </c>
      <c r="H1554" t="s">
        <v>198</v>
      </c>
      <c r="I1554" t="s">
        <v>198</v>
      </c>
      <c r="J1554" t="s">
        <v>198</v>
      </c>
      <c r="K1554" t="s">
        <v>198</v>
      </c>
      <c r="L1554" t="s">
        <v>198</v>
      </c>
      <c r="M1554" t="s">
        <v>198</v>
      </c>
      <c r="N1554" t="s">
        <v>198</v>
      </c>
      <c r="O1554" t="s">
        <v>198</v>
      </c>
      <c r="P1554" t="s">
        <v>198</v>
      </c>
      <c r="Q1554" t="s">
        <v>198</v>
      </c>
      <c r="R1554" t="s">
        <v>198</v>
      </c>
      <c r="S1554" t="s">
        <v>198</v>
      </c>
      <c r="T1554" t="s">
        <v>198</v>
      </c>
      <c r="U1554" t="s">
        <v>198</v>
      </c>
      <c r="V1554" t="s">
        <v>198</v>
      </c>
      <c r="W1554" t="s">
        <v>196</v>
      </c>
      <c r="X1554" t="s">
        <v>198</v>
      </c>
      <c r="Y1554" t="s">
        <v>198</v>
      </c>
      <c r="Z1554" t="s">
        <v>198</v>
      </c>
      <c r="AA1554" t="s">
        <v>198</v>
      </c>
      <c r="AB1554" t="s">
        <v>198</v>
      </c>
      <c r="AC1554" t="s">
        <v>198</v>
      </c>
      <c r="AD1554" t="s">
        <v>198</v>
      </c>
      <c r="AE1554" t="s">
        <v>198</v>
      </c>
      <c r="AF1554" t="s">
        <v>198</v>
      </c>
      <c r="AG1554" t="s">
        <v>198</v>
      </c>
      <c r="AH1554" t="s">
        <v>198</v>
      </c>
      <c r="AI1554" t="s">
        <v>198</v>
      </c>
      <c r="AJ1554" t="s">
        <v>198</v>
      </c>
      <c r="AK1554" t="s">
        <v>196</v>
      </c>
      <c r="AL1554" t="s">
        <v>197</v>
      </c>
      <c r="AM1554" t="s">
        <v>197</v>
      </c>
      <c r="AN1554" t="s">
        <v>197</v>
      </c>
      <c r="AO1554" t="s">
        <v>197</v>
      </c>
      <c r="AP1554" t="s">
        <v>196</v>
      </c>
      <c r="AQ1554" s="241">
        <v>0</v>
      </c>
      <c r="AR1554" s="241">
        <v>0</v>
      </c>
    </row>
    <row r="1555" spans="1:44" x14ac:dyDescent="0.2">
      <c r="A1555">
        <v>123818</v>
      </c>
      <c r="B1555" t="s">
        <v>1141</v>
      </c>
      <c r="C1555" t="s">
        <v>197</v>
      </c>
      <c r="D1555" t="s">
        <v>197</v>
      </c>
      <c r="E1555" t="s">
        <v>197</v>
      </c>
      <c r="F1555" t="s">
        <v>197</v>
      </c>
      <c r="G1555" t="s">
        <v>197</v>
      </c>
      <c r="H1555" t="s">
        <v>196</v>
      </c>
      <c r="I1555" t="s">
        <v>197</v>
      </c>
      <c r="J1555" t="s">
        <v>196</v>
      </c>
      <c r="K1555" t="s">
        <v>197</v>
      </c>
      <c r="L1555" t="s">
        <v>197</v>
      </c>
      <c r="M1555" t="s">
        <v>198</v>
      </c>
      <c r="N1555" t="s">
        <v>197</v>
      </c>
      <c r="O1555" t="s">
        <v>198</v>
      </c>
      <c r="P1555" t="s">
        <v>197</v>
      </c>
      <c r="Q1555" t="s">
        <v>197</v>
      </c>
      <c r="R1555" t="s">
        <v>196</v>
      </c>
      <c r="S1555" t="s">
        <v>196</v>
      </c>
      <c r="T1555" t="s">
        <v>196</v>
      </c>
      <c r="U1555" t="s">
        <v>196</v>
      </c>
      <c r="V1555" t="s">
        <v>196</v>
      </c>
      <c r="W1555" t="s">
        <v>198</v>
      </c>
      <c r="X1555" t="s">
        <v>198</v>
      </c>
      <c r="Y1555" t="s">
        <v>196</v>
      </c>
      <c r="Z1555" t="s">
        <v>198</v>
      </c>
      <c r="AA1555" t="s">
        <v>198</v>
      </c>
      <c r="AB1555" t="s">
        <v>198</v>
      </c>
      <c r="AC1555" t="s">
        <v>198</v>
      </c>
      <c r="AD1555" t="s">
        <v>198</v>
      </c>
      <c r="AE1555" t="s">
        <v>198</v>
      </c>
      <c r="AF1555" t="s">
        <v>196</v>
      </c>
      <c r="AG1555" t="s">
        <v>197</v>
      </c>
      <c r="AH1555" t="s">
        <v>198</v>
      </c>
      <c r="AI1555" t="s">
        <v>197</v>
      </c>
      <c r="AJ1555" t="s">
        <v>198</v>
      </c>
      <c r="AK1555" t="s">
        <v>198</v>
      </c>
      <c r="AL1555" t="s">
        <v>197</v>
      </c>
      <c r="AM1555" t="s">
        <v>197</v>
      </c>
      <c r="AN1555" t="s">
        <v>197</v>
      </c>
      <c r="AO1555" t="s">
        <v>197</v>
      </c>
      <c r="AP1555" t="s">
        <v>197</v>
      </c>
      <c r="AQ1555" s="241">
        <v>0</v>
      </c>
      <c r="AR1555" s="241">
        <v>0</v>
      </c>
    </row>
    <row r="1556" spans="1:44" x14ac:dyDescent="0.2">
      <c r="A1556">
        <v>123819</v>
      </c>
      <c r="B1556" t="s">
        <v>1141</v>
      </c>
      <c r="C1556" t="s">
        <v>198</v>
      </c>
      <c r="D1556" t="s">
        <v>198</v>
      </c>
      <c r="E1556" t="s">
        <v>198</v>
      </c>
      <c r="F1556" t="s">
        <v>198</v>
      </c>
      <c r="G1556" t="s">
        <v>198</v>
      </c>
      <c r="H1556" t="s">
        <v>198</v>
      </c>
      <c r="I1556" t="s">
        <v>198</v>
      </c>
      <c r="J1556" t="s">
        <v>198</v>
      </c>
      <c r="K1556" t="s">
        <v>198</v>
      </c>
      <c r="L1556" t="s">
        <v>197</v>
      </c>
      <c r="M1556" t="s">
        <v>198</v>
      </c>
      <c r="N1556" t="s">
        <v>198</v>
      </c>
      <c r="O1556" t="s">
        <v>197</v>
      </c>
      <c r="P1556" t="s">
        <v>197</v>
      </c>
      <c r="Q1556" t="s">
        <v>197</v>
      </c>
      <c r="R1556" t="s">
        <v>197</v>
      </c>
      <c r="S1556" t="s">
        <v>197</v>
      </c>
      <c r="T1556" t="s">
        <v>197</v>
      </c>
      <c r="U1556" t="s">
        <v>197</v>
      </c>
      <c r="V1556" t="s">
        <v>197</v>
      </c>
      <c r="W1556" t="s">
        <v>198</v>
      </c>
      <c r="X1556" t="s">
        <v>197</v>
      </c>
      <c r="Y1556" t="s">
        <v>196</v>
      </c>
      <c r="Z1556" t="s">
        <v>197</v>
      </c>
      <c r="AA1556" t="s">
        <v>197</v>
      </c>
      <c r="AB1556" t="s">
        <v>198</v>
      </c>
      <c r="AC1556" t="s">
        <v>198</v>
      </c>
      <c r="AD1556" t="s">
        <v>198</v>
      </c>
      <c r="AE1556" t="s">
        <v>198</v>
      </c>
      <c r="AF1556" t="s">
        <v>198</v>
      </c>
      <c r="AG1556" t="s">
        <v>197</v>
      </c>
      <c r="AH1556" t="s">
        <v>197</v>
      </c>
      <c r="AI1556" t="s">
        <v>197</v>
      </c>
      <c r="AJ1556" t="s">
        <v>197</v>
      </c>
      <c r="AK1556" t="s">
        <v>197</v>
      </c>
      <c r="AL1556" t="s">
        <v>197</v>
      </c>
      <c r="AM1556" t="s">
        <v>197</v>
      </c>
      <c r="AN1556" t="s">
        <v>197</v>
      </c>
      <c r="AO1556" t="s">
        <v>197</v>
      </c>
      <c r="AP1556" t="s">
        <v>197</v>
      </c>
      <c r="AQ1556" s="241">
        <v>0</v>
      </c>
      <c r="AR1556" s="241">
        <v>0</v>
      </c>
    </row>
    <row r="1557" spans="1:44" x14ac:dyDescent="0.2">
      <c r="A1557">
        <v>123821</v>
      </c>
      <c r="B1557" t="s">
        <v>65</v>
      </c>
      <c r="C1557" t="s">
        <v>198</v>
      </c>
      <c r="D1557" t="s">
        <v>196</v>
      </c>
      <c r="E1557" t="s">
        <v>198</v>
      </c>
      <c r="F1557" t="s">
        <v>198</v>
      </c>
      <c r="G1557" t="s">
        <v>196</v>
      </c>
      <c r="H1557" t="s">
        <v>198</v>
      </c>
      <c r="I1557" t="s">
        <v>198</v>
      </c>
      <c r="J1557" t="s">
        <v>197</v>
      </c>
      <c r="K1557" t="s">
        <v>198</v>
      </c>
      <c r="L1557" t="s">
        <v>198</v>
      </c>
      <c r="M1557" t="s">
        <v>198</v>
      </c>
      <c r="N1557" t="s">
        <v>198</v>
      </c>
      <c r="O1557" t="s">
        <v>196</v>
      </c>
      <c r="P1557" t="s">
        <v>198</v>
      </c>
      <c r="Q1557" t="s">
        <v>198</v>
      </c>
      <c r="R1557" t="s">
        <v>198</v>
      </c>
      <c r="S1557" t="s">
        <v>196</v>
      </c>
      <c r="T1557" t="s">
        <v>196</v>
      </c>
      <c r="U1557" t="s">
        <v>196</v>
      </c>
      <c r="V1557" t="s">
        <v>198</v>
      </c>
      <c r="W1557" t="s">
        <v>198</v>
      </c>
      <c r="X1557" t="s">
        <v>198</v>
      </c>
      <c r="Y1557" t="s">
        <v>196</v>
      </c>
      <c r="Z1557" t="s">
        <v>198</v>
      </c>
      <c r="AA1557" t="s">
        <v>198</v>
      </c>
      <c r="AB1557" t="s">
        <v>198</v>
      </c>
      <c r="AC1557" t="s">
        <v>196</v>
      </c>
      <c r="AD1557" t="s">
        <v>196</v>
      </c>
      <c r="AE1557" t="s">
        <v>196</v>
      </c>
      <c r="AF1557" t="s">
        <v>196</v>
      </c>
      <c r="AG1557" t="s">
        <v>197</v>
      </c>
      <c r="AH1557" t="s">
        <v>197</v>
      </c>
      <c r="AI1557" t="s">
        <v>197</v>
      </c>
      <c r="AJ1557" t="s">
        <v>197</v>
      </c>
      <c r="AK1557" t="s">
        <v>197</v>
      </c>
      <c r="AL1557"/>
      <c r="AM1557"/>
      <c r="AN1557"/>
      <c r="AO1557"/>
      <c r="AP1557"/>
      <c r="AQ1557" s="241">
        <v>0</v>
      </c>
      <c r="AR1557" s="241">
        <v>0</v>
      </c>
    </row>
    <row r="1558" spans="1:44" x14ac:dyDescent="0.2">
      <c r="A1558" s="241">
        <v>123830</v>
      </c>
      <c r="B1558" t="s">
        <v>1144</v>
      </c>
      <c r="C1558" s="241" t="s">
        <v>198</v>
      </c>
      <c r="D1558" s="241" t="s">
        <v>198</v>
      </c>
      <c r="E1558" s="241" t="s">
        <v>198</v>
      </c>
      <c r="F1558" s="241" t="s">
        <v>198</v>
      </c>
      <c r="G1558" s="241" t="s">
        <v>198</v>
      </c>
      <c r="H1558" s="241" t="s">
        <v>198</v>
      </c>
      <c r="I1558" s="241" t="s">
        <v>198</v>
      </c>
      <c r="J1558" s="241" t="s">
        <v>198</v>
      </c>
      <c r="K1558" s="241" t="s">
        <v>198</v>
      </c>
      <c r="L1558" s="241" t="s">
        <v>198</v>
      </c>
      <c r="M1558" s="241" t="s">
        <v>198</v>
      </c>
      <c r="N1558" s="241" t="s">
        <v>198</v>
      </c>
      <c r="O1558" s="241" t="s">
        <v>198</v>
      </c>
      <c r="P1558" s="241" t="s">
        <v>198</v>
      </c>
      <c r="Q1558" s="241" t="s">
        <v>198</v>
      </c>
      <c r="R1558" s="241" t="s">
        <v>198</v>
      </c>
      <c r="S1558" s="241" t="s">
        <v>198</v>
      </c>
      <c r="T1558" s="241" t="s">
        <v>198</v>
      </c>
      <c r="U1558" s="241" t="s">
        <v>198</v>
      </c>
      <c r="V1558" s="241" t="s">
        <v>198</v>
      </c>
      <c r="W1558" s="241" t="s">
        <v>198</v>
      </c>
      <c r="X1558" s="241" t="s">
        <v>198</v>
      </c>
      <c r="Y1558" s="241" t="s">
        <v>198</v>
      </c>
      <c r="Z1558" s="241" t="s">
        <v>198</v>
      </c>
      <c r="AA1558" s="241" t="s">
        <v>198</v>
      </c>
      <c r="AB1558" s="241" t="s">
        <v>198</v>
      </c>
      <c r="AC1558" s="241" t="s">
        <v>198</v>
      </c>
      <c r="AD1558" s="241" t="s">
        <v>198</v>
      </c>
      <c r="AE1558" s="241" t="s">
        <v>198</v>
      </c>
      <c r="AF1558" s="241" t="s">
        <v>198</v>
      </c>
      <c r="AG1558" s="241" t="s">
        <v>198</v>
      </c>
      <c r="AH1558" s="241" t="s">
        <v>198</v>
      </c>
      <c r="AI1558" s="241" t="s">
        <v>198</v>
      </c>
      <c r="AJ1558" s="241" t="s">
        <v>198</v>
      </c>
      <c r="AK1558" s="241" t="s">
        <v>198</v>
      </c>
      <c r="AL1558" s="241" t="s">
        <v>198</v>
      </c>
      <c r="AM1558" s="241" t="s">
        <v>198</v>
      </c>
      <c r="AN1558" s="241" t="s">
        <v>198</v>
      </c>
      <c r="AO1558" s="241" t="s">
        <v>198</v>
      </c>
      <c r="AP1558" s="241" t="s">
        <v>198</v>
      </c>
      <c r="AQ1558" s="241">
        <v>0</v>
      </c>
      <c r="AR1558" s="241">
        <v>0</v>
      </c>
    </row>
    <row r="1559" spans="1:44" x14ac:dyDescent="0.2">
      <c r="A1559">
        <v>123833</v>
      </c>
      <c r="B1559" t="s">
        <v>1141</v>
      </c>
      <c r="C1559" t="s">
        <v>198</v>
      </c>
      <c r="D1559" t="s">
        <v>198</v>
      </c>
      <c r="E1559" t="s">
        <v>196</v>
      </c>
      <c r="F1559" t="s">
        <v>198</v>
      </c>
      <c r="G1559" t="s">
        <v>198</v>
      </c>
      <c r="H1559" t="s">
        <v>198</v>
      </c>
      <c r="I1559" t="s">
        <v>197</v>
      </c>
      <c r="J1559" t="s">
        <v>197</v>
      </c>
      <c r="K1559" t="s">
        <v>198</v>
      </c>
      <c r="L1559" t="s">
        <v>198</v>
      </c>
      <c r="M1559" t="s">
        <v>198</v>
      </c>
      <c r="N1559" t="s">
        <v>196</v>
      </c>
      <c r="O1559" t="s">
        <v>198</v>
      </c>
      <c r="P1559" t="s">
        <v>196</v>
      </c>
      <c r="Q1559" t="s">
        <v>198</v>
      </c>
      <c r="R1559" t="s">
        <v>198</v>
      </c>
      <c r="S1559" t="s">
        <v>196</v>
      </c>
      <c r="T1559" t="s">
        <v>196</v>
      </c>
      <c r="U1559" t="s">
        <v>196</v>
      </c>
      <c r="V1559" t="s">
        <v>198</v>
      </c>
      <c r="W1559" t="s">
        <v>198</v>
      </c>
      <c r="X1559" t="s">
        <v>198</v>
      </c>
      <c r="Y1559" t="s">
        <v>196</v>
      </c>
      <c r="Z1559" t="s">
        <v>196</v>
      </c>
      <c r="AA1559" t="s">
        <v>198</v>
      </c>
      <c r="AB1559" t="s">
        <v>198</v>
      </c>
      <c r="AC1559" t="s">
        <v>198</v>
      </c>
      <c r="AD1559" t="s">
        <v>198</v>
      </c>
      <c r="AE1559" t="s">
        <v>196</v>
      </c>
      <c r="AF1559" t="s">
        <v>196</v>
      </c>
      <c r="AG1559" t="s">
        <v>198</v>
      </c>
      <c r="AH1559" t="s">
        <v>198</v>
      </c>
      <c r="AI1559" t="s">
        <v>198</v>
      </c>
      <c r="AJ1559" t="s">
        <v>198</v>
      </c>
      <c r="AK1559" t="s">
        <v>198</v>
      </c>
      <c r="AL1559" t="s">
        <v>197</v>
      </c>
      <c r="AM1559" t="s">
        <v>197</v>
      </c>
      <c r="AN1559" t="s">
        <v>197</v>
      </c>
      <c r="AO1559" t="s">
        <v>197</v>
      </c>
      <c r="AP1559" t="s">
        <v>197</v>
      </c>
      <c r="AQ1559" s="241">
        <v>0</v>
      </c>
      <c r="AR1559" s="241">
        <v>0</v>
      </c>
    </row>
    <row r="1560" spans="1:44" x14ac:dyDescent="0.2">
      <c r="A1560">
        <v>123838</v>
      </c>
      <c r="B1560" t="s">
        <v>1141</v>
      </c>
      <c r="C1560" t="s">
        <v>198</v>
      </c>
      <c r="D1560" t="s">
        <v>198</v>
      </c>
      <c r="E1560" t="s">
        <v>198</v>
      </c>
      <c r="F1560" t="s">
        <v>198</v>
      </c>
      <c r="G1560" t="s">
        <v>198</v>
      </c>
      <c r="H1560" t="s">
        <v>198</v>
      </c>
      <c r="I1560" t="s">
        <v>198</v>
      </c>
      <c r="J1560" t="s">
        <v>198</v>
      </c>
      <c r="K1560" t="s">
        <v>198</v>
      </c>
      <c r="L1560" t="s">
        <v>198</v>
      </c>
      <c r="M1560" t="s">
        <v>198</v>
      </c>
      <c r="N1560" t="s">
        <v>198</v>
      </c>
      <c r="O1560" t="s">
        <v>198</v>
      </c>
      <c r="P1560" t="s">
        <v>196</v>
      </c>
      <c r="Q1560" t="s">
        <v>198</v>
      </c>
      <c r="R1560" t="s">
        <v>198</v>
      </c>
      <c r="S1560" t="s">
        <v>198</v>
      </c>
      <c r="T1560" t="s">
        <v>198</v>
      </c>
      <c r="U1560" t="s">
        <v>198</v>
      </c>
      <c r="V1560" t="s">
        <v>198</v>
      </c>
      <c r="W1560" t="s">
        <v>198</v>
      </c>
      <c r="X1560" t="s">
        <v>198</v>
      </c>
      <c r="Y1560" t="s">
        <v>198</v>
      </c>
      <c r="Z1560" t="s">
        <v>198</v>
      </c>
      <c r="AA1560" t="s">
        <v>198</v>
      </c>
      <c r="AB1560" t="s">
        <v>198</v>
      </c>
      <c r="AC1560" t="s">
        <v>198</v>
      </c>
      <c r="AD1560" t="s">
        <v>198</v>
      </c>
      <c r="AE1560" t="s">
        <v>198</v>
      </c>
      <c r="AF1560" t="s">
        <v>198</v>
      </c>
      <c r="AG1560" t="s">
        <v>198</v>
      </c>
      <c r="AH1560" t="s">
        <v>196</v>
      </c>
      <c r="AI1560" t="s">
        <v>198</v>
      </c>
      <c r="AJ1560" t="s">
        <v>198</v>
      </c>
      <c r="AK1560" t="s">
        <v>198</v>
      </c>
      <c r="AL1560" t="s">
        <v>196</v>
      </c>
      <c r="AM1560" t="s">
        <v>198</v>
      </c>
      <c r="AN1560" t="s">
        <v>198</v>
      </c>
      <c r="AO1560" t="s">
        <v>198</v>
      </c>
      <c r="AP1560" t="s">
        <v>198</v>
      </c>
      <c r="AQ1560" s="241">
        <v>0</v>
      </c>
      <c r="AR1560" s="241">
        <v>0</v>
      </c>
    </row>
    <row r="1561" spans="1:44" x14ac:dyDescent="0.2">
      <c r="A1561">
        <v>123840</v>
      </c>
      <c r="B1561" t="s">
        <v>1144</v>
      </c>
      <c r="C1561" t="s">
        <v>197</v>
      </c>
      <c r="D1561" t="s">
        <v>197</v>
      </c>
      <c r="E1561" t="s">
        <v>197</v>
      </c>
      <c r="F1561" t="s">
        <v>197</v>
      </c>
      <c r="G1561" t="s">
        <v>196</v>
      </c>
      <c r="H1561" t="s">
        <v>197</v>
      </c>
      <c r="I1561" t="s">
        <v>197</v>
      </c>
      <c r="J1561" t="s">
        <v>197</v>
      </c>
      <c r="K1561" t="s">
        <v>197</v>
      </c>
      <c r="L1561" t="s">
        <v>198</v>
      </c>
      <c r="M1561" t="s">
        <v>198</v>
      </c>
      <c r="N1561" t="s">
        <v>198</v>
      </c>
      <c r="O1561" t="s">
        <v>198</v>
      </c>
      <c r="P1561" t="s">
        <v>198</v>
      </c>
      <c r="Q1561" t="s">
        <v>198</v>
      </c>
      <c r="R1561" t="s">
        <v>196</v>
      </c>
      <c r="S1561" t="s">
        <v>198</v>
      </c>
      <c r="T1561" t="s">
        <v>197</v>
      </c>
      <c r="U1561" t="s">
        <v>196</v>
      </c>
      <c r="V1561" t="s">
        <v>197</v>
      </c>
      <c r="W1561" t="s">
        <v>196</v>
      </c>
      <c r="X1561" t="s">
        <v>198</v>
      </c>
      <c r="Y1561" t="s">
        <v>198</v>
      </c>
      <c r="Z1561" t="s">
        <v>198</v>
      </c>
      <c r="AA1561" t="s">
        <v>196</v>
      </c>
      <c r="AB1561" t="s">
        <v>196</v>
      </c>
      <c r="AC1561" t="s">
        <v>198</v>
      </c>
      <c r="AD1561" t="s">
        <v>198</v>
      </c>
      <c r="AE1561" t="s">
        <v>198</v>
      </c>
      <c r="AF1561" t="s">
        <v>198</v>
      </c>
      <c r="AG1561" t="s">
        <v>197</v>
      </c>
      <c r="AH1561" t="s">
        <v>198</v>
      </c>
      <c r="AI1561" t="s">
        <v>196</v>
      </c>
      <c r="AJ1561" t="s">
        <v>198</v>
      </c>
      <c r="AK1561" t="s">
        <v>197</v>
      </c>
      <c r="AL1561" t="s">
        <v>197</v>
      </c>
      <c r="AM1561" t="s">
        <v>197</v>
      </c>
      <c r="AN1561" t="s">
        <v>196</v>
      </c>
      <c r="AO1561" t="s">
        <v>197</v>
      </c>
      <c r="AP1561" t="s">
        <v>197</v>
      </c>
      <c r="AQ1561" s="241">
        <v>0</v>
      </c>
      <c r="AR1561" s="241">
        <v>0</v>
      </c>
    </row>
    <row r="1562" spans="1:44" x14ac:dyDescent="0.2">
      <c r="A1562">
        <v>123841</v>
      </c>
      <c r="B1562" t="s">
        <v>1141</v>
      </c>
      <c r="C1562" t="s">
        <v>198</v>
      </c>
      <c r="D1562" t="s">
        <v>196</v>
      </c>
      <c r="E1562" t="s">
        <v>196</v>
      </c>
      <c r="F1562" t="s">
        <v>198</v>
      </c>
      <c r="G1562" t="s">
        <v>196</v>
      </c>
      <c r="H1562" t="s">
        <v>198</v>
      </c>
      <c r="I1562" t="s">
        <v>196</v>
      </c>
      <c r="J1562" t="s">
        <v>198</v>
      </c>
      <c r="K1562" t="s">
        <v>198</v>
      </c>
      <c r="L1562" t="s">
        <v>198</v>
      </c>
      <c r="M1562" t="s">
        <v>198</v>
      </c>
      <c r="N1562" t="s">
        <v>196</v>
      </c>
      <c r="O1562" t="s">
        <v>198</v>
      </c>
      <c r="P1562" t="s">
        <v>196</v>
      </c>
      <c r="Q1562" t="s">
        <v>198</v>
      </c>
      <c r="R1562" t="s">
        <v>198</v>
      </c>
      <c r="S1562" t="s">
        <v>198</v>
      </c>
      <c r="T1562" t="s">
        <v>198</v>
      </c>
      <c r="U1562" t="s">
        <v>196</v>
      </c>
      <c r="V1562" t="s">
        <v>198</v>
      </c>
      <c r="W1562" t="s">
        <v>198</v>
      </c>
      <c r="X1562" t="s">
        <v>198</v>
      </c>
      <c r="Y1562" t="s">
        <v>196</v>
      </c>
      <c r="Z1562" t="s">
        <v>196</v>
      </c>
      <c r="AA1562" t="s">
        <v>198</v>
      </c>
      <c r="AB1562" t="s">
        <v>198</v>
      </c>
      <c r="AC1562" t="s">
        <v>198</v>
      </c>
      <c r="AD1562" t="s">
        <v>198</v>
      </c>
      <c r="AE1562" t="s">
        <v>198</v>
      </c>
      <c r="AF1562" t="s">
        <v>198</v>
      </c>
      <c r="AG1562" t="s">
        <v>198</v>
      </c>
      <c r="AH1562" t="s">
        <v>197</v>
      </c>
      <c r="AI1562" t="s">
        <v>197</v>
      </c>
      <c r="AJ1562" t="s">
        <v>198</v>
      </c>
      <c r="AK1562" t="s">
        <v>197</v>
      </c>
      <c r="AL1562" t="s">
        <v>198</v>
      </c>
      <c r="AM1562" t="s">
        <v>197</v>
      </c>
      <c r="AN1562" t="s">
        <v>198</v>
      </c>
      <c r="AO1562" t="s">
        <v>197</v>
      </c>
      <c r="AP1562" t="s">
        <v>197</v>
      </c>
      <c r="AQ1562" s="241">
        <v>0</v>
      </c>
      <c r="AR1562" s="241">
        <v>0</v>
      </c>
    </row>
    <row r="1563" spans="1:44" x14ac:dyDescent="0.2">
      <c r="A1563">
        <v>123842</v>
      </c>
      <c r="B1563" t="s">
        <v>1141</v>
      </c>
      <c r="C1563" t="s">
        <v>198</v>
      </c>
      <c r="D1563" t="s">
        <v>196</v>
      </c>
      <c r="E1563" t="s">
        <v>196</v>
      </c>
      <c r="F1563" t="s">
        <v>198</v>
      </c>
      <c r="G1563" t="s">
        <v>196</v>
      </c>
      <c r="H1563" t="s">
        <v>198</v>
      </c>
      <c r="I1563" t="s">
        <v>198</v>
      </c>
      <c r="J1563" t="s">
        <v>196</v>
      </c>
      <c r="K1563" t="s">
        <v>198</v>
      </c>
      <c r="L1563" t="s">
        <v>198</v>
      </c>
      <c r="M1563" t="s">
        <v>198</v>
      </c>
      <c r="N1563" t="s">
        <v>196</v>
      </c>
      <c r="O1563" t="s">
        <v>198</v>
      </c>
      <c r="P1563" t="s">
        <v>196</v>
      </c>
      <c r="Q1563" t="s">
        <v>198</v>
      </c>
      <c r="R1563" t="s">
        <v>196</v>
      </c>
      <c r="S1563" t="s">
        <v>198</v>
      </c>
      <c r="T1563" t="s">
        <v>196</v>
      </c>
      <c r="U1563" t="s">
        <v>196</v>
      </c>
      <c r="V1563" t="s">
        <v>198</v>
      </c>
      <c r="W1563" t="s">
        <v>198</v>
      </c>
      <c r="X1563" t="s">
        <v>198</v>
      </c>
      <c r="Y1563" t="s">
        <v>196</v>
      </c>
      <c r="Z1563" t="s">
        <v>196</v>
      </c>
      <c r="AA1563" t="s">
        <v>198</v>
      </c>
      <c r="AB1563" t="s">
        <v>198</v>
      </c>
      <c r="AC1563" t="s">
        <v>198</v>
      </c>
      <c r="AD1563" t="s">
        <v>198</v>
      </c>
      <c r="AE1563" t="s">
        <v>198</v>
      </c>
      <c r="AF1563" t="s">
        <v>196</v>
      </c>
      <c r="AG1563" t="s">
        <v>198</v>
      </c>
      <c r="AH1563" t="s">
        <v>198</v>
      </c>
      <c r="AI1563" t="s">
        <v>198</v>
      </c>
      <c r="AJ1563" t="s">
        <v>198</v>
      </c>
      <c r="AK1563" t="s">
        <v>198</v>
      </c>
      <c r="AL1563" t="s">
        <v>197</v>
      </c>
      <c r="AM1563" t="s">
        <v>197</v>
      </c>
      <c r="AN1563" t="s">
        <v>197</v>
      </c>
      <c r="AO1563" t="s">
        <v>197</v>
      </c>
      <c r="AP1563" t="s">
        <v>197</v>
      </c>
      <c r="AQ1563" s="241">
        <v>0</v>
      </c>
      <c r="AR1563" s="241">
        <v>0</v>
      </c>
    </row>
    <row r="1564" spans="1:44" x14ac:dyDescent="0.2">
      <c r="A1564">
        <v>123843</v>
      </c>
      <c r="B1564" t="s">
        <v>1141</v>
      </c>
      <c r="C1564" t="s">
        <v>198</v>
      </c>
      <c r="D1564" t="s">
        <v>198</v>
      </c>
      <c r="E1564" t="s">
        <v>198</v>
      </c>
      <c r="F1564" t="s">
        <v>198</v>
      </c>
      <c r="G1564" t="s">
        <v>198</v>
      </c>
      <c r="H1564" t="s">
        <v>198</v>
      </c>
      <c r="I1564" t="s">
        <v>198</v>
      </c>
      <c r="J1564" t="s">
        <v>198</v>
      </c>
      <c r="K1564" t="s">
        <v>198</v>
      </c>
      <c r="L1564" t="s">
        <v>198</v>
      </c>
      <c r="M1564" t="s">
        <v>198</v>
      </c>
      <c r="N1564" t="s">
        <v>198</v>
      </c>
      <c r="O1564" t="s">
        <v>198</v>
      </c>
      <c r="P1564" t="s">
        <v>198</v>
      </c>
      <c r="Q1564" t="s">
        <v>198</v>
      </c>
      <c r="R1564" t="s">
        <v>198</v>
      </c>
      <c r="S1564" t="s">
        <v>198</v>
      </c>
      <c r="T1564" t="s">
        <v>198</v>
      </c>
      <c r="U1564" t="s">
        <v>198</v>
      </c>
      <c r="V1564" t="s">
        <v>198</v>
      </c>
      <c r="W1564" t="s">
        <v>198</v>
      </c>
      <c r="X1564" t="s">
        <v>198</v>
      </c>
      <c r="Y1564" t="s">
        <v>198</v>
      </c>
      <c r="Z1564" t="s">
        <v>198</v>
      </c>
      <c r="AA1564" t="s">
        <v>196</v>
      </c>
      <c r="AB1564" t="s">
        <v>198</v>
      </c>
      <c r="AC1564" t="s">
        <v>198</v>
      </c>
      <c r="AD1564" t="s">
        <v>198</v>
      </c>
      <c r="AE1564" t="s">
        <v>198</v>
      </c>
      <c r="AF1564" t="s">
        <v>198</v>
      </c>
      <c r="AG1564" t="s">
        <v>198</v>
      </c>
      <c r="AH1564" t="s">
        <v>196</v>
      </c>
      <c r="AI1564" t="s">
        <v>196</v>
      </c>
      <c r="AJ1564" t="s">
        <v>198</v>
      </c>
      <c r="AK1564" t="s">
        <v>196</v>
      </c>
      <c r="AL1564" t="s">
        <v>198</v>
      </c>
      <c r="AM1564" t="s">
        <v>198</v>
      </c>
      <c r="AN1564" t="s">
        <v>198</v>
      </c>
      <c r="AO1564" t="s">
        <v>198</v>
      </c>
      <c r="AP1564" t="s">
        <v>198</v>
      </c>
      <c r="AQ1564" s="241">
        <v>0</v>
      </c>
      <c r="AR1564" s="241">
        <v>0</v>
      </c>
    </row>
    <row r="1565" spans="1:44" x14ac:dyDescent="0.2">
      <c r="A1565">
        <v>123846</v>
      </c>
      <c r="B1565" t="s">
        <v>1144</v>
      </c>
      <c r="C1565" t="s">
        <v>198</v>
      </c>
      <c r="D1565" t="s">
        <v>198</v>
      </c>
      <c r="E1565" t="s">
        <v>198</v>
      </c>
      <c r="F1565" t="s">
        <v>198</v>
      </c>
      <c r="G1565" t="s">
        <v>198</v>
      </c>
      <c r="H1565" t="s">
        <v>198</v>
      </c>
      <c r="I1565" t="s">
        <v>198</v>
      </c>
      <c r="J1565" t="s">
        <v>198</v>
      </c>
      <c r="K1565" t="s">
        <v>198</v>
      </c>
      <c r="L1565" t="s">
        <v>198</v>
      </c>
      <c r="M1565" t="s">
        <v>198</v>
      </c>
      <c r="N1565" t="s">
        <v>198</v>
      </c>
      <c r="O1565" t="s">
        <v>198</v>
      </c>
      <c r="P1565" t="s">
        <v>198</v>
      </c>
      <c r="Q1565" t="s">
        <v>198</v>
      </c>
      <c r="R1565" t="s">
        <v>198</v>
      </c>
      <c r="S1565" t="s">
        <v>198</v>
      </c>
      <c r="T1565" t="s">
        <v>196</v>
      </c>
      <c r="U1565" t="s">
        <v>198</v>
      </c>
      <c r="V1565" t="s">
        <v>198</v>
      </c>
      <c r="W1565" t="s">
        <v>198</v>
      </c>
      <c r="X1565" t="s">
        <v>198</v>
      </c>
      <c r="Y1565" t="s">
        <v>198</v>
      </c>
      <c r="Z1565" t="s">
        <v>198</v>
      </c>
      <c r="AA1565" t="s">
        <v>198</v>
      </c>
      <c r="AB1565" t="s">
        <v>198</v>
      </c>
      <c r="AC1565" t="s">
        <v>198</v>
      </c>
      <c r="AD1565" t="s">
        <v>198</v>
      </c>
      <c r="AE1565" t="s">
        <v>198</v>
      </c>
      <c r="AF1565" t="s">
        <v>198</v>
      </c>
      <c r="AG1565" t="s">
        <v>198</v>
      </c>
      <c r="AH1565" t="s">
        <v>196</v>
      </c>
      <c r="AI1565" t="s">
        <v>196</v>
      </c>
      <c r="AJ1565" t="s">
        <v>198</v>
      </c>
      <c r="AK1565" t="s">
        <v>196</v>
      </c>
      <c r="AL1565" t="s">
        <v>197</v>
      </c>
      <c r="AM1565" t="s">
        <v>198</v>
      </c>
      <c r="AN1565" t="s">
        <v>198</v>
      </c>
      <c r="AO1565" t="s">
        <v>197</v>
      </c>
      <c r="AP1565" t="s">
        <v>196</v>
      </c>
      <c r="AQ1565" s="241">
        <v>0</v>
      </c>
      <c r="AR1565" s="241">
        <v>0</v>
      </c>
    </row>
    <row r="1566" spans="1:44" ht="15" x14ac:dyDescent="0.25">
      <c r="A1566" s="258">
        <v>123849</v>
      </c>
      <c r="B1566" t="s">
        <v>59</v>
      </c>
      <c r="C1566" s="245" t="s">
        <v>197</v>
      </c>
      <c r="D1566" s="245" t="s">
        <v>197</v>
      </c>
      <c r="E1566" s="245" t="s">
        <v>197</v>
      </c>
      <c r="F1566" s="245" t="s">
        <v>197</v>
      </c>
      <c r="G1566" s="245" t="s">
        <v>197</v>
      </c>
      <c r="H1566" s="245" t="s">
        <v>197</v>
      </c>
      <c r="I1566" s="245" t="s">
        <v>197</v>
      </c>
      <c r="J1566" s="245" t="s">
        <v>197</v>
      </c>
      <c r="K1566" s="245" t="s">
        <v>197</v>
      </c>
      <c r="L1566" s="245" t="s">
        <v>197</v>
      </c>
      <c r="M1566" s="245" t="s">
        <v>197</v>
      </c>
      <c r="N1566" s="245" t="s">
        <v>197</v>
      </c>
      <c r="O1566" s="245" t="s">
        <v>197</v>
      </c>
      <c r="P1566" s="245" t="s">
        <v>197</v>
      </c>
      <c r="Q1566" s="245" t="s">
        <v>197</v>
      </c>
      <c r="R1566" s="245" t="s">
        <v>197</v>
      </c>
      <c r="S1566" s="245" t="s">
        <v>197</v>
      </c>
      <c r="T1566" s="245" t="s">
        <v>197</v>
      </c>
      <c r="U1566" s="245" t="s">
        <v>197</v>
      </c>
      <c r="V1566" s="245" t="s">
        <v>197</v>
      </c>
      <c r="W1566" s="245" t="s">
        <v>197</v>
      </c>
      <c r="X1566" s="245" t="s">
        <v>197</v>
      </c>
      <c r="Y1566" s="245" t="s">
        <v>197</v>
      </c>
      <c r="Z1566" s="245" t="s">
        <v>197</v>
      </c>
      <c r="AA1566" s="245" t="s">
        <v>197</v>
      </c>
      <c r="AB1566" s="245" t="s">
        <v>197</v>
      </c>
      <c r="AC1566" s="245" t="s">
        <v>197</v>
      </c>
      <c r="AD1566" s="245" t="s">
        <v>197</v>
      </c>
      <c r="AE1566" s="245" t="s">
        <v>197</v>
      </c>
      <c r="AF1566" s="245" t="s">
        <v>197</v>
      </c>
      <c r="AG1566" s="245" t="s">
        <v>197</v>
      </c>
      <c r="AH1566" s="245" t="s">
        <v>197</v>
      </c>
      <c r="AI1566" s="245" t="s">
        <v>197</v>
      </c>
      <c r="AJ1566" s="245" t="s">
        <v>197</v>
      </c>
      <c r="AK1566" s="245" t="s">
        <v>197</v>
      </c>
      <c r="AL1566" s="245" t="s">
        <v>197</v>
      </c>
      <c r="AM1566" s="245" t="s">
        <v>197</v>
      </c>
      <c r="AN1566" s="245" t="s">
        <v>197</v>
      </c>
      <c r="AO1566" s="245" t="s">
        <v>197</v>
      </c>
      <c r="AP1566" s="245" t="s">
        <v>197</v>
      </c>
      <c r="AQ1566" s="241">
        <v>0</v>
      </c>
      <c r="AR1566" s="241">
        <v>0</v>
      </c>
    </row>
    <row r="1567" spans="1:44" x14ac:dyDescent="0.2">
      <c r="A1567">
        <v>123852</v>
      </c>
      <c r="B1567" t="s">
        <v>1141</v>
      </c>
      <c r="C1567" t="s">
        <v>198</v>
      </c>
      <c r="D1567" t="s">
        <v>198</v>
      </c>
      <c r="E1567" t="s">
        <v>198</v>
      </c>
      <c r="F1567" t="s">
        <v>198</v>
      </c>
      <c r="G1567" t="s">
        <v>198</v>
      </c>
      <c r="H1567" t="s">
        <v>196</v>
      </c>
      <c r="I1567" t="s">
        <v>198</v>
      </c>
      <c r="J1567" t="s">
        <v>198</v>
      </c>
      <c r="K1567" t="s">
        <v>198</v>
      </c>
      <c r="L1567" t="s">
        <v>198</v>
      </c>
      <c r="M1567" t="s">
        <v>196</v>
      </c>
      <c r="N1567" t="s">
        <v>198</v>
      </c>
      <c r="O1567" t="s">
        <v>198</v>
      </c>
      <c r="P1567" t="s">
        <v>196</v>
      </c>
      <c r="Q1567" t="s">
        <v>198</v>
      </c>
      <c r="R1567" t="s">
        <v>198</v>
      </c>
      <c r="S1567" t="s">
        <v>198</v>
      </c>
      <c r="T1567" t="s">
        <v>197</v>
      </c>
      <c r="U1567" t="s">
        <v>198</v>
      </c>
      <c r="V1567" t="s">
        <v>198</v>
      </c>
      <c r="W1567" t="s">
        <v>196</v>
      </c>
      <c r="X1567" t="s">
        <v>196</v>
      </c>
      <c r="Y1567" t="s">
        <v>196</v>
      </c>
      <c r="Z1567" t="s">
        <v>198</v>
      </c>
      <c r="AA1567" t="s">
        <v>196</v>
      </c>
      <c r="AB1567" t="s">
        <v>197</v>
      </c>
      <c r="AC1567" t="s">
        <v>198</v>
      </c>
      <c r="AD1567" t="s">
        <v>198</v>
      </c>
      <c r="AE1567" t="s">
        <v>198</v>
      </c>
      <c r="AF1567" t="s">
        <v>198</v>
      </c>
      <c r="AG1567" t="s">
        <v>197</v>
      </c>
      <c r="AH1567" t="s">
        <v>198</v>
      </c>
      <c r="AI1567" t="s">
        <v>198</v>
      </c>
      <c r="AJ1567" t="s">
        <v>198</v>
      </c>
      <c r="AK1567" t="s">
        <v>197</v>
      </c>
      <c r="AL1567" t="s">
        <v>197</v>
      </c>
      <c r="AM1567" t="s">
        <v>197</v>
      </c>
      <c r="AN1567" t="s">
        <v>197</v>
      </c>
      <c r="AO1567" t="s">
        <v>197</v>
      </c>
      <c r="AP1567" t="s">
        <v>197</v>
      </c>
      <c r="AQ1567" s="241">
        <v>0</v>
      </c>
      <c r="AR1567" s="241">
        <v>0</v>
      </c>
    </row>
    <row r="1568" spans="1:44" x14ac:dyDescent="0.2">
      <c r="A1568">
        <v>123854</v>
      </c>
      <c r="B1568" t="s">
        <v>1141</v>
      </c>
      <c r="C1568" t="s">
        <v>198</v>
      </c>
      <c r="D1568" t="s">
        <v>198</v>
      </c>
      <c r="E1568" t="s">
        <v>198</v>
      </c>
      <c r="F1568" t="s">
        <v>198</v>
      </c>
      <c r="G1568" t="s">
        <v>198</v>
      </c>
      <c r="H1568" t="s">
        <v>198</v>
      </c>
      <c r="I1568" t="s">
        <v>198</v>
      </c>
      <c r="J1568" t="s">
        <v>197</v>
      </c>
      <c r="K1568" t="s">
        <v>198</v>
      </c>
      <c r="L1568" t="s">
        <v>198</v>
      </c>
      <c r="M1568" t="s">
        <v>198</v>
      </c>
      <c r="N1568" t="s">
        <v>198</v>
      </c>
      <c r="O1568" t="s">
        <v>198</v>
      </c>
      <c r="P1568" t="s">
        <v>196</v>
      </c>
      <c r="Q1568" t="s">
        <v>198</v>
      </c>
      <c r="R1568" t="s">
        <v>198</v>
      </c>
      <c r="S1568" t="s">
        <v>198</v>
      </c>
      <c r="T1568" t="s">
        <v>196</v>
      </c>
      <c r="U1568" t="s">
        <v>196</v>
      </c>
      <c r="V1568" t="s">
        <v>198</v>
      </c>
      <c r="W1568" t="s">
        <v>198</v>
      </c>
      <c r="X1568" t="s">
        <v>198</v>
      </c>
      <c r="Y1568" t="s">
        <v>198</v>
      </c>
      <c r="Z1568" t="s">
        <v>198</v>
      </c>
      <c r="AA1568" t="s">
        <v>198</v>
      </c>
      <c r="AB1568" t="s">
        <v>196</v>
      </c>
      <c r="AC1568" t="s">
        <v>198</v>
      </c>
      <c r="AD1568" t="s">
        <v>198</v>
      </c>
      <c r="AE1568" t="s">
        <v>198</v>
      </c>
      <c r="AF1568" t="s">
        <v>196</v>
      </c>
      <c r="AG1568" t="s">
        <v>198</v>
      </c>
      <c r="AH1568" t="s">
        <v>196</v>
      </c>
      <c r="AI1568" t="s">
        <v>196</v>
      </c>
      <c r="AJ1568" t="s">
        <v>196</v>
      </c>
      <c r="AK1568" t="s">
        <v>198</v>
      </c>
      <c r="AL1568" t="s">
        <v>198</v>
      </c>
      <c r="AM1568" t="s">
        <v>198</v>
      </c>
      <c r="AN1568" t="s">
        <v>198</v>
      </c>
      <c r="AO1568" t="s">
        <v>198</v>
      </c>
      <c r="AP1568" t="s">
        <v>198</v>
      </c>
      <c r="AQ1568" s="241">
        <v>0</v>
      </c>
      <c r="AR1568" s="241">
        <v>0</v>
      </c>
    </row>
    <row r="1569" spans="1:44" x14ac:dyDescent="0.2">
      <c r="A1569">
        <v>123855</v>
      </c>
      <c r="B1569" t="s">
        <v>1141</v>
      </c>
      <c r="C1569" t="s">
        <v>198</v>
      </c>
      <c r="D1569" t="s">
        <v>196</v>
      </c>
      <c r="E1569" t="s">
        <v>196</v>
      </c>
      <c r="F1569" t="s">
        <v>198</v>
      </c>
      <c r="G1569" t="s">
        <v>198</v>
      </c>
      <c r="H1569" t="s">
        <v>198</v>
      </c>
      <c r="I1569" t="s">
        <v>196</v>
      </c>
      <c r="J1569" t="s">
        <v>198</v>
      </c>
      <c r="K1569" t="s">
        <v>196</v>
      </c>
      <c r="L1569" t="s">
        <v>198</v>
      </c>
      <c r="M1569" t="s">
        <v>198</v>
      </c>
      <c r="N1569" t="s">
        <v>198</v>
      </c>
      <c r="O1569" t="s">
        <v>196</v>
      </c>
      <c r="P1569" t="s">
        <v>198</v>
      </c>
      <c r="Q1569" t="s">
        <v>196</v>
      </c>
      <c r="R1569" t="s">
        <v>198</v>
      </c>
      <c r="S1569" t="s">
        <v>198</v>
      </c>
      <c r="T1569" t="s">
        <v>196</v>
      </c>
      <c r="U1569" t="s">
        <v>196</v>
      </c>
      <c r="V1569" t="s">
        <v>196</v>
      </c>
      <c r="W1569" t="s">
        <v>198</v>
      </c>
      <c r="X1569" t="s">
        <v>198</v>
      </c>
      <c r="Y1569" t="s">
        <v>196</v>
      </c>
      <c r="Z1569" t="s">
        <v>196</v>
      </c>
      <c r="AA1569" t="s">
        <v>198</v>
      </c>
      <c r="AB1569" t="s">
        <v>198</v>
      </c>
      <c r="AC1569" t="s">
        <v>198</v>
      </c>
      <c r="AD1569" t="s">
        <v>196</v>
      </c>
      <c r="AE1569" t="s">
        <v>196</v>
      </c>
      <c r="AF1569" t="s">
        <v>196</v>
      </c>
      <c r="AG1569" t="s">
        <v>198</v>
      </c>
      <c r="AH1569" t="s">
        <v>198</v>
      </c>
      <c r="AI1569" t="s">
        <v>198</v>
      </c>
      <c r="AJ1569" t="s">
        <v>197</v>
      </c>
      <c r="AK1569" t="s">
        <v>197</v>
      </c>
      <c r="AL1569" t="s">
        <v>197</v>
      </c>
      <c r="AM1569" t="s">
        <v>197</v>
      </c>
      <c r="AN1569" t="s">
        <v>197</v>
      </c>
      <c r="AO1569" t="s">
        <v>197</v>
      </c>
      <c r="AP1569" t="s">
        <v>197</v>
      </c>
      <c r="AQ1569" s="241">
        <v>0</v>
      </c>
      <c r="AR1569" s="241">
        <v>0</v>
      </c>
    </row>
    <row r="1570" spans="1:44" x14ac:dyDescent="0.2">
      <c r="A1570">
        <v>123856</v>
      </c>
      <c r="B1570" t="s">
        <v>1141</v>
      </c>
      <c r="C1570" t="s">
        <v>196</v>
      </c>
      <c r="D1570" t="s">
        <v>198</v>
      </c>
      <c r="E1570" t="s">
        <v>198</v>
      </c>
      <c r="F1570" t="s">
        <v>198</v>
      </c>
      <c r="G1570" t="s">
        <v>196</v>
      </c>
      <c r="H1570" t="s">
        <v>198</v>
      </c>
      <c r="I1570" t="s">
        <v>198</v>
      </c>
      <c r="J1570" t="s">
        <v>198</v>
      </c>
      <c r="K1570" t="s">
        <v>198</v>
      </c>
      <c r="L1570" t="s">
        <v>196</v>
      </c>
      <c r="M1570" t="s">
        <v>198</v>
      </c>
      <c r="N1570" t="s">
        <v>198</v>
      </c>
      <c r="O1570" t="s">
        <v>198</v>
      </c>
      <c r="P1570" t="s">
        <v>196</v>
      </c>
      <c r="Q1570" t="s">
        <v>198</v>
      </c>
      <c r="R1570" t="s">
        <v>198</v>
      </c>
      <c r="S1570" t="s">
        <v>198</v>
      </c>
      <c r="T1570" t="s">
        <v>198</v>
      </c>
      <c r="U1570" t="s">
        <v>198</v>
      </c>
      <c r="V1570" t="s">
        <v>198</v>
      </c>
      <c r="W1570" t="s">
        <v>198</v>
      </c>
      <c r="X1570" t="s">
        <v>198</v>
      </c>
      <c r="Y1570" t="s">
        <v>198</v>
      </c>
      <c r="Z1570" t="s">
        <v>198</v>
      </c>
      <c r="AA1570" t="s">
        <v>197</v>
      </c>
      <c r="AB1570" t="s">
        <v>198</v>
      </c>
      <c r="AC1570" t="s">
        <v>198</v>
      </c>
      <c r="AD1570" t="s">
        <v>198</v>
      </c>
      <c r="AE1570" t="s">
        <v>198</v>
      </c>
      <c r="AF1570" t="s">
        <v>197</v>
      </c>
      <c r="AG1570" t="s">
        <v>197</v>
      </c>
      <c r="AH1570" t="s">
        <v>198</v>
      </c>
      <c r="AI1570" t="s">
        <v>198</v>
      </c>
      <c r="AJ1570" t="s">
        <v>198</v>
      </c>
      <c r="AK1570" t="s">
        <v>197</v>
      </c>
      <c r="AL1570" t="s">
        <v>197</v>
      </c>
      <c r="AM1570" t="s">
        <v>197</v>
      </c>
      <c r="AN1570" t="s">
        <v>197</v>
      </c>
      <c r="AO1570" t="s">
        <v>197</v>
      </c>
      <c r="AP1570" t="s">
        <v>197</v>
      </c>
      <c r="AQ1570" s="241">
        <v>0</v>
      </c>
      <c r="AR1570" s="241">
        <v>0</v>
      </c>
    </row>
    <row r="1571" spans="1:44" x14ac:dyDescent="0.2">
      <c r="A1571">
        <v>123863</v>
      </c>
      <c r="B1571" t="s">
        <v>1141</v>
      </c>
      <c r="C1571" t="s">
        <v>196</v>
      </c>
      <c r="D1571" t="s">
        <v>198</v>
      </c>
      <c r="E1571" t="s">
        <v>198</v>
      </c>
      <c r="F1571" t="s">
        <v>198</v>
      </c>
      <c r="G1571" t="s">
        <v>198</v>
      </c>
      <c r="H1571" t="s">
        <v>198</v>
      </c>
      <c r="I1571" t="s">
        <v>197</v>
      </c>
      <c r="J1571" t="s">
        <v>197</v>
      </c>
      <c r="K1571" t="s">
        <v>198</v>
      </c>
      <c r="L1571" t="s">
        <v>198</v>
      </c>
      <c r="M1571" t="s">
        <v>198</v>
      </c>
      <c r="N1571" t="s">
        <v>198</v>
      </c>
      <c r="O1571" t="s">
        <v>198</v>
      </c>
      <c r="P1571" t="s">
        <v>196</v>
      </c>
      <c r="Q1571" t="s">
        <v>198</v>
      </c>
      <c r="R1571" t="s">
        <v>198</v>
      </c>
      <c r="S1571" t="s">
        <v>198</v>
      </c>
      <c r="T1571" t="s">
        <v>198</v>
      </c>
      <c r="U1571" t="s">
        <v>198</v>
      </c>
      <c r="V1571" t="s">
        <v>198</v>
      </c>
      <c r="W1571" t="s">
        <v>198</v>
      </c>
      <c r="X1571" t="s">
        <v>198</v>
      </c>
      <c r="Y1571" t="s">
        <v>198</v>
      </c>
      <c r="Z1571" t="s">
        <v>198</v>
      </c>
      <c r="AA1571" t="s">
        <v>198</v>
      </c>
      <c r="AB1571" t="s">
        <v>198</v>
      </c>
      <c r="AC1571" t="s">
        <v>198</v>
      </c>
      <c r="AD1571" t="s">
        <v>198</v>
      </c>
      <c r="AE1571" t="s">
        <v>198</v>
      </c>
      <c r="AF1571" t="s">
        <v>196</v>
      </c>
      <c r="AG1571" t="s">
        <v>196</v>
      </c>
      <c r="AH1571" t="s">
        <v>196</v>
      </c>
      <c r="AI1571" t="s">
        <v>196</v>
      </c>
      <c r="AJ1571" t="s">
        <v>196</v>
      </c>
      <c r="AK1571" t="s">
        <v>196</v>
      </c>
      <c r="AL1571" t="s">
        <v>198</v>
      </c>
      <c r="AM1571" t="s">
        <v>198</v>
      </c>
      <c r="AN1571" t="s">
        <v>196</v>
      </c>
      <c r="AO1571" t="s">
        <v>196</v>
      </c>
      <c r="AP1571" t="s">
        <v>198</v>
      </c>
      <c r="AQ1571" s="241">
        <v>0</v>
      </c>
      <c r="AR1571" s="241">
        <v>0</v>
      </c>
    </row>
    <row r="1572" spans="1:44" x14ac:dyDescent="0.2">
      <c r="A1572">
        <v>123869</v>
      </c>
      <c r="B1572" t="s">
        <v>1144</v>
      </c>
      <c r="C1572" t="s">
        <v>198</v>
      </c>
      <c r="D1572" t="s">
        <v>198</v>
      </c>
      <c r="E1572" t="s">
        <v>198</v>
      </c>
      <c r="F1572" t="s">
        <v>198</v>
      </c>
      <c r="G1572" t="s">
        <v>196</v>
      </c>
      <c r="H1572" t="s">
        <v>198</v>
      </c>
      <c r="I1572" t="s">
        <v>198</v>
      </c>
      <c r="J1572" t="s">
        <v>198</v>
      </c>
      <c r="K1572" t="s">
        <v>198</v>
      </c>
      <c r="L1572" t="s">
        <v>198</v>
      </c>
      <c r="M1572" t="s">
        <v>196</v>
      </c>
      <c r="N1572" t="s">
        <v>196</v>
      </c>
      <c r="O1572" t="s">
        <v>198</v>
      </c>
      <c r="P1572" t="s">
        <v>198</v>
      </c>
      <c r="Q1572" t="s">
        <v>196</v>
      </c>
      <c r="R1572" t="s">
        <v>198</v>
      </c>
      <c r="S1572" t="s">
        <v>198</v>
      </c>
      <c r="T1572" t="s">
        <v>196</v>
      </c>
      <c r="U1572" t="s">
        <v>198</v>
      </c>
      <c r="V1572" t="s">
        <v>198</v>
      </c>
      <c r="W1572" t="s">
        <v>196</v>
      </c>
      <c r="X1572" t="s">
        <v>198</v>
      </c>
      <c r="Y1572" t="s">
        <v>196</v>
      </c>
      <c r="Z1572" t="s">
        <v>198</v>
      </c>
      <c r="AA1572" t="s">
        <v>198</v>
      </c>
      <c r="AB1572" t="s">
        <v>196</v>
      </c>
      <c r="AC1572" t="s">
        <v>198</v>
      </c>
      <c r="AD1572" t="s">
        <v>196</v>
      </c>
      <c r="AE1572" t="s">
        <v>198</v>
      </c>
      <c r="AF1572" t="s">
        <v>198</v>
      </c>
      <c r="AG1572" t="s">
        <v>196</v>
      </c>
      <c r="AH1572" t="s">
        <v>196</v>
      </c>
      <c r="AI1572" t="s">
        <v>196</v>
      </c>
      <c r="AJ1572" t="s">
        <v>198</v>
      </c>
      <c r="AK1572" t="s">
        <v>196</v>
      </c>
      <c r="AL1572" t="s">
        <v>198</v>
      </c>
      <c r="AM1572" t="s">
        <v>198</v>
      </c>
      <c r="AN1572" t="s">
        <v>198</v>
      </c>
      <c r="AO1572" t="s">
        <v>198</v>
      </c>
      <c r="AP1572" t="s">
        <v>198</v>
      </c>
      <c r="AQ1572" s="241">
        <v>0</v>
      </c>
      <c r="AR1572" s="241">
        <v>0</v>
      </c>
    </row>
    <row r="1573" spans="1:44" x14ac:dyDescent="0.2">
      <c r="A1573">
        <v>123871</v>
      </c>
      <c r="B1573" t="s">
        <v>1141</v>
      </c>
      <c r="C1573" t="s">
        <v>196</v>
      </c>
      <c r="D1573" t="s">
        <v>196</v>
      </c>
      <c r="E1573" t="s">
        <v>197</v>
      </c>
      <c r="F1573" t="s">
        <v>198</v>
      </c>
      <c r="G1573" t="s">
        <v>196</v>
      </c>
      <c r="H1573" t="s">
        <v>198</v>
      </c>
      <c r="I1573" t="s">
        <v>197</v>
      </c>
      <c r="J1573" t="s">
        <v>196</v>
      </c>
      <c r="K1573" t="s">
        <v>198</v>
      </c>
      <c r="L1573" t="s">
        <v>198</v>
      </c>
      <c r="M1573" t="s">
        <v>196</v>
      </c>
      <c r="N1573" t="s">
        <v>196</v>
      </c>
      <c r="O1573" t="s">
        <v>198</v>
      </c>
      <c r="P1573" t="s">
        <v>196</v>
      </c>
      <c r="Q1573" t="s">
        <v>198</v>
      </c>
      <c r="R1573" t="s">
        <v>198</v>
      </c>
      <c r="S1573" t="s">
        <v>198</v>
      </c>
      <c r="T1573" t="s">
        <v>198</v>
      </c>
      <c r="U1573" t="s">
        <v>198</v>
      </c>
      <c r="V1573" t="s">
        <v>198</v>
      </c>
      <c r="W1573" t="s">
        <v>197</v>
      </c>
      <c r="X1573" t="s">
        <v>198</v>
      </c>
      <c r="Y1573" t="s">
        <v>196</v>
      </c>
      <c r="Z1573" t="s">
        <v>196</v>
      </c>
      <c r="AA1573" t="s">
        <v>198</v>
      </c>
      <c r="AB1573" t="s">
        <v>198</v>
      </c>
      <c r="AC1573" t="s">
        <v>198</v>
      </c>
      <c r="AD1573" t="s">
        <v>196</v>
      </c>
      <c r="AE1573" t="s">
        <v>196</v>
      </c>
      <c r="AF1573" t="s">
        <v>198</v>
      </c>
      <c r="AG1573" t="s">
        <v>197</v>
      </c>
      <c r="AH1573" t="s">
        <v>197</v>
      </c>
      <c r="AI1573" t="s">
        <v>197</v>
      </c>
      <c r="AJ1573" t="s">
        <v>197</v>
      </c>
      <c r="AK1573" t="s">
        <v>197</v>
      </c>
      <c r="AL1573" t="s">
        <v>197</v>
      </c>
      <c r="AM1573" t="s">
        <v>197</v>
      </c>
      <c r="AN1573" t="s">
        <v>197</v>
      </c>
      <c r="AO1573" t="s">
        <v>197</v>
      </c>
      <c r="AP1573" t="s">
        <v>197</v>
      </c>
      <c r="AQ1573" s="241">
        <v>0</v>
      </c>
      <c r="AR1573" s="241">
        <v>0</v>
      </c>
    </row>
    <row r="1574" spans="1:44" ht="15" x14ac:dyDescent="0.25">
      <c r="A1574" s="257">
        <v>123873</v>
      </c>
      <c r="B1574" t="s">
        <v>59</v>
      </c>
      <c r="C1574" s="245" t="s">
        <v>659</v>
      </c>
      <c r="D1574" s="245" t="s">
        <v>659</v>
      </c>
      <c r="E1574" s="245" t="s">
        <v>659</v>
      </c>
      <c r="F1574" s="245" t="s">
        <v>659</v>
      </c>
      <c r="G1574" s="245" t="s">
        <v>659</v>
      </c>
      <c r="H1574" s="245" t="s">
        <v>659</v>
      </c>
      <c r="I1574" s="245" t="s">
        <v>659</v>
      </c>
      <c r="J1574" s="245" t="s">
        <v>659</v>
      </c>
      <c r="K1574" s="245" t="s">
        <v>659</v>
      </c>
      <c r="L1574" s="245" t="s">
        <v>659</v>
      </c>
      <c r="M1574" s="245" t="s">
        <v>659</v>
      </c>
      <c r="N1574" s="245" t="s">
        <v>659</v>
      </c>
      <c r="O1574" s="245" t="s">
        <v>659</v>
      </c>
      <c r="P1574" s="245" t="s">
        <v>659</v>
      </c>
      <c r="Q1574" s="245" t="s">
        <v>659</v>
      </c>
      <c r="R1574" s="245" t="s">
        <v>659</v>
      </c>
      <c r="S1574" s="245" t="s">
        <v>659</v>
      </c>
      <c r="T1574" s="245" t="s">
        <v>659</v>
      </c>
      <c r="U1574" s="245" t="s">
        <v>659</v>
      </c>
      <c r="V1574" s="245" t="s">
        <v>659</v>
      </c>
      <c r="W1574" s="245" t="s">
        <v>659</v>
      </c>
      <c r="X1574" s="245" t="s">
        <v>659</v>
      </c>
      <c r="Y1574" s="245" t="s">
        <v>659</v>
      </c>
      <c r="Z1574" s="245" t="s">
        <v>659</v>
      </c>
      <c r="AA1574" s="245" t="s">
        <v>659</v>
      </c>
      <c r="AB1574" s="245" t="s">
        <v>659</v>
      </c>
      <c r="AC1574" s="245" t="s">
        <v>659</v>
      </c>
      <c r="AD1574" s="245" t="s">
        <v>659</v>
      </c>
      <c r="AE1574" s="245" t="s">
        <v>659</v>
      </c>
      <c r="AF1574" s="245" t="s">
        <v>659</v>
      </c>
      <c r="AG1574" s="245" t="s">
        <v>659</v>
      </c>
      <c r="AH1574" s="245" t="s">
        <v>659</v>
      </c>
      <c r="AI1574" s="245" t="s">
        <v>659</v>
      </c>
      <c r="AJ1574" s="245" t="s">
        <v>659</v>
      </c>
      <c r="AK1574" s="245" t="s">
        <v>659</v>
      </c>
      <c r="AL1574" s="245" t="s">
        <v>659</v>
      </c>
      <c r="AM1574" s="245" t="s">
        <v>659</v>
      </c>
      <c r="AN1574" s="245" t="s">
        <v>659</v>
      </c>
      <c r="AO1574" s="245" t="s">
        <v>659</v>
      </c>
      <c r="AP1574" s="245" t="s">
        <v>659</v>
      </c>
      <c r="AQ1574" s="241" t="s">
        <v>1145</v>
      </c>
      <c r="AR1574" s="241">
        <v>0</v>
      </c>
    </row>
    <row r="1575" spans="1:44" x14ac:dyDescent="0.2">
      <c r="A1575">
        <v>123876</v>
      </c>
      <c r="B1575" t="s">
        <v>1141</v>
      </c>
      <c r="C1575" t="s">
        <v>198</v>
      </c>
      <c r="D1575" t="s">
        <v>196</v>
      </c>
      <c r="E1575" t="s">
        <v>196</v>
      </c>
      <c r="F1575" t="s">
        <v>198</v>
      </c>
      <c r="G1575" t="s">
        <v>196</v>
      </c>
      <c r="H1575" t="s">
        <v>198</v>
      </c>
      <c r="I1575" t="s">
        <v>198</v>
      </c>
      <c r="J1575" t="s">
        <v>198</v>
      </c>
      <c r="K1575" t="s">
        <v>198</v>
      </c>
      <c r="L1575" t="s">
        <v>198</v>
      </c>
      <c r="M1575" t="s">
        <v>197</v>
      </c>
      <c r="N1575" t="s">
        <v>196</v>
      </c>
      <c r="O1575" t="s">
        <v>198</v>
      </c>
      <c r="P1575" t="s">
        <v>198</v>
      </c>
      <c r="Q1575" t="s">
        <v>196</v>
      </c>
      <c r="R1575" t="s">
        <v>198</v>
      </c>
      <c r="S1575" t="s">
        <v>198</v>
      </c>
      <c r="T1575" t="s">
        <v>197</v>
      </c>
      <c r="U1575" t="s">
        <v>196</v>
      </c>
      <c r="V1575" t="s">
        <v>196</v>
      </c>
      <c r="W1575" t="s">
        <v>198</v>
      </c>
      <c r="X1575" t="s">
        <v>198</v>
      </c>
      <c r="Y1575" t="s">
        <v>198</v>
      </c>
      <c r="Z1575" t="s">
        <v>198</v>
      </c>
      <c r="AA1575" t="s">
        <v>198</v>
      </c>
      <c r="AB1575" t="s">
        <v>197</v>
      </c>
      <c r="AC1575" t="s">
        <v>197</v>
      </c>
      <c r="AD1575" t="s">
        <v>197</v>
      </c>
      <c r="AE1575" t="s">
        <v>197</v>
      </c>
      <c r="AF1575" t="s">
        <v>197</v>
      </c>
      <c r="AG1575" t="s">
        <v>197</v>
      </c>
      <c r="AH1575" t="s">
        <v>197</v>
      </c>
      <c r="AI1575" t="s">
        <v>197</v>
      </c>
      <c r="AJ1575" t="s">
        <v>197</v>
      </c>
      <c r="AK1575" t="s">
        <v>197</v>
      </c>
      <c r="AL1575" t="s">
        <v>197</v>
      </c>
      <c r="AM1575" t="s">
        <v>197</v>
      </c>
      <c r="AN1575" t="s">
        <v>197</v>
      </c>
      <c r="AO1575" t="s">
        <v>197</v>
      </c>
      <c r="AP1575" t="s">
        <v>197</v>
      </c>
      <c r="AQ1575" s="241">
        <v>0</v>
      </c>
      <c r="AR1575" s="241">
        <v>0</v>
      </c>
    </row>
    <row r="1576" spans="1:44" x14ac:dyDescent="0.2">
      <c r="A1576">
        <v>123880</v>
      </c>
      <c r="B1576" t="s">
        <v>1141</v>
      </c>
      <c r="C1576" t="s">
        <v>198</v>
      </c>
      <c r="D1576" t="s">
        <v>198</v>
      </c>
      <c r="E1576" t="s">
        <v>196</v>
      </c>
      <c r="F1576" t="s">
        <v>198</v>
      </c>
      <c r="G1576" t="s">
        <v>198</v>
      </c>
      <c r="H1576" t="s">
        <v>198</v>
      </c>
      <c r="I1576" t="s">
        <v>196</v>
      </c>
      <c r="J1576" t="s">
        <v>198</v>
      </c>
      <c r="K1576" t="s">
        <v>198</v>
      </c>
      <c r="L1576" t="s">
        <v>198</v>
      </c>
      <c r="M1576" t="s">
        <v>198</v>
      </c>
      <c r="N1576" t="s">
        <v>198</v>
      </c>
      <c r="O1576" t="s">
        <v>198</v>
      </c>
      <c r="P1576" t="s">
        <v>198</v>
      </c>
      <c r="Q1576" t="s">
        <v>198</v>
      </c>
      <c r="R1576" t="s">
        <v>198</v>
      </c>
      <c r="S1576" t="s">
        <v>198</v>
      </c>
      <c r="T1576" t="s">
        <v>198</v>
      </c>
      <c r="U1576" t="s">
        <v>198</v>
      </c>
      <c r="V1576" t="s">
        <v>198</v>
      </c>
      <c r="W1576" t="s">
        <v>198</v>
      </c>
      <c r="X1576" t="s">
        <v>198</v>
      </c>
      <c r="Y1576" t="s">
        <v>198</v>
      </c>
      <c r="Z1576" t="s">
        <v>198</v>
      </c>
      <c r="AA1576" t="s">
        <v>198</v>
      </c>
      <c r="AB1576" t="s">
        <v>198</v>
      </c>
      <c r="AC1576" t="s">
        <v>198</v>
      </c>
      <c r="AD1576" t="s">
        <v>198</v>
      </c>
      <c r="AE1576" t="s">
        <v>198</v>
      </c>
      <c r="AF1576" t="s">
        <v>198</v>
      </c>
      <c r="AG1576" t="s">
        <v>198</v>
      </c>
      <c r="AH1576" t="s">
        <v>198</v>
      </c>
      <c r="AI1576" t="s">
        <v>198</v>
      </c>
      <c r="AJ1576" t="s">
        <v>198</v>
      </c>
      <c r="AK1576" t="s">
        <v>198</v>
      </c>
      <c r="AL1576" t="s">
        <v>197</v>
      </c>
      <c r="AM1576" t="s">
        <v>197</v>
      </c>
      <c r="AN1576" t="s">
        <v>197</v>
      </c>
      <c r="AO1576" t="s">
        <v>197</v>
      </c>
      <c r="AP1576" t="s">
        <v>197</v>
      </c>
      <c r="AQ1576" s="241">
        <v>0</v>
      </c>
      <c r="AR1576" s="241">
        <v>0</v>
      </c>
    </row>
    <row r="1577" spans="1:44" x14ac:dyDescent="0.2">
      <c r="A1577">
        <v>123881</v>
      </c>
      <c r="B1577" t="s">
        <v>1141</v>
      </c>
      <c r="C1577" t="s">
        <v>198</v>
      </c>
      <c r="D1577" t="s">
        <v>198</v>
      </c>
      <c r="E1577" t="s">
        <v>198</v>
      </c>
      <c r="F1577" t="s">
        <v>198</v>
      </c>
      <c r="G1577" t="s">
        <v>198</v>
      </c>
      <c r="H1577" t="s">
        <v>198</v>
      </c>
      <c r="I1577" t="s">
        <v>198</v>
      </c>
      <c r="J1577" t="s">
        <v>198</v>
      </c>
      <c r="K1577" t="s">
        <v>198</v>
      </c>
      <c r="L1577" t="s">
        <v>198</v>
      </c>
      <c r="M1577" t="s">
        <v>197</v>
      </c>
      <c r="N1577" t="s">
        <v>198</v>
      </c>
      <c r="O1577" t="s">
        <v>198</v>
      </c>
      <c r="P1577" t="s">
        <v>198</v>
      </c>
      <c r="Q1577" t="s">
        <v>198</v>
      </c>
      <c r="R1577" t="s">
        <v>198</v>
      </c>
      <c r="S1577" t="s">
        <v>198</v>
      </c>
      <c r="T1577" t="s">
        <v>198</v>
      </c>
      <c r="U1577" t="s">
        <v>198</v>
      </c>
      <c r="V1577" t="s">
        <v>198</v>
      </c>
      <c r="W1577" t="s">
        <v>198</v>
      </c>
      <c r="X1577" t="s">
        <v>198</v>
      </c>
      <c r="Y1577" t="s">
        <v>196</v>
      </c>
      <c r="Z1577" t="s">
        <v>198</v>
      </c>
      <c r="AA1577" t="s">
        <v>198</v>
      </c>
      <c r="AB1577" t="s">
        <v>198</v>
      </c>
      <c r="AC1577" t="s">
        <v>198</v>
      </c>
      <c r="AD1577" t="s">
        <v>198</v>
      </c>
      <c r="AE1577" t="s">
        <v>198</v>
      </c>
      <c r="AF1577" t="s">
        <v>198</v>
      </c>
      <c r="AG1577" t="s">
        <v>198</v>
      </c>
      <c r="AH1577" t="s">
        <v>197</v>
      </c>
      <c r="AI1577" t="s">
        <v>198</v>
      </c>
      <c r="AJ1577" t="s">
        <v>198</v>
      </c>
      <c r="AK1577" t="s">
        <v>197</v>
      </c>
      <c r="AL1577" t="s">
        <v>197</v>
      </c>
      <c r="AM1577" t="s">
        <v>197</v>
      </c>
      <c r="AN1577" t="s">
        <v>197</v>
      </c>
      <c r="AO1577" t="s">
        <v>197</v>
      </c>
      <c r="AP1577" t="s">
        <v>197</v>
      </c>
      <c r="AQ1577" s="241">
        <v>0</v>
      </c>
      <c r="AR1577" s="241">
        <v>0</v>
      </c>
    </row>
    <row r="1578" spans="1:44" x14ac:dyDescent="0.2">
      <c r="A1578">
        <v>123882</v>
      </c>
      <c r="B1578" t="s">
        <v>1141</v>
      </c>
      <c r="C1578" t="s">
        <v>198</v>
      </c>
      <c r="D1578" t="s">
        <v>198</v>
      </c>
      <c r="E1578" t="s">
        <v>198</v>
      </c>
      <c r="F1578" t="s">
        <v>198</v>
      </c>
      <c r="G1578" t="s">
        <v>198</v>
      </c>
      <c r="H1578" t="s">
        <v>198</v>
      </c>
      <c r="I1578" t="s">
        <v>198</v>
      </c>
      <c r="J1578" t="s">
        <v>198</v>
      </c>
      <c r="K1578" t="s">
        <v>198</v>
      </c>
      <c r="L1578" t="s">
        <v>198</v>
      </c>
      <c r="M1578" t="s">
        <v>198</v>
      </c>
      <c r="N1578" t="s">
        <v>198</v>
      </c>
      <c r="O1578" t="s">
        <v>198</v>
      </c>
      <c r="P1578" t="s">
        <v>198</v>
      </c>
      <c r="Q1578" t="s">
        <v>198</v>
      </c>
      <c r="R1578" t="s">
        <v>196</v>
      </c>
      <c r="S1578" t="s">
        <v>198</v>
      </c>
      <c r="T1578" t="s">
        <v>198</v>
      </c>
      <c r="U1578" t="s">
        <v>198</v>
      </c>
      <c r="V1578" t="s">
        <v>198</v>
      </c>
      <c r="W1578" t="s">
        <v>197</v>
      </c>
      <c r="X1578" t="s">
        <v>198</v>
      </c>
      <c r="Y1578" t="s">
        <v>196</v>
      </c>
      <c r="Z1578" t="s">
        <v>198</v>
      </c>
      <c r="AA1578" t="s">
        <v>198</v>
      </c>
      <c r="AB1578" t="s">
        <v>197</v>
      </c>
      <c r="AC1578" t="s">
        <v>198</v>
      </c>
      <c r="AD1578" t="s">
        <v>198</v>
      </c>
      <c r="AE1578" t="s">
        <v>198</v>
      </c>
      <c r="AF1578" t="s">
        <v>198</v>
      </c>
      <c r="AG1578" t="s">
        <v>197</v>
      </c>
      <c r="AH1578" t="s">
        <v>198</v>
      </c>
      <c r="AI1578" t="s">
        <v>198</v>
      </c>
      <c r="AJ1578" t="s">
        <v>198</v>
      </c>
      <c r="AK1578" t="s">
        <v>198</v>
      </c>
      <c r="AL1578" t="s">
        <v>197</v>
      </c>
      <c r="AM1578" t="s">
        <v>197</v>
      </c>
      <c r="AN1578" t="s">
        <v>197</v>
      </c>
      <c r="AO1578" t="s">
        <v>197</v>
      </c>
      <c r="AP1578" t="s">
        <v>197</v>
      </c>
      <c r="AQ1578" s="241">
        <v>0</v>
      </c>
      <c r="AR1578" s="241">
        <v>0</v>
      </c>
    </row>
    <row r="1579" spans="1:44" x14ac:dyDescent="0.2">
      <c r="A1579">
        <v>123885</v>
      </c>
      <c r="B1579" t="s">
        <v>1141</v>
      </c>
      <c r="C1579" t="s">
        <v>198</v>
      </c>
      <c r="D1579" t="s">
        <v>198</v>
      </c>
      <c r="E1579" t="s">
        <v>198</v>
      </c>
      <c r="F1579" t="s">
        <v>198</v>
      </c>
      <c r="G1579" t="s">
        <v>198</v>
      </c>
      <c r="H1579" t="s">
        <v>198</v>
      </c>
      <c r="I1579" t="s">
        <v>198</v>
      </c>
      <c r="J1579" t="s">
        <v>198</v>
      </c>
      <c r="K1579" t="s">
        <v>198</v>
      </c>
      <c r="L1579" t="s">
        <v>198</v>
      </c>
      <c r="M1579" t="s">
        <v>197</v>
      </c>
      <c r="N1579" t="s">
        <v>196</v>
      </c>
      <c r="O1579" t="s">
        <v>198</v>
      </c>
      <c r="P1579" t="s">
        <v>198</v>
      </c>
      <c r="Q1579" t="s">
        <v>198</v>
      </c>
      <c r="R1579" t="s">
        <v>198</v>
      </c>
      <c r="S1579" t="s">
        <v>198</v>
      </c>
      <c r="T1579" t="s">
        <v>198</v>
      </c>
      <c r="U1579" t="s">
        <v>198</v>
      </c>
      <c r="V1579" t="s">
        <v>198</v>
      </c>
      <c r="W1579" t="s">
        <v>198</v>
      </c>
      <c r="X1579" t="s">
        <v>198</v>
      </c>
      <c r="Y1579" t="s">
        <v>198</v>
      </c>
      <c r="Z1579" t="s">
        <v>198</v>
      </c>
      <c r="AA1579" t="s">
        <v>198</v>
      </c>
      <c r="AB1579" t="s">
        <v>198</v>
      </c>
      <c r="AC1579" t="s">
        <v>198</v>
      </c>
      <c r="AD1579" t="s">
        <v>198</v>
      </c>
      <c r="AE1579" t="s">
        <v>198</v>
      </c>
      <c r="AF1579" t="s">
        <v>198</v>
      </c>
      <c r="AG1579" t="s">
        <v>198</v>
      </c>
      <c r="AH1579" t="s">
        <v>198</v>
      </c>
      <c r="AI1579" t="s">
        <v>198</v>
      </c>
      <c r="AJ1579" t="s">
        <v>198</v>
      </c>
      <c r="AK1579" t="s">
        <v>198</v>
      </c>
      <c r="AL1579" t="s">
        <v>197</v>
      </c>
      <c r="AM1579" t="s">
        <v>197</v>
      </c>
      <c r="AN1579" t="s">
        <v>197</v>
      </c>
      <c r="AO1579" t="s">
        <v>197</v>
      </c>
      <c r="AP1579" t="s">
        <v>197</v>
      </c>
      <c r="AQ1579" s="241">
        <v>0</v>
      </c>
      <c r="AR1579" s="241">
        <v>0</v>
      </c>
    </row>
    <row r="1580" spans="1:44" x14ac:dyDescent="0.2">
      <c r="A1580">
        <v>123887</v>
      </c>
      <c r="B1580" t="s">
        <v>1141</v>
      </c>
      <c r="C1580" t="s">
        <v>198</v>
      </c>
      <c r="D1580" t="s">
        <v>198</v>
      </c>
      <c r="E1580" t="s">
        <v>198</v>
      </c>
      <c r="F1580" t="s">
        <v>198</v>
      </c>
      <c r="G1580" t="s">
        <v>198</v>
      </c>
      <c r="H1580" t="s">
        <v>198</v>
      </c>
      <c r="I1580" t="s">
        <v>198</v>
      </c>
      <c r="J1580" t="s">
        <v>198</v>
      </c>
      <c r="K1580" t="s">
        <v>198</v>
      </c>
      <c r="L1580" t="s">
        <v>198</v>
      </c>
      <c r="M1580" t="s">
        <v>197</v>
      </c>
      <c r="N1580" t="s">
        <v>198</v>
      </c>
      <c r="O1580" t="s">
        <v>198</v>
      </c>
      <c r="P1580" t="s">
        <v>198</v>
      </c>
      <c r="Q1580" t="s">
        <v>198</v>
      </c>
      <c r="R1580" t="s">
        <v>198</v>
      </c>
      <c r="S1580" t="s">
        <v>198</v>
      </c>
      <c r="T1580" t="s">
        <v>198</v>
      </c>
      <c r="U1580" t="s">
        <v>198</v>
      </c>
      <c r="V1580" t="s">
        <v>198</v>
      </c>
      <c r="W1580" t="s">
        <v>198</v>
      </c>
      <c r="X1580" t="s">
        <v>198</v>
      </c>
      <c r="Y1580" t="s">
        <v>198</v>
      </c>
      <c r="Z1580" t="s">
        <v>198</v>
      </c>
      <c r="AA1580" t="s">
        <v>198</v>
      </c>
      <c r="AB1580" t="s">
        <v>198</v>
      </c>
      <c r="AC1580" t="s">
        <v>198</v>
      </c>
      <c r="AD1580" t="s">
        <v>198</v>
      </c>
      <c r="AE1580" t="s">
        <v>198</v>
      </c>
      <c r="AF1580" t="s">
        <v>198</v>
      </c>
      <c r="AG1580" t="s">
        <v>198</v>
      </c>
      <c r="AH1580" t="s">
        <v>198</v>
      </c>
      <c r="AI1580" t="s">
        <v>198</v>
      </c>
      <c r="AJ1580" t="s">
        <v>198</v>
      </c>
      <c r="AK1580" t="s">
        <v>198</v>
      </c>
      <c r="AL1580" t="s">
        <v>197</v>
      </c>
      <c r="AM1580" t="s">
        <v>197</v>
      </c>
      <c r="AN1580" t="s">
        <v>197</v>
      </c>
      <c r="AO1580" t="s">
        <v>197</v>
      </c>
      <c r="AP1580" t="s">
        <v>197</v>
      </c>
      <c r="AQ1580" s="241">
        <v>0</v>
      </c>
      <c r="AR1580" s="241">
        <v>0</v>
      </c>
    </row>
    <row r="1581" spans="1:44" x14ac:dyDescent="0.2">
      <c r="A1581">
        <v>123890</v>
      </c>
      <c r="B1581" t="s">
        <v>1141</v>
      </c>
      <c r="C1581" t="s">
        <v>198</v>
      </c>
      <c r="D1581" t="s">
        <v>198</v>
      </c>
      <c r="E1581" t="s">
        <v>196</v>
      </c>
      <c r="F1581" t="s">
        <v>198</v>
      </c>
      <c r="G1581" t="s">
        <v>198</v>
      </c>
      <c r="H1581" t="s">
        <v>198</v>
      </c>
      <c r="I1581" t="s">
        <v>198</v>
      </c>
      <c r="J1581" t="s">
        <v>198</v>
      </c>
      <c r="K1581" t="s">
        <v>196</v>
      </c>
      <c r="L1581" t="s">
        <v>196</v>
      </c>
      <c r="M1581" t="s">
        <v>196</v>
      </c>
      <c r="N1581" t="s">
        <v>196</v>
      </c>
      <c r="O1581" t="s">
        <v>198</v>
      </c>
      <c r="P1581" t="s">
        <v>198</v>
      </c>
      <c r="Q1581" t="s">
        <v>196</v>
      </c>
      <c r="R1581" t="s">
        <v>198</v>
      </c>
      <c r="S1581" t="s">
        <v>198</v>
      </c>
      <c r="T1581" t="s">
        <v>198</v>
      </c>
      <c r="U1581" t="s">
        <v>198</v>
      </c>
      <c r="V1581" t="s">
        <v>198</v>
      </c>
      <c r="W1581" t="s">
        <v>198</v>
      </c>
      <c r="X1581" t="s">
        <v>198</v>
      </c>
      <c r="Y1581" t="s">
        <v>198</v>
      </c>
      <c r="Z1581" t="s">
        <v>196</v>
      </c>
      <c r="AA1581" t="s">
        <v>198</v>
      </c>
      <c r="AB1581" t="s">
        <v>198</v>
      </c>
      <c r="AC1581" t="s">
        <v>196</v>
      </c>
      <c r="AD1581" t="s">
        <v>198</v>
      </c>
      <c r="AE1581" t="s">
        <v>198</v>
      </c>
      <c r="AF1581" t="s">
        <v>196</v>
      </c>
      <c r="AG1581" t="s">
        <v>198</v>
      </c>
      <c r="AH1581" t="s">
        <v>198</v>
      </c>
      <c r="AI1581" t="s">
        <v>198</v>
      </c>
      <c r="AJ1581" t="s">
        <v>198</v>
      </c>
      <c r="AK1581" t="s">
        <v>198</v>
      </c>
      <c r="AL1581" t="s">
        <v>197</v>
      </c>
      <c r="AM1581" t="s">
        <v>197</v>
      </c>
      <c r="AN1581" t="s">
        <v>197</v>
      </c>
      <c r="AO1581" t="s">
        <v>197</v>
      </c>
      <c r="AP1581" t="s">
        <v>197</v>
      </c>
      <c r="AQ1581" s="241">
        <v>0</v>
      </c>
      <c r="AR1581" s="241">
        <v>0</v>
      </c>
    </row>
    <row r="1582" spans="1:44" x14ac:dyDescent="0.2">
      <c r="A1582">
        <v>123891</v>
      </c>
      <c r="B1582" t="s">
        <v>1141</v>
      </c>
      <c r="C1582" t="s">
        <v>198</v>
      </c>
      <c r="D1582" t="s">
        <v>196</v>
      </c>
      <c r="E1582" t="s">
        <v>198</v>
      </c>
      <c r="F1582" t="s">
        <v>198</v>
      </c>
      <c r="G1582" t="s">
        <v>196</v>
      </c>
      <c r="H1582" t="s">
        <v>198</v>
      </c>
      <c r="I1582" t="s">
        <v>196</v>
      </c>
      <c r="J1582" t="s">
        <v>198</v>
      </c>
      <c r="K1582" t="s">
        <v>196</v>
      </c>
      <c r="L1582" t="s">
        <v>198</v>
      </c>
      <c r="M1582" t="s">
        <v>198</v>
      </c>
      <c r="N1582" t="s">
        <v>198</v>
      </c>
      <c r="O1582" t="s">
        <v>198</v>
      </c>
      <c r="P1582" t="s">
        <v>198</v>
      </c>
      <c r="Q1582" t="s">
        <v>198</v>
      </c>
      <c r="R1582" t="s">
        <v>198</v>
      </c>
      <c r="S1582" t="s">
        <v>198</v>
      </c>
      <c r="T1582" t="s">
        <v>198</v>
      </c>
      <c r="U1582" t="s">
        <v>198</v>
      </c>
      <c r="V1582" t="s">
        <v>198</v>
      </c>
      <c r="W1582" t="s">
        <v>198</v>
      </c>
      <c r="X1582" t="s">
        <v>198</v>
      </c>
      <c r="Y1582" t="s">
        <v>198</v>
      </c>
      <c r="Z1582" t="s">
        <v>198</v>
      </c>
      <c r="AA1582" t="s">
        <v>198</v>
      </c>
      <c r="AB1582" t="s">
        <v>198</v>
      </c>
      <c r="AC1582" t="s">
        <v>198</v>
      </c>
      <c r="AD1582" t="s">
        <v>198</v>
      </c>
      <c r="AE1582" t="s">
        <v>198</v>
      </c>
      <c r="AF1582" t="s">
        <v>198</v>
      </c>
      <c r="AG1582" t="s">
        <v>197</v>
      </c>
      <c r="AH1582" t="s">
        <v>197</v>
      </c>
      <c r="AI1582" t="s">
        <v>197</v>
      </c>
      <c r="AJ1582" t="s">
        <v>197</v>
      </c>
      <c r="AK1582" t="s">
        <v>197</v>
      </c>
      <c r="AL1582" t="s">
        <v>197</v>
      </c>
      <c r="AM1582" t="s">
        <v>197</v>
      </c>
      <c r="AN1582" t="s">
        <v>197</v>
      </c>
      <c r="AO1582" t="s">
        <v>197</v>
      </c>
      <c r="AP1582" t="s">
        <v>197</v>
      </c>
      <c r="AQ1582" s="241">
        <v>0</v>
      </c>
      <c r="AR1582" s="241">
        <v>0</v>
      </c>
    </row>
    <row r="1583" spans="1:44" x14ac:dyDescent="0.2">
      <c r="A1583">
        <v>123892</v>
      </c>
      <c r="B1583" t="s">
        <v>1141</v>
      </c>
      <c r="C1583" t="s">
        <v>198</v>
      </c>
      <c r="D1583" t="s">
        <v>198</v>
      </c>
      <c r="E1583" t="s">
        <v>198</v>
      </c>
      <c r="F1583" t="s">
        <v>198</v>
      </c>
      <c r="G1583" t="s">
        <v>198</v>
      </c>
      <c r="H1583" t="s">
        <v>198</v>
      </c>
      <c r="I1583" t="s">
        <v>198</v>
      </c>
      <c r="J1583" t="s">
        <v>198</v>
      </c>
      <c r="K1583" t="s">
        <v>198</v>
      </c>
      <c r="L1583" t="s">
        <v>198</v>
      </c>
      <c r="M1583" t="s">
        <v>197</v>
      </c>
      <c r="N1583" t="s">
        <v>198</v>
      </c>
      <c r="O1583" t="s">
        <v>198</v>
      </c>
      <c r="P1583" t="s">
        <v>198</v>
      </c>
      <c r="Q1583" t="s">
        <v>198</v>
      </c>
      <c r="R1583" t="s">
        <v>198</v>
      </c>
      <c r="S1583" t="s">
        <v>198</v>
      </c>
      <c r="T1583" t="s">
        <v>198</v>
      </c>
      <c r="U1583" t="s">
        <v>198</v>
      </c>
      <c r="V1583" t="s">
        <v>198</v>
      </c>
      <c r="W1583" t="s">
        <v>198</v>
      </c>
      <c r="X1583" t="s">
        <v>198</v>
      </c>
      <c r="Y1583" t="s">
        <v>198</v>
      </c>
      <c r="Z1583" t="s">
        <v>196</v>
      </c>
      <c r="AA1583" t="s">
        <v>198</v>
      </c>
      <c r="AB1583" t="s">
        <v>198</v>
      </c>
      <c r="AC1583" t="s">
        <v>198</v>
      </c>
      <c r="AD1583" t="s">
        <v>198</v>
      </c>
      <c r="AE1583" t="s">
        <v>198</v>
      </c>
      <c r="AF1583" t="s">
        <v>198</v>
      </c>
      <c r="AG1583" t="s">
        <v>198</v>
      </c>
      <c r="AH1583" t="s">
        <v>198</v>
      </c>
      <c r="AI1583" t="s">
        <v>198</v>
      </c>
      <c r="AJ1583" t="s">
        <v>198</v>
      </c>
      <c r="AK1583" t="s">
        <v>198</v>
      </c>
      <c r="AL1583" t="s">
        <v>197</v>
      </c>
      <c r="AM1583" t="s">
        <v>197</v>
      </c>
      <c r="AN1583" t="s">
        <v>197</v>
      </c>
      <c r="AO1583" t="s">
        <v>197</v>
      </c>
      <c r="AP1583" t="s">
        <v>197</v>
      </c>
      <c r="AQ1583" s="241">
        <v>0</v>
      </c>
      <c r="AR1583" s="241">
        <v>0</v>
      </c>
    </row>
    <row r="1584" spans="1:44" x14ac:dyDescent="0.2">
      <c r="A1584">
        <v>123894</v>
      </c>
      <c r="B1584" t="s">
        <v>1141</v>
      </c>
      <c r="C1584" t="s">
        <v>198</v>
      </c>
      <c r="D1584" t="s">
        <v>196</v>
      </c>
      <c r="E1584" t="s">
        <v>198</v>
      </c>
      <c r="F1584" t="s">
        <v>198</v>
      </c>
      <c r="G1584" t="s">
        <v>198</v>
      </c>
      <c r="H1584" t="s">
        <v>198</v>
      </c>
      <c r="I1584" t="s">
        <v>198</v>
      </c>
      <c r="J1584" t="s">
        <v>198</v>
      </c>
      <c r="K1584" t="s">
        <v>198</v>
      </c>
      <c r="L1584" t="s">
        <v>198</v>
      </c>
      <c r="M1584" t="s">
        <v>197</v>
      </c>
      <c r="N1584" t="s">
        <v>196</v>
      </c>
      <c r="O1584" t="s">
        <v>196</v>
      </c>
      <c r="P1584" t="s">
        <v>198</v>
      </c>
      <c r="Q1584" t="s">
        <v>196</v>
      </c>
      <c r="R1584" t="s">
        <v>198</v>
      </c>
      <c r="S1584" t="s">
        <v>198</v>
      </c>
      <c r="T1584" t="s">
        <v>198</v>
      </c>
      <c r="U1584" t="s">
        <v>198</v>
      </c>
      <c r="V1584" t="s">
        <v>198</v>
      </c>
      <c r="W1584" t="s">
        <v>198</v>
      </c>
      <c r="X1584" t="s">
        <v>198</v>
      </c>
      <c r="Y1584" t="s">
        <v>198</v>
      </c>
      <c r="Z1584" t="s">
        <v>196</v>
      </c>
      <c r="AA1584" t="s">
        <v>198</v>
      </c>
      <c r="AB1584" t="s">
        <v>198</v>
      </c>
      <c r="AC1584" t="s">
        <v>198</v>
      </c>
      <c r="AD1584" t="s">
        <v>198</v>
      </c>
      <c r="AE1584" t="s">
        <v>198</v>
      </c>
      <c r="AF1584" t="s">
        <v>198</v>
      </c>
      <c r="AG1584" t="s">
        <v>197</v>
      </c>
      <c r="AH1584" t="s">
        <v>198</v>
      </c>
      <c r="AI1584" t="s">
        <v>198</v>
      </c>
      <c r="AJ1584" t="s">
        <v>197</v>
      </c>
      <c r="AK1584" t="s">
        <v>198</v>
      </c>
      <c r="AL1584" t="s">
        <v>197</v>
      </c>
      <c r="AM1584" t="s">
        <v>197</v>
      </c>
      <c r="AN1584" t="s">
        <v>197</v>
      </c>
      <c r="AO1584" t="s">
        <v>197</v>
      </c>
      <c r="AP1584" t="s">
        <v>197</v>
      </c>
      <c r="AQ1584" s="241">
        <v>0</v>
      </c>
      <c r="AR1584" s="241">
        <v>0</v>
      </c>
    </row>
    <row r="1585" spans="1:44" x14ac:dyDescent="0.2">
      <c r="A1585">
        <v>123896</v>
      </c>
      <c r="B1585" t="s">
        <v>1141</v>
      </c>
      <c r="C1585" t="s">
        <v>198</v>
      </c>
      <c r="D1585" t="s">
        <v>198</v>
      </c>
      <c r="E1585" t="s">
        <v>198</v>
      </c>
      <c r="F1585" t="s">
        <v>198</v>
      </c>
      <c r="G1585" t="s">
        <v>196</v>
      </c>
      <c r="H1585" t="s">
        <v>198</v>
      </c>
      <c r="I1585" t="s">
        <v>198</v>
      </c>
      <c r="J1585" t="s">
        <v>198</v>
      </c>
      <c r="K1585" t="s">
        <v>198</v>
      </c>
      <c r="L1585" t="s">
        <v>196</v>
      </c>
      <c r="M1585" t="s">
        <v>197</v>
      </c>
      <c r="N1585" t="s">
        <v>196</v>
      </c>
      <c r="O1585" t="s">
        <v>198</v>
      </c>
      <c r="P1585" t="s">
        <v>198</v>
      </c>
      <c r="Q1585" t="s">
        <v>198</v>
      </c>
      <c r="R1585" t="s">
        <v>196</v>
      </c>
      <c r="S1585" t="s">
        <v>198</v>
      </c>
      <c r="T1585" t="s">
        <v>198</v>
      </c>
      <c r="U1585" t="s">
        <v>198</v>
      </c>
      <c r="V1585" t="s">
        <v>198</v>
      </c>
      <c r="W1585" t="s">
        <v>198</v>
      </c>
      <c r="X1585" t="s">
        <v>198</v>
      </c>
      <c r="Y1585" t="s">
        <v>198</v>
      </c>
      <c r="Z1585" t="s">
        <v>198</v>
      </c>
      <c r="AA1585" t="s">
        <v>198</v>
      </c>
      <c r="AB1585" t="s">
        <v>198</v>
      </c>
      <c r="AC1585" t="s">
        <v>198</v>
      </c>
      <c r="AD1585" t="s">
        <v>198</v>
      </c>
      <c r="AE1585" t="s">
        <v>198</v>
      </c>
      <c r="AF1585" t="s">
        <v>198</v>
      </c>
      <c r="AG1585" t="s">
        <v>198</v>
      </c>
      <c r="AH1585" t="s">
        <v>198</v>
      </c>
      <c r="AI1585" t="s">
        <v>198</v>
      </c>
      <c r="AJ1585" t="s">
        <v>198</v>
      </c>
      <c r="AK1585" t="s">
        <v>198</v>
      </c>
      <c r="AL1585" t="s">
        <v>197</v>
      </c>
      <c r="AM1585" t="s">
        <v>197</v>
      </c>
      <c r="AN1585" t="s">
        <v>197</v>
      </c>
      <c r="AO1585" t="s">
        <v>197</v>
      </c>
      <c r="AP1585" t="s">
        <v>197</v>
      </c>
      <c r="AQ1585" s="241">
        <v>0</v>
      </c>
      <c r="AR1585" s="241">
        <v>0</v>
      </c>
    </row>
    <row r="1586" spans="1:44" x14ac:dyDescent="0.2">
      <c r="A1586">
        <v>123899</v>
      </c>
      <c r="B1586" t="s">
        <v>1141</v>
      </c>
      <c r="C1586" t="s">
        <v>198</v>
      </c>
      <c r="D1586" t="s">
        <v>198</v>
      </c>
      <c r="E1586" t="s">
        <v>198</v>
      </c>
      <c r="F1586" t="s">
        <v>198</v>
      </c>
      <c r="G1586" t="s">
        <v>198</v>
      </c>
      <c r="H1586" t="s">
        <v>198</v>
      </c>
      <c r="I1586" t="s">
        <v>198</v>
      </c>
      <c r="J1586" t="s">
        <v>198</v>
      </c>
      <c r="K1586" t="s">
        <v>198</v>
      </c>
      <c r="L1586" t="s">
        <v>198</v>
      </c>
      <c r="M1586" t="s">
        <v>197</v>
      </c>
      <c r="N1586" t="s">
        <v>196</v>
      </c>
      <c r="O1586" t="s">
        <v>198</v>
      </c>
      <c r="P1586" t="s">
        <v>198</v>
      </c>
      <c r="Q1586" t="s">
        <v>198</v>
      </c>
      <c r="R1586" t="s">
        <v>198</v>
      </c>
      <c r="S1586" t="s">
        <v>198</v>
      </c>
      <c r="T1586" t="s">
        <v>198</v>
      </c>
      <c r="U1586" t="s">
        <v>198</v>
      </c>
      <c r="V1586" t="s">
        <v>198</v>
      </c>
      <c r="W1586" t="s">
        <v>198</v>
      </c>
      <c r="X1586" t="s">
        <v>198</v>
      </c>
      <c r="Y1586" t="s">
        <v>198</v>
      </c>
      <c r="Z1586" t="s">
        <v>198</v>
      </c>
      <c r="AA1586" t="s">
        <v>198</v>
      </c>
      <c r="AB1586" t="s">
        <v>198</v>
      </c>
      <c r="AC1586" t="s">
        <v>198</v>
      </c>
      <c r="AD1586" t="s">
        <v>198</v>
      </c>
      <c r="AE1586" t="s">
        <v>198</v>
      </c>
      <c r="AF1586" t="s">
        <v>198</v>
      </c>
      <c r="AG1586" t="s">
        <v>198</v>
      </c>
      <c r="AH1586" t="s">
        <v>198</v>
      </c>
      <c r="AI1586" t="s">
        <v>198</v>
      </c>
      <c r="AJ1586" t="s">
        <v>198</v>
      </c>
      <c r="AK1586" t="s">
        <v>198</v>
      </c>
      <c r="AL1586" t="s">
        <v>197</v>
      </c>
      <c r="AM1586" t="s">
        <v>197</v>
      </c>
      <c r="AN1586" t="s">
        <v>197</v>
      </c>
      <c r="AO1586" t="s">
        <v>197</v>
      </c>
      <c r="AP1586" t="s">
        <v>197</v>
      </c>
      <c r="AQ1586" s="241">
        <v>0</v>
      </c>
      <c r="AR1586" s="241">
        <v>0</v>
      </c>
    </row>
    <row r="1587" spans="1:44" x14ac:dyDescent="0.2">
      <c r="A1587">
        <v>123902</v>
      </c>
      <c r="B1587" t="s">
        <v>1141</v>
      </c>
      <c r="C1587" t="s">
        <v>198</v>
      </c>
      <c r="D1587" t="s">
        <v>198</v>
      </c>
      <c r="E1587" t="s">
        <v>198</v>
      </c>
      <c r="F1587" t="s">
        <v>198</v>
      </c>
      <c r="G1587" t="s">
        <v>198</v>
      </c>
      <c r="H1587" t="s">
        <v>198</v>
      </c>
      <c r="I1587" t="s">
        <v>198</v>
      </c>
      <c r="J1587" t="s">
        <v>198</v>
      </c>
      <c r="K1587" t="s">
        <v>198</v>
      </c>
      <c r="L1587" t="s">
        <v>198</v>
      </c>
      <c r="M1587" t="s">
        <v>198</v>
      </c>
      <c r="N1587" t="s">
        <v>198</v>
      </c>
      <c r="O1587" t="s">
        <v>198</v>
      </c>
      <c r="P1587" t="s">
        <v>196</v>
      </c>
      <c r="Q1587" t="s">
        <v>196</v>
      </c>
      <c r="R1587" t="s">
        <v>198</v>
      </c>
      <c r="S1587" t="s">
        <v>198</v>
      </c>
      <c r="T1587" t="s">
        <v>198</v>
      </c>
      <c r="U1587" t="s">
        <v>198</v>
      </c>
      <c r="V1587" t="s">
        <v>198</v>
      </c>
      <c r="W1587" t="s">
        <v>198</v>
      </c>
      <c r="X1587" t="s">
        <v>198</v>
      </c>
      <c r="Y1587" t="s">
        <v>198</v>
      </c>
      <c r="Z1587" t="s">
        <v>198</v>
      </c>
      <c r="AA1587" t="s">
        <v>198</v>
      </c>
      <c r="AB1587" t="s">
        <v>198</v>
      </c>
      <c r="AC1587" t="s">
        <v>198</v>
      </c>
      <c r="AD1587" t="s">
        <v>198</v>
      </c>
      <c r="AE1587" t="s">
        <v>196</v>
      </c>
      <c r="AF1587" t="s">
        <v>196</v>
      </c>
      <c r="AG1587" t="s">
        <v>198</v>
      </c>
      <c r="AH1587" t="s">
        <v>198</v>
      </c>
      <c r="AI1587" t="s">
        <v>198</v>
      </c>
      <c r="AJ1587" t="s">
        <v>198</v>
      </c>
      <c r="AK1587" t="s">
        <v>198</v>
      </c>
      <c r="AL1587" t="s">
        <v>197</v>
      </c>
      <c r="AM1587" t="s">
        <v>197</v>
      </c>
      <c r="AN1587" t="s">
        <v>197</v>
      </c>
      <c r="AO1587" t="s">
        <v>197</v>
      </c>
      <c r="AP1587" t="s">
        <v>197</v>
      </c>
      <c r="AQ1587" s="241">
        <v>0</v>
      </c>
      <c r="AR1587" s="241">
        <v>0</v>
      </c>
    </row>
    <row r="1588" spans="1:44" x14ac:dyDescent="0.2">
      <c r="A1588">
        <v>123903</v>
      </c>
      <c r="B1588" t="s">
        <v>1141</v>
      </c>
      <c r="C1588" t="s">
        <v>198</v>
      </c>
      <c r="D1588" t="s">
        <v>198</v>
      </c>
      <c r="E1588" t="s">
        <v>198</v>
      </c>
      <c r="F1588" t="s">
        <v>198</v>
      </c>
      <c r="G1588" t="s">
        <v>198</v>
      </c>
      <c r="H1588" t="s">
        <v>198</v>
      </c>
      <c r="I1588" t="s">
        <v>198</v>
      </c>
      <c r="J1588" t="s">
        <v>198</v>
      </c>
      <c r="K1588" t="s">
        <v>198</v>
      </c>
      <c r="L1588" t="s">
        <v>198</v>
      </c>
      <c r="M1588" t="s">
        <v>197</v>
      </c>
      <c r="N1588" t="s">
        <v>198</v>
      </c>
      <c r="O1588" t="s">
        <v>198</v>
      </c>
      <c r="P1588" t="s">
        <v>198</v>
      </c>
      <c r="Q1588" t="s">
        <v>198</v>
      </c>
      <c r="R1588" t="s">
        <v>198</v>
      </c>
      <c r="S1588" t="s">
        <v>198</v>
      </c>
      <c r="T1588" t="s">
        <v>198</v>
      </c>
      <c r="U1588" t="s">
        <v>198</v>
      </c>
      <c r="V1588" t="s">
        <v>198</v>
      </c>
      <c r="W1588" t="s">
        <v>198</v>
      </c>
      <c r="X1588" t="s">
        <v>198</v>
      </c>
      <c r="Y1588" t="s">
        <v>198</v>
      </c>
      <c r="Z1588" t="s">
        <v>198</v>
      </c>
      <c r="AA1588" t="s">
        <v>198</v>
      </c>
      <c r="AB1588" t="s">
        <v>198</v>
      </c>
      <c r="AC1588" t="s">
        <v>198</v>
      </c>
      <c r="AD1588" t="s">
        <v>198</v>
      </c>
      <c r="AE1588" t="s">
        <v>198</v>
      </c>
      <c r="AF1588" t="s">
        <v>198</v>
      </c>
      <c r="AG1588" t="s">
        <v>198</v>
      </c>
      <c r="AH1588" t="s">
        <v>198</v>
      </c>
      <c r="AI1588" t="s">
        <v>198</v>
      </c>
      <c r="AJ1588" t="s">
        <v>198</v>
      </c>
      <c r="AK1588" t="s">
        <v>198</v>
      </c>
      <c r="AL1588" t="s">
        <v>197</v>
      </c>
      <c r="AM1588" t="s">
        <v>197</v>
      </c>
      <c r="AN1588" t="s">
        <v>197</v>
      </c>
      <c r="AO1588" t="s">
        <v>197</v>
      </c>
      <c r="AP1588" t="s">
        <v>197</v>
      </c>
      <c r="AQ1588" s="241">
        <v>0</v>
      </c>
      <c r="AR1588" s="241">
        <v>0</v>
      </c>
    </row>
    <row r="1589" spans="1:44" x14ac:dyDescent="0.2">
      <c r="A1589">
        <v>123907</v>
      </c>
      <c r="B1589" t="s">
        <v>1141</v>
      </c>
      <c r="C1589" t="s">
        <v>198</v>
      </c>
      <c r="D1589" t="s">
        <v>198</v>
      </c>
      <c r="E1589" t="s">
        <v>198</v>
      </c>
      <c r="F1589" t="s">
        <v>198</v>
      </c>
      <c r="G1589" t="s">
        <v>198</v>
      </c>
      <c r="H1589" t="s">
        <v>198</v>
      </c>
      <c r="I1589" t="s">
        <v>198</v>
      </c>
      <c r="J1589" t="s">
        <v>198</v>
      </c>
      <c r="K1589" t="s">
        <v>198</v>
      </c>
      <c r="L1589" t="s">
        <v>198</v>
      </c>
      <c r="M1589" t="s">
        <v>198</v>
      </c>
      <c r="N1589" t="s">
        <v>198</v>
      </c>
      <c r="O1589" t="s">
        <v>198</v>
      </c>
      <c r="P1589" t="s">
        <v>198</v>
      </c>
      <c r="Q1589" t="s">
        <v>198</v>
      </c>
      <c r="R1589" t="s">
        <v>198</v>
      </c>
      <c r="S1589" t="s">
        <v>198</v>
      </c>
      <c r="T1589" t="s">
        <v>198</v>
      </c>
      <c r="U1589" t="s">
        <v>198</v>
      </c>
      <c r="V1589" t="s">
        <v>198</v>
      </c>
      <c r="W1589" t="s">
        <v>198</v>
      </c>
      <c r="X1589" t="s">
        <v>198</v>
      </c>
      <c r="Y1589" t="s">
        <v>196</v>
      </c>
      <c r="Z1589" t="s">
        <v>198</v>
      </c>
      <c r="AA1589" t="s">
        <v>198</v>
      </c>
      <c r="AB1589" t="s">
        <v>196</v>
      </c>
      <c r="AC1589" t="s">
        <v>198</v>
      </c>
      <c r="AD1589" t="s">
        <v>198</v>
      </c>
      <c r="AE1589" t="s">
        <v>198</v>
      </c>
      <c r="AF1589" t="s">
        <v>198</v>
      </c>
      <c r="AG1589" t="s">
        <v>198</v>
      </c>
      <c r="AH1589" t="s">
        <v>198</v>
      </c>
      <c r="AI1589" t="s">
        <v>198</v>
      </c>
      <c r="AJ1589" t="s">
        <v>198</v>
      </c>
      <c r="AK1589" t="s">
        <v>198</v>
      </c>
      <c r="AL1589" t="s">
        <v>197</v>
      </c>
      <c r="AM1589" t="s">
        <v>197</v>
      </c>
      <c r="AN1589" t="s">
        <v>197</v>
      </c>
      <c r="AO1589" t="s">
        <v>197</v>
      </c>
      <c r="AP1589" t="s">
        <v>197</v>
      </c>
      <c r="AQ1589" s="241">
        <v>0</v>
      </c>
      <c r="AR1589" s="241">
        <v>0</v>
      </c>
    </row>
    <row r="1590" spans="1:44" x14ac:dyDescent="0.2">
      <c r="A1590">
        <v>123909</v>
      </c>
      <c r="B1590" t="s">
        <v>1141</v>
      </c>
      <c r="C1590" t="s">
        <v>196</v>
      </c>
      <c r="D1590" t="s">
        <v>198</v>
      </c>
      <c r="E1590" t="s">
        <v>198</v>
      </c>
      <c r="F1590" t="s">
        <v>198</v>
      </c>
      <c r="G1590" t="s">
        <v>198</v>
      </c>
      <c r="H1590" t="s">
        <v>198</v>
      </c>
      <c r="I1590" t="s">
        <v>198</v>
      </c>
      <c r="J1590" t="s">
        <v>198</v>
      </c>
      <c r="K1590" t="s">
        <v>198</v>
      </c>
      <c r="L1590" t="s">
        <v>198</v>
      </c>
      <c r="M1590" t="s">
        <v>198</v>
      </c>
      <c r="N1590" t="s">
        <v>198</v>
      </c>
      <c r="O1590" t="s">
        <v>198</v>
      </c>
      <c r="P1590" t="s">
        <v>198</v>
      </c>
      <c r="Q1590" t="s">
        <v>198</v>
      </c>
      <c r="R1590" t="s">
        <v>198</v>
      </c>
      <c r="S1590" t="s">
        <v>198</v>
      </c>
      <c r="T1590" t="s">
        <v>198</v>
      </c>
      <c r="U1590" t="s">
        <v>198</v>
      </c>
      <c r="V1590" t="s">
        <v>198</v>
      </c>
      <c r="W1590" t="s">
        <v>198</v>
      </c>
      <c r="X1590" t="s">
        <v>198</v>
      </c>
      <c r="Y1590" t="s">
        <v>198</v>
      </c>
      <c r="Z1590" t="s">
        <v>198</v>
      </c>
      <c r="AA1590" t="s">
        <v>198</v>
      </c>
      <c r="AB1590" t="s">
        <v>198</v>
      </c>
      <c r="AC1590" t="s">
        <v>198</v>
      </c>
      <c r="AD1590" t="s">
        <v>198</v>
      </c>
      <c r="AE1590" t="s">
        <v>198</v>
      </c>
      <c r="AF1590" t="s">
        <v>198</v>
      </c>
      <c r="AG1590" t="s">
        <v>198</v>
      </c>
      <c r="AH1590" t="s">
        <v>198</v>
      </c>
      <c r="AI1590" t="s">
        <v>198</v>
      </c>
      <c r="AJ1590" t="s">
        <v>198</v>
      </c>
      <c r="AK1590" t="s">
        <v>198</v>
      </c>
      <c r="AL1590" t="s">
        <v>197</v>
      </c>
      <c r="AM1590" t="s">
        <v>197</v>
      </c>
      <c r="AN1590" t="s">
        <v>197</v>
      </c>
      <c r="AO1590" t="s">
        <v>197</v>
      </c>
      <c r="AP1590" t="s">
        <v>197</v>
      </c>
      <c r="AQ1590" s="241">
        <v>0</v>
      </c>
      <c r="AR1590" s="241">
        <v>0</v>
      </c>
    </row>
    <row r="1591" spans="1:44" x14ac:dyDescent="0.2">
      <c r="A1591">
        <v>123914</v>
      </c>
      <c r="B1591" t="s">
        <v>1141</v>
      </c>
      <c r="C1591" t="s">
        <v>198</v>
      </c>
      <c r="D1591" t="s">
        <v>198</v>
      </c>
      <c r="E1591" t="s">
        <v>198</v>
      </c>
      <c r="F1591" t="s">
        <v>198</v>
      </c>
      <c r="G1591" t="s">
        <v>198</v>
      </c>
      <c r="H1591" t="s">
        <v>198</v>
      </c>
      <c r="I1591" t="s">
        <v>198</v>
      </c>
      <c r="J1591" t="s">
        <v>198</v>
      </c>
      <c r="K1591" t="s">
        <v>198</v>
      </c>
      <c r="L1591" t="s">
        <v>198</v>
      </c>
      <c r="M1591" t="s">
        <v>198</v>
      </c>
      <c r="N1591" t="s">
        <v>198</v>
      </c>
      <c r="O1591" t="s">
        <v>198</v>
      </c>
      <c r="P1591" t="s">
        <v>198</v>
      </c>
      <c r="Q1591" t="s">
        <v>198</v>
      </c>
      <c r="R1591" t="s">
        <v>198</v>
      </c>
      <c r="S1591" t="s">
        <v>198</v>
      </c>
      <c r="T1591" t="s">
        <v>198</v>
      </c>
      <c r="U1591" t="s">
        <v>196</v>
      </c>
      <c r="V1591" t="s">
        <v>198</v>
      </c>
      <c r="W1591" t="s">
        <v>198</v>
      </c>
      <c r="X1591" t="s">
        <v>198</v>
      </c>
      <c r="Y1591" t="s">
        <v>198</v>
      </c>
      <c r="Z1591" t="s">
        <v>196</v>
      </c>
      <c r="AA1591" t="s">
        <v>198</v>
      </c>
      <c r="AB1591" t="s">
        <v>198</v>
      </c>
      <c r="AC1591" t="s">
        <v>198</v>
      </c>
      <c r="AD1591" t="s">
        <v>198</v>
      </c>
      <c r="AE1591" t="s">
        <v>198</v>
      </c>
      <c r="AF1591" t="s">
        <v>198</v>
      </c>
      <c r="AG1591" t="s">
        <v>198</v>
      </c>
      <c r="AH1591" t="s">
        <v>198</v>
      </c>
      <c r="AI1591" t="s">
        <v>198</v>
      </c>
      <c r="AJ1591" t="s">
        <v>198</v>
      </c>
      <c r="AK1591" t="s">
        <v>198</v>
      </c>
      <c r="AL1591" t="s">
        <v>197</v>
      </c>
      <c r="AM1591" t="s">
        <v>197</v>
      </c>
      <c r="AN1591" t="s">
        <v>197</v>
      </c>
      <c r="AO1591" t="s">
        <v>197</v>
      </c>
      <c r="AP1591" t="s">
        <v>197</v>
      </c>
      <c r="AQ1591" s="241">
        <v>0</v>
      </c>
      <c r="AR1591" s="241">
        <v>0</v>
      </c>
    </row>
    <row r="1592" spans="1:44" x14ac:dyDescent="0.2">
      <c r="A1592">
        <v>123920</v>
      </c>
      <c r="B1592" t="s">
        <v>1141</v>
      </c>
      <c r="C1592" t="s">
        <v>198</v>
      </c>
      <c r="D1592" t="s">
        <v>196</v>
      </c>
      <c r="E1592" t="s">
        <v>196</v>
      </c>
      <c r="F1592" t="s">
        <v>198</v>
      </c>
      <c r="G1592" t="s">
        <v>198</v>
      </c>
      <c r="H1592" t="s">
        <v>198</v>
      </c>
      <c r="I1592" t="s">
        <v>198</v>
      </c>
      <c r="J1592" t="s">
        <v>198</v>
      </c>
      <c r="K1592" t="s">
        <v>198</v>
      </c>
      <c r="L1592" t="s">
        <v>198</v>
      </c>
      <c r="M1592" t="s">
        <v>197</v>
      </c>
      <c r="N1592" t="s">
        <v>196</v>
      </c>
      <c r="O1592" t="s">
        <v>198</v>
      </c>
      <c r="P1592" t="s">
        <v>198</v>
      </c>
      <c r="Q1592" t="s">
        <v>198</v>
      </c>
      <c r="R1592" t="s">
        <v>196</v>
      </c>
      <c r="S1592" t="s">
        <v>198</v>
      </c>
      <c r="T1592" t="s">
        <v>196</v>
      </c>
      <c r="U1592" t="s">
        <v>198</v>
      </c>
      <c r="V1592" t="s">
        <v>198</v>
      </c>
      <c r="W1592" t="s">
        <v>198</v>
      </c>
      <c r="X1592" t="s">
        <v>198</v>
      </c>
      <c r="Y1592" t="s">
        <v>196</v>
      </c>
      <c r="Z1592" t="s">
        <v>198</v>
      </c>
      <c r="AA1592" t="s">
        <v>198</v>
      </c>
      <c r="AB1592" t="s">
        <v>198</v>
      </c>
      <c r="AC1592" t="s">
        <v>198</v>
      </c>
      <c r="AD1592" t="s">
        <v>198</v>
      </c>
      <c r="AE1592" t="s">
        <v>198</v>
      </c>
      <c r="AF1592" t="s">
        <v>198</v>
      </c>
      <c r="AG1592" t="s">
        <v>198</v>
      </c>
      <c r="AH1592" t="s">
        <v>198</v>
      </c>
      <c r="AI1592" t="s">
        <v>198</v>
      </c>
      <c r="AJ1592" t="s">
        <v>198</v>
      </c>
      <c r="AK1592" t="s">
        <v>198</v>
      </c>
      <c r="AL1592" t="s">
        <v>197</v>
      </c>
      <c r="AM1592" t="s">
        <v>197</v>
      </c>
      <c r="AN1592" t="s">
        <v>197</v>
      </c>
      <c r="AO1592" t="s">
        <v>197</v>
      </c>
      <c r="AP1592" t="s">
        <v>197</v>
      </c>
      <c r="AQ1592" s="241">
        <v>0</v>
      </c>
      <c r="AR1592" s="241">
        <v>0</v>
      </c>
    </row>
    <row r="1593" spans="1:44" x14ac:dyDescent="0.2">
      <c r="A1593" s="241">
        <v>123921</v>
      </c>
      <c r="B1593" t="s">
        <v>1141</v>
      </c>
      <c r="C1593" s="241" t="s">
        <v>198</v>
      </c>
      <c r="D1593" s="241" t="s">
        <v>198</v>
      </c>
      <c r="E1593" s="241" t="s">
        <v>198</v>
      </c>
      <c r="F1593" s="241" t="s">
        <v>198</v>
      </c>
      <c r="G1593" s="241" t="s">
        <v>197</v>
      </c>
      <c r="H1593" s="241" t="s">
        <v>198</v>
      </c>
      <c r="I1593" s="241" t="s">
        <v>198</v>
      </c>
      <c r="J1593" s="241" t="s">
        <v>198</v>
      </c>
      <c r="K1593" s="241" t="s">
        <v>198</v>
      </c>
      <c r="L1593" s="241" t="s">
        <v>198</v>
      </c>
      <c r="M1593" s="241" t="s">
        <v>197</v>
      </c>
      <c r="N1593" s="241" t="s">
        <v>196</v>
      </c>
      <c r="O1593" s="241" t="s">
        <v>198</v>
      </c>
      <c r="P1593" s="241" t="s">
        <v>198</v>
      </c>
      <c r="Q1593" s="241" t="s">
        <v>198</v>
      </c>
      <c r="R1593" s="241" t="s">
        <v>198</v>
      </c>
      <c r="S1593" s="241" t="s">
        <v>198</v>
      </c>
      <c r="T1593" s="241" t="s">
        <v>198</v>
      </c>
      <c r="U1593" s="241" t="s">
        <v>198</v>
      </c>
      <c r="V1593" s="241" t="s">
        <v>198</v>
      </c>
      <c r="W1593" s="241" t="s">
        <v>198</v>
      </c>
      <c r="X1593" s="241" t="s">
        <v>198</v>
      </c>
      <c r="Y1593" s="241" t="s">
        <v>198</v>
      </c>
      <c r="Z1593" s="241" t="s">
        <v>198</v>
      </c>
      <c r="AA1593" s="241" t="s">
        <v>198</v>
      </c>
      <c r="AB1593" s="241" t="s">
        <v>198</v>
      </c>
      <c r="AC1593" s="241" t="s">
        <v>198</v>
      </c>
      <c r="AD1593" s="241" t="s">
        <v>198</v>
      </c>
      <c r="AE1593" s="241" t="s">
        <v>198</v>
      </c>
      <c r="AF1593" s="241" t="s">
        <v>198</v>
      </c>
      <c r="AG1593" s="241" t="s">
        <v>197</v>
      </c>
      <c r="AH1593" s="241" t="s">
        <v>197</v>
      </c>
      <c r="AI1593" s="241" t="s">
        <v>197</v>
      </c>
      <c r="AJ1593" s="241" t="s">
        <v>197</v>
      </c>
      <c r="AK1593" s="241" t="s">
        <v>197</v>
      </c>
      <c r="AQ1593" s="241">
        <v>0</v>
      </c>
      <c r="AR1593" s="241">
        <v>0</v>
      </c>
    </row>
    <row r="1594" spans="1:44" x14ac:dyDescent="0.2">
      <c r="A1594">
        <v>123923</v>
      </c>
      <c r="B1594" t="s">
        <v>1141</v>
      </c>
      <c r="C1594" t="s">
        <v>198</v>
      </c>
      <c r="D1594" t="s">
        <v>198</v>
      </c>
      <c r="E1594" t="s">
        <v>198</v>
      </c>
      <c r="F1594" t="s">
        <v>198</v>
      </c>
      <c r="G1594" t="s">
        <v>198</v>
      </c>
      <c r="H1594" t="s">
        <v>198</v>
      </c>
      <c r="I1594" t="s">
        <v>198</v>
      </c>
      <c r="J1594" t="s">
        <v>198</v>
      </c>
      <c r="K1594" t="s">
        <v>198</v>
      </c>
      <c r="L1594" t="s">
        <v>198</v>
      </c>
      <c r="M1594" t="s">
        <v>197</v>
      </c>
      <c r="N1594" t="s">
        <v>198</v>
      </c>
      <c r="O1594" t="s">
        <v>198</v>
      </c>
      <c r="P1594" t="s">
        <v>198</v>
      </c>
      <c r="Q1594" t="s">
        <v>198</v>
      </c>
      <c r="R1594" t="s">
        <v>198</v>
      </c>
      <c r="S1594" t="s">
        <v>198</v>
      </c>
      <c r="T1594" t="s">
        <v>198</v>
      </c>
      <c r="U1594" t="s">
        <v>198</v>
      </c>
      <c r="V1594" t="s">
        <v>198</v>
      </c>
      <c r="W1594" t="s">
        <v>198</v>
      </c>
      <c r="X1594" t="s">
        <v>198</v>
      </c>
      <c r="Y1594" t="s">
        <v>198</v>
      </c>
      <c r="Z1594" t="s">
        <v>198</v>
      </c>
      <c r="AA1594" t="s">
        <v>198</v>
      </c>
      <c r="AB1594" t="s">
        <v>198</v>
      </c>
      <c r="AC1594" t="s">
        <v>198</v>
      </c>
      <c r="AD1594" t="s">
        <v>198</v>
      </c>
      <c r="AE1594" t="s">
        <v>198</v>
      </c>
      <c r="AF1594" t="s">
        <v>196</v>
      </c>
      <c r="AG1594" t="s">
        <v>198</v>
      </c>
      <c r="AH1594" t="s">
        <v>198</v>
      </c>
      <c r="AI1594" t="s">
        <v>198</v>
      </c>
      <c r="AJ1594" t="s">
        <v>198</v>
      </c>
      <c r="AK1594" t="s">
        <v>198</v>
      </c>
      <c r="AL1594" t="s">
        <v>197</v>
      </c>
      <c r="AM1594" t="s">
        <v>197</v>
      </c>
      <c r="AN1594" t="s">
        <v>197</v>
      </c>
      <c r="AO1594" t="s">
        <v>197</v>
      </c>
      <c r="AP1594" t="s">
        <v>197</v>
      </c>
      <c r="AQ1594" s="241">
        <v>0</v>
      </c>
      <c r="AR1594" s="241">
        <v>0</v>
      </c>
    </row>
    <row r="1595" spans="1:44" x14ac:dyDescent="0.2">
      <c r="A1595">
        <v>123931</v>
      </c>
      <c r="B1595" t="s">
        <v>65</v>
      </c>
      <c r="C1595" t="s">
        <v>198</v>
      </c>
      <c r="D1595" t="s">
        <v>196</v>
      </c>
      <c r="E1595" t="s">
        <v>196</v>
      </c>
      <c r="F1595" t="s">
        <v>198</v>
      </c>
      <c r="G1595" t="s">
        <v>196</v>
      </c>
      <c r="H1595" t="s">
        <v>198</v>
      </c>
      <c r="I1595" t="s">
        <v>198</v>
      </c>
      <c r="J1595" t="s">
        <v>198</v>
      </c>
      <c r="K1595" t="s">
        <v>198</v>
      </c>
      <c r="L1595" t="s">
        <v>198</v>
      </c>
      <c r="M1595" t="s">
        <v>198</v>
      </c>
      <c r="N1595" t="s">
        <v>196</v>
      </c>
      <c r="O1595" t="s">
        <v>198</v>
      </c>
      <c r="P1595" t="s">
        <v>196</v>
      </c>
      <c r="Q1595" t="s">
        <v>196</v>
      </c>
      <c r="R1595" t="s">
        <v>198</v>
      </c>
      <c r="S1595" t="s">
        <v>198</v>
      </c>
      <c r="T1595" t="s">
        <v>196</v>
      </c>
      <c r="U1595" t="s">
        <v>198</v>
      </c>
      <c r="V1595" t="s">
        <v>198</v>
      </c>
      <c r="W1595" t="s">
        <v>198</v>
      </c>
      <c r="X1595" t="s">
        <v>198</v>
      </c>
      <c r="Y1595" t="s">
        <v>196</v>
      </c>
      <c r="Z1595" t="s">
        <v>198</v>
      </c>
      <c r="AA1595" t="s">
        <v>196</v>
      </c>
      <c r="AB1595" t="s">
        <v>198</v>
      </c>
      <c r="AC1595" t="s">
        <v>198</v>
      </c>
      <c r="AD1595" t="s">
        <v>198</v>
      </c>
      <c r="AE1595" t="s">
        <v>196</v>
      </c>
      <c r="AF1595" t="s">
        <v>196</v>
      </c>
      <c r="AG1595" t="s">
        <v>197</v>
      </c>
      <c r="AH1595" t="s">
        <v>197</v>
      </c>
      <c r="AI1595" t="s">
        <v>197</v>
      </c>
      <c r="AJ1595" t="s">
        <v>197</v>
      </c>
      <c r="AK1595" t="s">
        <v>197</v>
      </c>
      <c r="AL1595"/>
      <c r="AM1595"/>
      <c r="AN1595"/>
      <c r="AO1595"/>
      <c r="AP1595"/>
      <c r="AQ1595" s="241">
        <v>0</v>
      </c>
      <c r="AR1595" s="241">
        <v>0</v>
      </c>
    </row>
    <row r="1596" spans="1:44" x14ac:dyDescent="0.2">
      <c r="A1596">
        <v>123932</v>
      </c>
      <c r="B1596" t="s">
        <v>1141</v>
      </c>
      <c r="C1596" t="s">
        <v>198</v>
      </c>
      <c r="D1596" t="s">
        <v>198</v>
      </c>
      <c r="E1596" t="s">
        <v>198</v>
      </c>
      <c r="F1596" t="s">
        <v>198</v>
      </c>
      <c r="G1596" t="s">
        <v>198</v>
      </c>
      <c r="H1596" t="s">
        <v>198</v>
      </c>
      <c r="I1596" t="s">
        <v>198</v>
      </c>
      <c r="J1596" t="s">
        <v>198</v>
      </c>
      <c r="K1596" t="s">
        <v>198</v>
      </c>
      <c r="L1596" t="s">
        <v>196</v>
      </c>
      <c r="M1596" t="s">
        <v>197</v>
      </c>
      <c r="N1596" t="s">
        <v>196</v>
      </c>
      <c r="O1596" t="s">
        <v>198</v>
      </c>
      <c r="P1596" t="s">
        <v>198</v>
      </c>
      <c r="Q1596" t="s">
        <v>198</v>
      </c>
      <c r="R1596" t="s">
        <v>198</v>
      </c>
      <c r="S1596" t="s">
        <v>198</v>
      </c>
      <c r="T1596" t="s">
        <v>198</v>
      </c>
      <c r="U1596" t="s">
        <v>198</v>
      </c>
      <c r="V1596" t="s">
        <v>198</v>
      </c>
      <c r="W1596" t="s">
        <v>198</v>
      </c>
      <c r="X1596" t="s">
        <v>198</v>
      </c>
      <c r="Y1596" t="s">
        <v>198</v>
      </c>
      <c r="Z1596" t="s">
        <v>198</v>
      </c>
      <c r="AA1596" t="s">
        <v>198</v>
      </c>
      <c r="AB1596" t="s">
        <v>198</v>
      </c>
      <c r="AC1596" t="s">
        <v>198</v>
      </c>
      <c r="AD1596" t="s">
        <v>198</v>
      </c>
      <c r="AE1596" t="s">
        <v>198</v>
      </c>
      <c r="AF1596" t="s">
        <v>196</v>
      </c>
      <c r="AG1596" t="s">
        <v>198</v>
      </c>
      <c r="AH1596" t="s">
        <v>198</v>
      </c>
      <c r="AI1596" t="s">
        <v>198</v>
      </c>
      <c r="AJ1596" t="s">
        <v>198</v>
      </c>
      <c r="AK1596" t="s">
        <v>198</v>
      </c>
      <c r="AL1596" t="s">
        <v>197</v>
      </c>
      <c r="AM1596" t="s">
        <v>197</v>
      </c>
      <c r="AN1596" t="s">
        <v>197</v>
      </c>
      <c r="AO1596" t="s">
        <v>197</v>
      </c>
      <c r="AP1596" t="s">
        <v>197</v>
      </c>
      <c r="AQ1596" s="241">
        <v>0</v>
      </c>
      <c r="AR1596" s="241">
        <v>0</v>
      </c>
    </row>
    <row r="1597" spans="1:44" x14ac:dyDescent="0.2">
      <c r="A1597">
        <v>123933</v>
      </c>
      <c r="B1597" t="s">
        <v>1141</v>
      </c>
      <c r="C1597" t="s">
        <v>198</v>
      </c>
      <c r="D1597" t="s">
        <v>198</v>
      </c>
      <c r="E1597" t="s">
        <v>198</v>
      </c>
      <c r="F1597" t="s">
        <v>198</v>
      </c>
      <c r="G1597" t="s">
        <v>198</v>
      </c>
      <c r="H1597" t="s">
        <v>198</v>
      </c>
      <c r="I1597" t="s">
        <v>198</v>
      </c>
      <c r="J1597" t="s">
        <v>198</v>
      </c>
      <c r="K1597" t="s">
        <v>198</v>
      </c>
      <c r="L1597" t="s">
        <v>198</v>
      </c>
      <c r="M1597" t="s">
        <v>197</v>
      </c>
      <c r="N1597" t="s">
        <v>196</v>
      </c>
      <c r="O1597" t="s">
        <v>198</v>
      </c>
      <c r="P1597" t="s">
        <v>198</v>
      </c>
      <c r="Q1597" t="s">
        <v>198</v>
      </c>
      <c r="R1597" t="s">
        <v>198</v>
      </c>
      <c r="S1597" t="s">
        <v>198</v>
      </c>
      <c r="T1597" t="s">
        <v>198</v>
      </c>
      <c r="U1597" t="s">
        <v>196</v>
      </c>
      <c r="V1597" t="s">
        <v>198</v>
      </c>
      <c r="W1597" t="s">
        <v>198</v>
      </c>
      <c r="X1597" t="s">
        <v>198</v>
      </c>
      <c r="Y1597" t="s">
        <v>198</v>
      </c>
      <c r="Z1597" t="s">
        <v>198</v>
      </c>
      <c r="AA1597" t="s">
        <v>198</v>
      </c>
      <c r="AB1597" t="s">
        <v>198</v>
      </c>
      <c r="AC1597" t="s">
        <v>198</v>
      </c>
      <c r="AD1597" t="s">
        <v>198</v>
      </c>
      <c r="AE1597" t="s">
        <v>196</v>
      </c>
      <c r="AF1597" t="s">
        <v>198</v>
      </c>
      <c r="AG1597" t="s">
        <v>198</v>
      </c>
      <c r="AH1597" t="s">
        <v>198</v>
      </c>
      <c r="AI1597" t="s">
        <v>198</v>
      </c>
      <c r="AJ1597" t="s">
        <v>198</v>
      </c>
      <c r="AK1597" t="s">
        <v>198</v>
      </c>
      <c r="AL1597" t="s">
        <v>197</v>
      </c>
      <c r="AM1597" t="s">
        <v>197</v>
      </c>
      <c r="AN1597" t="s">
        <v>197</v>
      </c>
      <c r="AO1597" t="s">
        <v>197</v>
      </c>
      <c r="AP1597" t="s">
        <v>197</v>
      </c>
      <c r="AQ1597" s="241">
        <v>0</v>
      </c>
      <c r="AR1597" s="241">
        <v>0</v>
      </c>
    </row>
    <row r="1598" spans="1:44" x14ac:dyDescent="0.2">
      <c r="A1598" s="241">
        <v>123938</v>
      </c>
      <c r="B1598" t="s">
        <v>1141</v>
      </c>
      <c r="C1598" s="241" t="s">
        <v>198</v>
      </c>
      <c r="D1598" s="241" t="s">
        <v>198</v>
      </c>
      <c r="E1598" s="241" t="s">
        <v>198</v>
      </c>
      <c r="F1598" s="241" t="s">
        <v>198</v>
      </c>
      <c r="G1598" s="241" t="s">
        <v>198</v>
      </c>
      <c r="H1598" s="241" t="s">
        <v>198</v>
      </c>
      <c r="I1598" s="241" t="s">
        <v>198</v>
      </c>
      <c r="J1598" s="241" t="s">
        <v>198</v>
      </c>
      <c r="K1598" s="241" t="s">
        <v>198</v>
      </c>
      <c r="L1598" s="241" t="s">
        <v>198</v>
      </c>
      <c r="M1598" s="241" t="s">
        <v>198</v>
      </c>
      <c r="N1598" s="241" t="s">
        <v>198</v>
      </c>
      <c r="O1598" s="241" t="s">
        <v>198</v>
      </c>
      <c r="P1598" s="241" t="s">
        <v>198</v>
      </c>
      <c r="Q1598" s="241" t="s">
        <v>198</v>
      </c>
      <c r="R1598" s="241" t="s">
        <v>198</v>
      </c>
      <c r="S1598" s="241" t="s">
        <v>198</v>
      </c>
      <c r="T1598" s="241" t="s">
        <v>197</v>
      </c>
      <c r="U1598" s="241" t="s">
        <v>198</v>
      </c>
      <c r="V1598" s="241" t="s">
        <v>198</v>
      </c>
      <c r="W1598" s="241" t="s">
        <v>198</v>
      </c>
      <c r="X1598" s="241" t="s">
        <v>198</v>
      </c>
      <c r="Y1598" s="241" t="s">
        <v>198</v>
      </c>
      <c r="Z1598" s="241" t="s">
        <v>198</v>
      </c>
      <c r="AA1598" s="241" t="s">
        <v>198</v>
      </c>
      <c r="AB1598" s="241" t="s">
        <v>198</v>
      </c>
      <c r="AC1598" s="241" t="s">
        <v>198</v>
      </c>
      <c r="AD1598" s="241" t="s">
        <v>198</v>
      </c>
      <c r="AE1598" s="241" t="s">
        <v>198</v>
      </c>
      <c r="AF1598" s="241" t="s">
        <v>198</v>
      </c>
      <c r="AG1598" s="241" t="s">
        <v>197</v>
      </c>
      <c r="AH1598" s="241" t="s">
        <v>197</v>
      </c>
      <c r="AI1598" s="241" t="s">
        <v>197</v>
      </c>
      <c r="AJ1598" s="241" t="s">
        <v>197</v>
      </c>
      <c r="AK1598" s="241" t="s">
        <v>197</v>
      </c>
      <c r="AQ1598" s="241">
        <v>0</v>
      </c>
      <c r="AR1598" s="241">
        <v>0</v>
      </c>
    </row>
    <row r="1599" spans="1:44" x14ac:dyDescent="0.2">
      <c r="A1599">
        <v>123941</v>
      </c>
      <c r="B1599" t="s">
        <v>65</v>
      </c>
      <c r="C1599" t="s">
        <v>198</v>
      </c>
      <c r="D1599" t="s">
        <v>198</v>
      </c>
      <c r="E1599" t="s">
        <v>198</v>
      </c>
      <c r="F1599" t="s">
        <v>196</v>
      </c>
      <c r="G1599" t="s">
        <v>198</v>
      </c>
      <c r="H1599" t="s">
        <v>198</v>
      </c>
      <c r="I1599" t="s">
        <v>198</v>
      </c>
      <c r="J1599" t="s">
        <v>196</v>
      </c>
      <c r="K1599" t="s">
        <v>198</v>
      </c>
      <c r="L1599" t="s">
        <v>196</v>
      </c>
      <c r="M1599" t="s">
        <v>198</v>
      </c>
      <c r="N1599" t="s">
        <v>196</v>
      </c>
      <c r="O1599" t="s">
        <v>198</v>
      </c>
      <c r="P1599" t="s">
        <v>198</v>
      </c>
      <c r="Q1599" t="s">
        <v>198</v>
      </c>
      <c r="R1599" t="s">
        <v>196</v>
      </c>
      <c r="S1599" t="s">
        <v>196</v>
      </c>
      <c r="T1599" t="s">
        <v>196</v>
      </c>
      <c r="U1599" t="s">
        <v>198</v>
      </c>
      <c r="V1599" t="s">
        <v>198</v>
      </c>
      <c r="W1599" t="s">
        <v>198</v>
      </c>
      <c r="X1599" t="s">
        <v>198</v>
      </c>
      <c r="Y1599" t="s">
        <v>196</v>
      </c>
      <c r="Z1599" t="s">
        <v>196</v>
      </c>
      <c r="AA1599" t="s">
        <v>198</v>
      </c>
      <c r="AB1599" t="s">
        <v>198</v>
      </c>
      <c r="AC1599" t="s">
        <v>198</v>
      </c>
      <c r="AD1599" t="s">
        <v>198</v>
      </c>
      <c r="AE1599" t="s">
        <v>196</v>
      </c>
      <c r="AF1599" t="s">
        <v>198</v>
      </c>
      <c r="AG1599" t="s">
        <v>197</v>
      </c>
      <c r="AH1599" t="s">
        <v>197</v>
      </c>
      <c r="AI1599" t="s">
        <v>197</v>
      </c>
      <c r="AJ1599" t="s">
        <v>197</v>
      </c>
      <c r="AK1599" t="s">
        <v>197</v>
      </c>
      <c r="AL1599"/>
      <c r="AM1599"/>
      <c r="AN1599"/>
      <c r="AO1599"/>
      <c r="AP1599"/>
      <c r="AQ1599" s="241">
        <v>0</v>
      </c>
      <c r="AR1599" s="241">
        <v>0</v>
      </c>
    </row>
    <row r="1600" spans="1:44" x14ac:dyDescent="0.2">
      <c r="A1600">
        <v>123944</v>
      </c>
      <c r="B1600" t="s">
        <v>1141</v>
      </c>
      <c r="C1600" t="s">
        <v>198</v>
      </c>
      <c r="D1600" t="s">
        <v>198</v>
      </c>
      <c r="E1600" t="s">
        <v>198</v>
      </c>
      <c r="F1600" t="s">
        <v>198</v>
      </c>
      <c r="G1600" t="s">
        <v>198</v>
      </c>
      <c r="H1600" t="s">
        <v>198</v>
      </c>
      <c r="I1600" t="s">
        <v>198</v>
      </c>
      <c r="J1600" t="s">
        <v>198</v>
      </c>
      <c r="K1600" t="s">
        <v>198</v>
      </c>
      <c r="L1600" t="s">
        <v>198</v>
      </c>
      <c r="M1600" t="s">
        <v>197</v>
      </c>
      <c r="N1600" t="s">
        <v>198</v>
      </c>
      <c r="O1600" t="s">
        <v>198</v>
      </c>
      <c r="P1600" t="s">
        <v>198</v>
      </c>
      <c r="Q1600" t="s">
        <v>198</v>
      </c>
      <c r="R1600" t="s">
        <v>198</v>
      </c>
      <c r="S1600" t="s">
        <v>198</v>
      </c>
      <c r="T1600" t="s">
        <v>198</v>
      </c>
      <c r="U1600" t="s">
        <v>198</v>
      </c>
      <c r="V1600" t="s">
        <v>198</v>
      </c>
      <c r="W1600" t="s">
        <v>198</v>
      </c>
      <c r="X1600" t="s">
        <v>198</v>
      </c>
      <c r="Y1600" t="s">
        <v>196</v>
      </c>
      <c r="Z1600" t="s">
        <v>196</v>
      </c>
      <c r="AA1600" t="s">
        <v>198</v>
      </c>
      <c r="AB1600" t="s">
        <v>198</v>
      </c>
      <c r="AC1600" t="s">
        <v>198</v>
      </c>
      <c r="AD1600" t="s">
        <v>198</v>
      </c>
      <c r="AE1600" t="s">
        <v>198</v>
      </c>
      <c r="AF1600" t="s">
        <v>196</v>
      </c>
      <c r="AG1600" t="s">
        <v>198</v>
      </c>
      <c r="AH1600" t="s">
        <v>198</v>
      </c>
      <c r="AI1600" t="s">
        <v>198</v>
      </c>
      <c r="AJ1600" t="s">
        <v>198</v>
      </c>
      <c r="AK1600" t="s">
        <v>198</v>
      </c>
      <c r="AL1600" t="s">
        <v>197</v>
      </c>
      <c r="AM1600" t="s">
        <v>197</v>
      </c>
      <c r="AN1600" t="s">
        <v>197</v>
      </c>
      <c r="AO1600" t="s">
        <v>197</v>
      </c>
      <c r="AP1600" t="s">
        <v>197</v>
      </c>
      <c r="AQ1600" s="241">
        <v>0</v>
      </c>
      <c r="AR1600" s="241">
        <v>0</v>
      </c>
    </row>
    <row r="1601" spans="1:44" x14ac:dyDescent="0.2">
      <c r="A1601" s="241">
        <v>123946</v>
      </c>
      <c r="B1601" t="s">
        <v>1141</v>
      </c>
      <c r="C1601" s="241" t="s">
        <v>198</v>
      </c>
      <c r="D1601" s="241" t="s">
        <v>198</v>
      </c>
      <c r="E1601" s="241" t="s">
        <v>198</v>
      </c>
      <c r="F1601" s="241" t="s">
        <v>198</v>
      </c>
      <c r="G1601" s="241" t="s">
        <v>198</v>
      </c>
      <c r="H1601" s="241" t="s">
        <v>198</v>
      </c>
      <c r="I1601" s="241" t="s">
        <v>198</v>
      </c>
      <c r="J1601" s="241" t="s">
        <v>198</v>
      </c>
      <c r="K1601" s="241" t="s">
        <v>198</v>
      </c>
      <c r="L1601" s="241" t="s">
        <v>198</v>
      </c>
      <c r="M1601" s="241" t="s">
        <v>197</v>
      </c>
      <c r="N1601" s="241" t="s">
        <v>198</v>
      </c>
      <c r="O1601" s="241" t="s">
        <v>198</v>
      </c>
      <c r="P1601" s="241" t="s">
        <v>198</v>
      </c>
      <c r="Q1601" s="241" t="s">
        <v>198</v>
      </c>
      <c r="R1601" s="241" t="s">
        <v>198</v>
      </c>
      <c r="S1601" s="241" t="s">
        <v>198</v>
      </c>
      <c r="T1601" s="241" t="s">
        <v>198</v>
      </c>
      <c r="U1601" s="241" t="s">
        <v>198</v>
      </c>
      <c r="V1601" s="241" t="s">
        <v>198</v>
      </c>
      <c r="W1601" s="241" t="s">
        <v>197</v>
      </c>
      <c r="X1601" s="241" t="s">
        <v>198</v>
      </c>
      <c r="Y1601" s="241" t="s">
        <v>198</v>
      </c>
      <c r="Z1601" s="241" t="s">
        <v>198</v>
      </c>
      <c r="AA1601" s="241" t="s">
        <v>198</v>
      </c>
      <c r="AB1601" s="241" t="s">
        <v>198</v>
      </c>
      <c r="AC1601" s="241" t="s">
        <v>198</v>
      </c>
      <c r="AD1601" s="241" t="s">
        <v>198</v>
      </c>
      <c r="AE1601" s="241" t="s">
        <v>198</v>
      </c>
      <c r="AF1601" s="241" t="s">
        <v>198</v>
      </c>
      <c r="AG1601" s="241" t="s">
        <v>197</v>
      </c>
      <c r="AH1601" s="241" t="s">
        <v>197</v>
      </c>
      <c r="AI1601" s="241" t="s">
        <v>197</v>
      </c>
      <c r="AJ1601" s="241" t="s">
        <v>197</v>
      </c>
      <c r="AK1601" s="241" t="s">
        <v>197</v>
      </c>
      <c r="AQ1601" s="241">
        <v>0</v>
      </c>
      <c r="AR1601" s="241">
        <v>0</v>
      </c>
    </row>
    <row r="1602" spans="1:44" x14ac:dyDescent="0.2">
      <c r="A1602">
        <v>123955</v>
      </c>
      <c r="B1602" t="s">
        <v>1141</v>
      </c>
      <c r="C1602" t="s">
        <v>198</v>
      </c>
      <c r="D1602" t="s">
        <v>198</v>
      </c>
      <c r="E1602" t="s">
        <v>198</v>
      </c>
      <c r="F1602" t="s">
        <v>198</v>
      </c>
      <c r="G1602" t="s">
        <v>196</v>
      </c>
      <c r="H1602" t="s">
        <v>198</v>
      </c>
      <c r="I1602" t="s">
        <v>198</v>
      </c>
      <c r="J1602" t="s">
        <v>198</v>
      </c>
      <c r="K1602" t="s">
        <v>198</v>
      </c>
      <c r="L1602" t="s">
        <v>198</v>
      </c>
      <c r="M1602" t="s">
        <v>198</v>
      </c>
      <c r="N1602" t="s">
        <v>198</v>
      </c>
      <c r="O1602" t="s">
        <v>196</v>
      </c>
      <c r="P1602" t="s">
        <v>198</v>
      </c>
      <c r="Q1602" t="s">
        <v>196</v>
      </c>
      <c r="R1602" t="s">
        <v>196</v>
      </c>
      <c r="S1602" t="s">
        <v>198</v>
      </c>
      <c r="T1602" t="s">
        <v>198</v>
      </c>
      <c r="U1602" t="s">
        <v>198</v>
      </c>
      <c r="V1602" t="s">
        <v>198</v>
      </c>
      <c r="W1602" t="s">
        <v>198</v>
      </c>
      <c r="X1602" t="s">
        <v>196</v>
      </c>
      <c r="Y1602" t="s">
        <v>196</v>
      </c>
      <c r="Z1602" t="s">
        <v>198</v>
      </c>
      <c r="AA1602" t="s">
        <v>198</v>
      </c>
      <c r="AB1602" t="s">
        <v>196</v>
      </c>
      <c r="AC1602" t="s">
        <v>198</v>
      </c>
      <c r="AD1602" t="s">
        <v>198</v>
      </c>
      <c r="AE1602" t="s">
        <v>198</v>
      </c>
      <c r="AF1602" t="s">
        <v>198</v>
      </c>
      <c r="AG1602" t="s">
        <v>198</v>
      </c>
      <c r="AH1602" t="s">
        <v>198</v>
      </c>
      <c r="AI1602" t="s">
        <v>198</v>
      </c>
      <c r="AJ1602" t="s">
        <v>198</v>
      </c>
      <c r="AK1602" t="s">
        <v>198</v>
      </c>
      <c r="AL1602" t="s">
        <v>197</v>
      </c>
      <c r="AM1602" t="s">
        <v>197</v>
      </c>
      <c r="AN1602" t="s">
        <v>197</v>
      </c>
      <c r="AO1602" t="s">
        <v>197</v>
      </c>
      <c r="AP1602" t="s">
        <v>197</v>
      </c>
      <c r="AQ1602" s="241">
        <v>0</v>
      </c>
      <c r="AR1602" s="241">
        <v>0</v>
      </c>
    </row>
    <row r="1603" spans="1:44" x14ac:dyDescent="0.2">
      <c r="A1603">
        <v>123957</v>
      </c>
      <c r="B1603" t="s">
        <v>1141</v>
      </c>
      <c r="C1603" t="s">
        <v>198</v>
      </c>
      <c r="D1603" t="s">
        <v>198</v>
      </c>
      <c r="E1603" t="s">
        <v>198</v>
      </c>
      <c r="F1603" t="s">
        <v>198</v>
      </c>
      <c r="G1603" t="s">
        <v>198</v>
      </c>
      <c r="H1603" t="s">
        <v>198</v>
      </c>
      <c r="I1603" t="s">
        <v>198</v>
      </c>
      <c r="J1603" t="s">
        <v>198</v>
      </c>
      <c r="K1603" t="s">
        <v>198</v>
      </c>
      <c r="L1603" t="s">
        <v>198</v>
      </c>
      <c r="M1603" t="s">
        <v>198</v>
      </c>
      <c r="N1603" t="s">
        <v>198</v>
      </c>
      <c r="O1603" t="s">
        <v>198</v>
      </c>
      <c r="P1603" t="s">
        <v>198</v>
      </c>
      <c r="Q1603" t="s">
        <v>198</v>
      </c>
      <c r="R1603" t="s">
        <v>198</v>
      </c>
      <c r="S1603" t="s">
        <v>198</v>
      </c>
      <c r="T1603" t="s">
        <v>198</v>
      </c>
      <c r="U1603" t="s">
        <v>198</v>
      </c>
      <c r="V1603" t="s">
        <v>198</v>
      </c>
      <c r="W1603" t="s">
        <v>198</v>
      </c>
      <c r="X1603" t="s">
        <v>198</v>
      </c>
      <c r="Y1603" t="s">
        <v>196</v>
      </c>
      <c r="Z1603" t="s">
        <v>198</v>
      </c>
      <c r="AA1603" t="s">
        <v>198</v>
      </c>
      <c r="AB1603" t="s">
        <v>198</v>
      </c>
      <c r="AC1603" t="s">
        <v>198</v>
      </c>
      <c r="AD1603" t="s">
        <v>198</v>
      </c>
      <c r="AE1603" t="s">
        <v>198</v>
      </c>
      <c r="AF1603" t="s">
        <v>198</v>
      </c>
      <c r="AG1603" t="s">
        <v>198</v>
      </c>
      <c r="AH1603" t="s">
        <v>198</v>
      </c>
      <c r="AI1603" t="s">
        <v>198</v>
      </c>
      <c r="AJ1603" t="s">
        <v>198</v>
      </c>
      <c r="AK1603" t="s">
        <v>198</v>
      </c>
      <c r="AL1603" t="s">
        <v>197</v>
      </c>
      <c r="AM1603" t="s">
        <v>197</v>
      </c>
      <c r="AN1603" t="s">
        <v>197</v>
      </c>
      <c r="AO1603" t="s">
        <v>197</v>
      </c>
      <c r="AP1603" t="s">
        <v>197</v>
      </c>
      <c r="AQ1603" s="241">
        <v>0</v>
      </c>
      <c r="AR1603" s="241">
        <v>0</v>
      </c>
    </row>
    <row r="1604" spans="1:44" x14ac:dyDescent="0.2">
      <c r="A1604">
        <v>123961</v>
      </c>
      <c r="B1604" t="s">
        <v>1141</v>
      </c>
      <c r="C1604" t="s">
        <v>198</v>
      </c>
      <c r="D1604" t="s">
        <v>198</v>
      </c>
      <c r="E1604" t="s">
        <v>198</v>
      </c>
      <c r="F1604" t="s">
        <v>198</v>
      </c>
      <c r="G1604" t="s">
        <v>198</v>
      </c>
      <c r="H1604" t="s">
        <v>198</v>
      </c>
      <c r="I1604" t="s">
        <v>198</v>
      </c>
      <c r="J1604" t="s">
        <v>198</v>
      </c>
      <c r="K1604" t="s">
        <v>198</v>
      </c>
      <c r="L1604" t="s">
        <v>198</v>
      </c>
      <c r="M1604" t="s">
        <v>197</v>
      </c>
      <c r="N1604" t="s">
        <v>198</v>
      </c>
      <c r="O1604" t="s">
        <v>198</v>
      </c>
      <c r="P1604" t="s">
        <v>198</v>
      </c>
      <c r="Q1604" t="s">
        <v>198</v>
      </c>
      <c r="R1604" t="s">
        <v>198</v>
      </c>
      <c r="S1604" t="s">
        <v>198</v>
      </c>
      <c r="T1604" t="s">
        <v>198</v>
      </c>
      <c r="U1604" t="s">
        <v>198</v>
      </c>
      <c r="V1604" t="s">
        <v>196</v>
      </c>
      <c r="W1604" t="s">
        <v>198</v>
      </c>
      <c r="X1604" t="s">
        <v>198</v>
      </c>
      <c r="Y1604" t="s">
        <v>198</v>
      </c>
      <c r="Z1604" t="s">
        <v>196</v>
      </c>
      <c r="AA1604" t="s">
        <v>198</v>
      </c>
      <c r="AB1604" t="s">
        <v>198</v>
      </c>
      <c r="AC1604" t="s">
        <v>198</v>
      </c>
      <c r="AD1604" t="s">
        <v>198</v>
      </c>
      <c r="AE1604" t="s">
        <v>198</v>
      </c>
      <c r="AF1604" t="s">
        <v>198</v>
      </c>
      <c r="AG1604" t="s">
        <v>198</v>
      </c>
      <c r="AH1604" t="s">
        <v>198</v>
      </c>
      <c r="AI1604" t="s">
        <v>198</v>
      </c>
      <c r="AJ1604" t="s">
        <v>198</v>
      </c>
      <c r="AK1604" t="s">
        <v>198</v>
      </c>
      <c r="AL1604" t="s">
        <v>197</v>
      </c>
      <c r="AM1604" t="s">
        <v>197</v>
      </c>
      <c r="AN1604" t="s">
        <v>197</v>
      </c>
      <c r="AO1604" t="s">
        <v>197</v>
      </c>
      <c r="AP1604" t="s">
        <v>197</v>
      </c>
      <c r="AQ1604" s="241">
        <v>0</v>
      </c>
      <c r="AR1604" s="241">
        <v>0</v>
      </c>
    </row>
    <row r="1605" spans="1:44" x14ac:dyDescent="0.2">
      <c r="A1605">
        <v>123962</v>
      </c>
      <c r="B1605" t="s">
        <v>65</v>
      </c>
      <c r="C1605" t="s">
        <v>198</v>
      </c>
      <c r="D1605" t="s">
        <v>198</v>
      </c>
      <c r="E1605" t="s">
        <v>196</v>
      </c>
      <c r="F1605" t="s">
        <v>198</v>
      </c>
      <c r="G1605" t="s">
        <v>198</v>
      </c>
      <c r="H1605" t="s">
        <v>198</v>
      </c>
      <c r="I1605" t="s">
        <v>198</v>
      </c>
      <c r="J1605" t="s">
        <v>198</v>
      </c>
      <c r="K1605" t="s">
        <v>198</v>
      </c>
      <c r="L1605" t="s">
        <v>198</v>
      </c>
      <c r="M1605" t="s">
        <v>198</v>
      </c>
      <c r="N1605" t="s">
        <v>198</v>
      </c>
      <c r="O1605" t="s">
        <v>198</v>
      </c>
      <c r="P1605" t="s">
        <v>198</v>
      </c>
      <c r="Q1605" t="s">
        <v>196</v>
      </c>
      <c r="R1605" t="s">
        <v>198</v>
      </c>
      <c r="S1605" t="s">
        <v>196</v>
      </c>
      <c r="T1605" t="s">
        <v>196</v>
      </c>
      <c r="U1605" t="s">
        <v>196</v>
      </c>
      <c r="V1605" t="s">
        <v>196</v>
      </c>
      <c r="W1605" t="s">
        <v>198</v>
      </c>
      <c r="X1605" t="s">
        <v>198</v>
      </c>
      <c r="Y1605" t="s">
        <v>196</v>
      </c>
      <c r="Z1605" t="s">
        <v>196</v>
      </c>
      <c r="AA1605" t="s">
        <v>198</v>
      </c>
      <c r="AB1605" t="s">
        <v>198</v>
      </c>
      <c r="AC1605" t="s">
        <v>198</v>
      </c>
      <c r="AD1605" t="s">
        <v>196</v>
      </c>
      <c r="AE1605" t="s">
        <v>196</v>
      </c>
      <c r="AF1605" t="s">
        <v>196</v>
      </c>
      <c r="AG1605" t="s">
        <v>197</v>
      </c>
      <c r="AH1605" t="s">
        <v>197</v>
      </c>
      <c r="AI1605" t="s">
        <v>197</v>
      </c>
      <c r="AJ1605" t="s">
        <v>197</v>
      </c>
      <c r="AK1605" t="s">
        <v>197</v>
      </c>
      <c r="AL1605"/>
      <c r="AM1605"/>
      <c r="AN1605"/>
      <c r="AO1605"/>
      <c r="AP1605"/>
      <c r="AQ1605" s="241">
        <v>0</v>
      </c>
      <c r="AR1605" s="241">
        <v>0</v>
      </c>
    </row>
    <row r="1606" spans="1:44" x14ac:dyDescent="0.2">
      <c r="A1606">
        <v>123965</v>
      </c>
      <c r="B1606" t="s">
        <v>65</v>
      </c>
      <c r="C1606" t="s">
        <v>198</v>
      </c>
      <c r="D1606" t="s">
        <v>198</v>
      </c>
      <c r="E1606" t="s">
        <v>198</v>
      </c>
      <c r="F1606" t="s">
        <v>198</v>
      </c>
      <c r="G1606" t="s">
        <v>198</v>
      </c>
      <c r="H1606" t="s">
        <v>198</v>
      </c>
      <c r="I1606" t="s">
        <v>198</v>
      </c>
      <c r="J1606" t="s">
        <v>198</v>
      </c>
      <c r="K1606" t="s">
        <v>198</v>
      </c>
      <c r="L1606" t="s">
        <v>198</v>
      </c>
      <c r="M1606" t="s">
        <v>197</v>
      </c>
      <c r="N1606" t="s">
        <v>196</v>
      </c>
      <c r="O1606" t="s">
        <v>198</v>
      </c>
      <c r="P1606" t="s">
        <v>198</v>
      </c>
      <c r="Q1606" t="s">
        <v>198</v>
      </c>
      <c r="R1606" t="s">
        <v>198</v>
      </c>
      <c r="S1606" t="s">
        <v>196</v>
      </c>
      <c r="T1606" t="s">
        <v>198</v>
      </c>
      <c r="U1606" t="s">
        <v>198</v>
      </c>
      <c r="V1606" t="s">
        <v>198</v>
      </c>
      <c r="W1606" t="s">
        <v>197</v>
      </c>
      <c r="X1606" t="s">
        <v>198</v>
      </c>
      <c r="Y1606" t="s">
        <v>198</v>
      </c>
      <c r="Z1606" t="s">
        <v>198</v>
      </c>
      <c r="AA1606" t="s">
        <v>198</v>
      </c>
      <c r="AB1606" t="s">
        <v>196</v>
      </c>
      <c r="AC1606" t="s">
        <v>198</v>
      </c>
      <c r="AD1606" t="s">
        <v>197</v>
      </c>
      <c r="AE1606" t="s">
        <v>198</v>
      </c>
      <c r="AF1606" t="s">
        <v>198</v>
      </c>
      <c r="AG1606" t="s">
        <v>197</v>
      </c>
      <c r="AH1606" t="s">
        <v>197</v>
      </c>
      <c r="AI1606" t="s">
        <v>197</v>
      </c>
      <c r="AJ1606" t="s">
        <v>197</v>
      </c>
      <c r="AK1606" t="s">
        <v>197</v>
      </c>
      <c r="AL1606"/>
      <c r="AM1606"/>
      <c r="AN1606"/>
      <c r="AO1606"/>
      <c r="AP1606"/>
      <c r="AQ1606" s="241">
        <v>0</v>
      </c>
      <c r="AR1606" s="241">
        <v>0</v>
      </c>
    </row>
    <row r="1607" spans="1:44" x14ac:dyDescent="0.2">
      <c r="A1607">
        <v>123967</v>
      </c>
      <c r="B1607" t="s">
        <v>65</v>
      </c>
      <c r="C1607" t="s">
        <v>198</v>
      </c>
      <c r="D1607" t="s">
        <v>198</v>
      </c>
      <c r="E1607" t="s">
        <v>198</v>
      </c>
      <c r="F1607" t="s">
        <v>196</v>
      </c>
      <c r="G1607" t="s">
        <v>198</v>
      </c>
      <c r="H1607" t="s">
        <v>198</v>
      </c>
      <c r="I1607" t="s">
        <v>198</v>
      </c>
      <c r="J1607" t="s">
        <v>198</v>
      </c>
      <c r="K1607" t="s">
        <v>198</v>
      </c>
      <c r="L1607" t="s">
        <v>196</v>
      </c>
      <c r="M1607" t="s">
        <v>198</v>
      </c>
      <c r="N1607" t="s">
        <v>198</v>
      </c>
      <c r="O1607" t="s">
        <v>198</v>
      </c>
      <c r="P1607" t="s">
        <v>196</v>
      </c>
      <c r="Q1607" t="s">
        <v>198</v>
      </c>
      <c r="R1607" t="s">
        <v>198</v>
      </c>
      <c r="S1607" t="s">
        <v>198</v>
      </c>
      <c r="T1607" t="s">
        <v>198</v>
      </c>
      <c r="U1607" t="s">
        <v>196</v>
      </c>
      <c r="V1607" t="s">
        <v>198</v>
      </c>
      <c r="W1607" t="s">
        <v>198</v>
      </c>
      <c r="X1607" t="s">
        <v>198</v>
      </c>
      <c r="Y1607" t="s">
        <v>198</v>
      </c>
      <c r="Z1607" t="s">
        <v>198</v>
      </c>
      <c r="AA1607" t="s">
        <v>198</v>
      </c>
      <c r="AB1607" t="s">
        <v>198</v>
      </c>
      <c r="AC1607" t="s">
        <v>198</v>
      </c>
      <c r="AD1607" t="s">
        <v>198</v>
      </c>
      <c r="AE1607" t="s">
        <v>196</v>
      </c>
      <c r="AF1607" t="s">
        <v>198</v>
      </c>
      <c r="AG1607" t="s">
        <v>197</v>
      </c>
      <c r="AH1607" t="s">
        <v>197</v>
      </c>
      <c r="AI1607" t="s">
        <v>197</v>
      </c>
      <c r="AJ1607" t="s">
        <v>197</v>
      </c>
      <c r="AK1607" t="s">
        <v>197</v>
      </c>
      <c r="AL1607"/>
      <c r="AM1607"/>
      <c r="AN1607"/>
      <c r="AO1607"/>
      <c r="AP1607"/>
      <c r="AQ1607" s="241">
        <v>0</v>
      </c>
      <c r="AR1607" s="241">
        <v>0</v>
      </c>
    </row>
    <row r="1608" spans="1:44" x14ac:dyDescent="0.2">
      <c r="A1608">
        <v>123973</v>
      </c>
      <c r="B1608" t="s">
        <v>1141</v>
      </c>
      <c r="C1608" t="s">
        <v>198</v>
      </c>
      <c r="D1608" t="s">
        <v>196</v>
      </c>
      <c r="E1608" t="s">
        <v>196</v>
      </c>
      <c r="F1608" t="s">
        <v>198</v>
      </c>
      <c r="G1608" t="s">
        <v>198</v>
      </c>
      <c r="H1608" t="s">
        <v>196</v>
      </c>
      <c r="I1608" t="s">
        <v>198</v>
      </c>
      <c r="J1608" t="s">
        <v>198</v>
      </c>
      <c r="K1608" t="s">
        <v>198</v>
      </c>
      <c r="L1608" t="s">
        <v>198</v>
      </c>
      <c r="M1608" t="s">
        <v>197</v>
      </c>
      <c r="N1608" t="s">
        <v>198</v>
      </c>
      <c r="O1608" t="s">
        <v>198</v>
      </c>
      <c r="P1608" t="s">
        <v>198</v>
      </c>
      <c r="Q1608" t="s">
        <v>198</v>
      </c>
      <c r="R1608" t="s">
        <v>198</v>
      </c>
      <c r="S1608" t="s">
        <v>198</v>
      </c>
      <c r="T1608" t="s">
        <v>198</v>
      </c>
      <c r="U1608" t="s">
        <v>198</v>
      </c>
      <c r="V1608" t="s">
        <v>198</v>
      </c>
      <c r="W1608" t="s">
        <v>198</v>
      </c>
      <c r="X1608" t="s">
        <v>198</v>
      </c>
      <c r="Y1608" t="s">
        <v>198</v>
      </c>
      <c r="Z1608" t="s">
        <v>196</v>
      </c>
      <c r="AA1608" t="s">
        <v>198</v>
      </c>
      <c r="AB1608" t="s">
        <v>198</v>
      </c>
      <c r="AC1608" t="s">
        <v>198</v>
      </c>
      <c r="AD1608" t="s">
        <v>198</v>
      </c>
      <c r="AE1608" t="s">
        <v>198</v>
      </c>
      <c r="AF1608" t="s">
        <v>198</v>
      </c>
      <c r="AG1608" t="s">
        <v>198</v>
      </c>
      <c r="AH1608" t="s">
        <v>198</v>
      </c>
      <c r="AI1608" t="s">
        <v>198</v>
      </c>
      <c r="AJ1608" t="s">
        <v>198</v>
      </c>
      <c r="AK1608" t="s">
        <v>198</v>
      </c>
      <c r="AL1608" t="s">
        <v>197</v>
      </c>
      <c r="AM1608" t="s">
        <v>197</v>
      </c>
      <c r="AN1608" t="s">
        <v>197</v>
      </c>
      <c r="AO1608" t="s">
        <v>197</v>
      </c>
      <c r="AP1608" t="s">
        <v>197</v>
      </c>
      <c r="AQ1608" s="241">
        <v>0</v>
      </c>
      <c r="AR1608" s="241">
        <v>0</v>
      </c>
    </row>
    <row r="1609" spans="1:44" x14ac:dyDescent="0.2">
      <c r="A1609">
        <v>123975</v>
      </c>
      <c r="B1609" t="s">
        <v>1141</v>
      </c>
      <c r="C1609" t="s">
        <v>198</v>
      </c>
      <c r="D1609" t="s">
        <v>198</v>
      </c>
      <c r="E1609" t="s">
        <v>198</v>
      </c>
      <c r="F1609" t="s">
        <v>198</v>
      </c>
      <c r="G1609" t="s">
        <v>198</v>
      </c>
      <c r="H1609" t="s">
        <v>198</v>
      </c>
      <c r="I1609" t="s">
        <v>196</v>
      </c>
      <c r="J1609" t="s">
        <v>198</v>
      </c>
      <c r="K1609" t="s">
        <v>198</v>
      </c>
      <c r="L1609" t="s">
        <v>196</v>
      </c>
      <c r="M1609" t="s">
        <v>197</v>
      </c>
      <c r="N1609" t="s">
        <v>198</v>
      </c>
      <c r="O1609" t="s">
        <v>198</v>
      </c>
      <c r="P1609" t="s">
        <v>198</v>
      </c>
      <c r="Q1609" t="s">
        <v>196</v>
      </c>
      <c r="R1609" t="s">
        <v>198</v>
      </c>
      <c r="S1609" t="s">
        <v>198</v>
      </c>
      <c r="T1609" t="s">
        <v>198</v>
      </c>
      <c r="U1609" t="s">
        <v>198</v>
      </c>
      <c r="V1609" t="s">
        <v>198</v>
      </c>
      <c r="W1609" t="s">
        <v>198</v>
      </c>
      <c r="X1609" t="s">
        <v>198</v>
      </c>
      <c r="Y1609" t="s">
        <v>196</v>
      </c>
      <c r="Z1609" t="s">
        <v>198</v>
      </c>
      <c r="AA1609" t="s">
        <v>198</v>
      </c>
      <c r="AB1609" t="s">
        <v>198</v>
      </c>
      <c r="AC1609" t="s">
        <v>198</v>
      </c>
      <c r="AD1609" t="s">
        <v>198</v>
      </c>
      <c r="AE1609" t="s">
        <v>198</v>
      </c>
      <c r="AF1609" t="s">
        <v>196</v>
      </c>
      <c r="AG1609" t="s">
        <v>198</v>
      </c>
      <c r="AH1609" t="s">
        <v>198</v>
      </c>
      <c r="AI1609" t="s">
        <v>198</v>
      </c>
      <c r="AJ1609" t="s">
        <v>198</v>
      </c>
      <c r="AK1609" t="s">
        <v>198</v>
      </c>
      <c r="AL1609" t="s">
        <v>197</v>
      </c>
      <c r="AM1609" t="s">
        <v>197</v>
      </c>
      <c r="AN1609" t="s">
        <v>197</v>
      </c>
      <c r="AO1609" t="s">
        <v>197</v>
      </c>
      <c r="AP1609" t="s">
        <v>197</v>
      </c>
      <c r="AQ1609" s="241">
        <v>0</v>
      </c>
      <c r="AR1609" s="241">
        <v>0</v>
      </c>
    </row>
    <row r="1610" spans="1:44" x14ac:dyDescent="0.2">
      <c r="A1610">
        <v>123979</v>
      </c>
      <c r="B1610" t="s">
        <v>1141</v>
      </c>
      <c r="C1610" t="s">
        <v>198</v>
      </c>
      <c r="D1610" t="s">
        <v>196</v>
      </c>
      <c r="E1610" t="s">
        <v>198</v>
      </c>
      <c r="F1610" t="s">
        <v>198</v>
      </c>
      <c r="G1610" t="s">
        <v>198</v>
      </c>
      <c r="H1610" t="s">
        <v>198</v>
      </c>
      <c r="I1610" t="s">
        <v>198</v>
      </c>
      <c r="J1610" t="s">
        <v>198</v>
      </c>
      <c r="K1610" t="s">
        <v>196</v>
      </c>
      <c r="L1610" t="s">
        <v>198</v>
      </c>
      <c r="M1610" t="s">
        <v>197</v>
      </c>
      <c r="N1610" t="s">
        <v>198</v>
      </c>
      <c r="O1610" t="s">
        <v>198</v>
      </c>
      <c r="P1610" t="s">
        <v>198</v>
      </c>
      <c r="Q1610" t="s">
        <v>198</v>
      </c>
      <c r="R1610" t="s">
        <v>198</v>
      </c>
      <c r="S1610" t="s">
        <v>198</v>
      </c>
      <c r="T1610" t="s">
        <v>198</v>
      </c>
      <c r="U1610" t="s">
        <v>198</v>
      </c>
      <c r="V1610" t="s">
        <v>198</v>
      </c>
      <c r="W1610" t="s">
        <v>198</v>
      </c>
      <c r="X1610" t="s">
        <v>198</v>
      </c>
      <c r="Y1610" t="s">
        <v>196</v>
      </c>
      <c r="Z1610" t="s">
        <v>198</v>
      </c>
      <c r="AA1610" t="s">
        <v>198</v>
      </c>
      <c r="AB1610" t="s">
        <v>198</v>
      </c>
      <c r="AC1610" t="s">
        <v>198</v>
      </c>
      <c r="AD1610" t="s">
        <v>198</v>
      </c>
      <c r="AE1610" t="s">
        <v>198</v>
      </c>
      <c r="AF1610" t="s">
        <v>198</v>
      </c>
      <c r="AG1610" t="s">
        <v>198</v>
      </c>
      <c r="AH1610" t="s">
        <v>198</v>
      </c>
      <c r="AI1610" t="s">
        <v>198</v>
      </c>
      <c r="AJ1610" t="s">
        <v>198</v>
      </c>
      <c r="AK1610" t="s">
        <v>198</v>
      </c>
      <c r="AL1610" t="s">
        <v>197</v>
      </c>
      <c r="AM1610" t="s">
        <v>197</v>
      </c>
      <c r="AN1610" t="s">
        <v>197</v>
      </c>
      <c r="AO1610" t="s">
        <v>197</v>
      </c>
      <c r="AP1610" t="s">
        <v>197</v>
      </c>
      <c r="AQ1610" s="241">
        <v>0</v>
      </c>
      <c r="AR1610" s="241">
        <v>0</v>
      </c>
    </row>
    <row r="1611" spans="1:44" x14ac:dyDescent="0.2">
      <c r="A1611">
        <v>123980</v>
      </c>
      <c r="B1611" t="s">
        <v>1141</v>
      </c>
      <c r="C1611" t="s">
        <v>198</v>
      </c>
      <c r="D1611" t="s">
        <v>198</v>
      </c>
      <c r="E1611" t="s">
        <v>198</v>
      </c>
      <c r="F1611" t="s">
        <v>198</v>
      </c>
      <c r="G1611" t="s">
        <v>198</v>
      </c>
      <c r="H1611" t="s">
        <v>196</v>
      </c>
      <c r="I1611" t="s">
        <v>198</v>
      </c>
      <c r="J1611" t="s">
        <v>196</v>
      </c>
      <c r="K1611" t="s">
        <v>198</v>
      </c>
      <c r="L1611" t="s">
        <v>198</v>
      </c>
      <c r="M1611" t="s">
        <v>196</v>
      </c>
      <c r="N1611" t="s">
        <v>196</v>
      </c>
      <c r="O1611" t="s">
        <v>198</v>
      </c>
      <c r="P1611" t="s">
        <v>196</v>
      </c>
      <c r="Q1611" t="s">
        <v>198</v>
      </c>
      <c r="R1611" t="s">
        <v>198</v>
      </c>
      <c r="S1611" t="s">
        <v>198</v>
      </c>
      <c r="T1611" t="s">
        <v>198</v>
      </c>
      <c r="U1611" t="s">
        <v>198</v>
      </c>
      <c r="V1611" t="s">
        <v>198</v>
      </c>
      <c r="W1611" t="s">
        <v>198</v>
      </c>
      <c r="X1611" t="s">
        <v>198</v>
      </c>
      <c r="Y1611" t="s">
        <v>198</v>
      </c>
      <c r="Z1611" t="s">
        <v>196</v>
      </c>
      <c r="AA1611" t="s">
        <v>198</v>
      </c>
      <c r="AB1611" t="s">
        <v>196</v>
      </c>
      <c r="AC1611" t="s">
        <v>198</v>
      </c>
      <c r="AD1611" t="s">
        <v>198</v>
      </c>
      <c r="AE1611" t="s">
        <v>196</v>
      </c>
      <c r="AF1611" t="s">
        <v>198</v>
      </c>
      <c r="AG1611" t="s">
        <v>198</v>
      </c>
      <c r="AH1611" t="s">
        <v>198</v>
      </c>
      <c r="AI1611" t="s">
        <v>198</v>
      </c>
      <c r="AJ1611" t="s">
        <v>198</v>
      </c>
      <c r="AK1611" t="s">
        <v>198</v>
      </c>
      <c r="AL1611" t="s">
        <v>197</v>
      </c>
      <c r="AM1611" t="s">
        <v>197</v>
      </c>
      <c r="AN1611" t="s">
        <v>197</v>
      </c>
      <c r="AO1611" t="s">
        <v>197</v>
      </c>
      <c r="AP1611" t="s">
        <v>197</v>
      </c>
      <c r="AQ1611" s="241">
        <v>0</v>
      </c>
      <c r="AR1611" s="241">
        <v>0</v>
      </c>
    </row>
    <row r="1612" spans="1:44" x14ac:dyDescent="0.2">
      <c r="A1612">
        <v>123986</v>
      </c>
      <c r="B1612" t="s">
        <v>1141</v>
      </c>
      <c r="C1612" t="s">
        <v>198</v>
      </c>
      <c r="D1612" t="s">
        <v>198</v>
      </c>
      <c r="E1612" t="s">
        <v>198</v>
      </c>
      <c r="F1612" t="s">
        <v>198</v>
      </c>
      <c r="G1612" t="s">
        <v>198</v>
      </c>
      <c r="H1612" t="s">
        <v>198</v>
      </c>
      <c r="I1612" t="s">
        <v>198</v>
      </c>
      <c r="J1612" t="s">
        <v>198</v>
      </c>
      <c r="K1612" t="s">
        <v>198</v>
      </c>
      <c r="L1612" t="s">
        <v>198</v>
      </c>
      <c r="M1612" t="s">
        <v>198</v>
      </c>
      <c r="N1612" t="s">
        <v>198</v>
      </c>
      <c r="O1612" t="s">
        <v>198</v>
      </c>
      <c r="P1612" t="s">
        <v>198</v>
      </c>
      <c r="Q1612" t="s">
        <v>198</v>
      </c>
      <c r="R1612" t="s">
        <v>198</v>
      </c>
      <c r="S1612" t="s">
        <v>198</v>
      </c>
      <c r="T1612" t="s">
        <v>198</v>
      </c>
      <c r="U1612" t="s">
        <v>198</v>
      </c>
      <c r="V1612" t="s">
        <v>198</v>
      </c>
      <c r="W1612" t="s">
        <v>198</v>
      </c>
      <c r="X1612" t="s">
        <v>198</v>
      </c>
      <c r="Y1612" t="s">
        <v>198</v>
      </c>
      <c r="Z1612" t="s">
        <v>198</v>
      </c>
      <c r="AA1612" t="s">
        <v>198</v>
      </c>
      <c r="AB1612" t="s">
        <v>198</v>
      </c>
      <c r="AC1612" t="s">
        <v>198</v>
      </c>
      <c r="AD1612" t="s">
        <v>198</v>
      </c>
      <c r="AE1612" t="s">
        <v>198</v>
      </c>
      <c r="AF1612" t="s">
        <v>196</v>
      </c>
      <c r="AG1612" t="s">
        <v>198</v>
      </c>
      <c r="AH1612" t="s">
        <v>198</v>
      </c>
      <c r="AI1612" t="s">
        <v>198</v>
      </c>
      <c r="AJ1612" t="s">
        <v>198</v>
      </c>
      <c r="AK1612" t="s">
        <v>198</v>
      </c>
      <c r="AL1612" t="s">
        <v>197</v>
      </c>
      <c r="AM1612" t="s">
        <v>197</v>
      </c>
      <c r="AN1612" t="s">
        <v>197</v>
      </c>
      <c r="AO1612" t="s">
        <v>197</v>
      </c>
      <c r="AP1612" t="s">
        <v>197</v>
      </c>
      <c r="AQ1612" s="241">
        <v>0</v>
      </c>
      <c r="AR1612" s="241">
        <v>0</v>
      </c>
    </row>
    <row r="1613" spans="1:44" x14ac:dyDescent="0.2">
      <c r="A1613">
        <v>123987</v>
      </c>
      <c r="B1613" t="s">
        <v>1141</v>
      </c>
      <c r="C1613" t="s">
        <v>198</v>
      </c>
      <c r="D1613" t="s">
        <v>198</v>
      </c>
      <c r="E1613" t="s">
        <v>198</v>
      </c>
      <c r="F1613" t="s">
        <v>198</v>
      </c>
      <c r="G1613" t="s">
        <v>198</v>
      </c>
      <c r="H1613" t="s">
        <v>198</v>
      </c>
      <c r="I1613" t="s">
        <v>198</v>
      </c>
      <c r="J1613" t="s">
        <v>198</v>
      </c>
      <c r="K1613" t="s">
        <v>198</v>
      </c>
      <c r="L1613" t="s">
        <v>198</v>
      </c>
      <c r="M1613" t="s">
        <v>198</v>
      </c>
      <c r="N1613" t="s">
        <v>198</v>
      </c>
      <c r="O1613" t="s">
        <v>198</v>
      </c>
      <c r="P1613" t="s">
        <v>198</v>
      </c>
      <c r="Q1613" t="s">
        <v>198</v>
      </c>
      <c r="R1613" t="s">
        <v>198</v>
      </c>
      <c r="S1613" t="s">
        <v>198</v>
      </c>
      <c r="T1613" t="s">
        <v>198</v>
      </c>
      <c r="U1613" t="s">
        <v>198</v>
      </c>
      <c r="V1613" t="s">
        <v>198</v>
      </c>
      <c r="W1613" t="s">
        <v>198</v>
      </c>
      <c r="X1613" t="s">
        <v>198</v>
      </c>
      <c r="Y1613" t="s">
        <v>198</v>
      </c>
      <c r="Z1613" t="s">
        <v>198</v>
      </c>
      <c r="AA1613" t="s">
        <v>198</v>
      </c>
      <c r="AB1613" t="s">
        <v>198</v>
      </c>
      <c r="AC1613" t="s">
        <v>198</v>
      </c>
      <c r="AD1613" t="s">
        <v>198</v>
      </c>
      <c r="AE1613" t="s">
        <v>198</v>
      </c>
      <c r="AF1613" t="s">
        <v>198</v>
      </c>
      <c r="AG1613" t="s">
        <v>198</v>
      </c>
      <c r="AH1613" t="s">
        <v>198</v>
      </c>
      <c r="AI1613" t="s">
        <v>198</v>
      </c>
      <c r="AJ1613" t="s">
        <v>198</v>
      </c>
      <c r="AK1613" t="s">
        <v>198</v>
      </c>
      <c r="AL1613" t="s">
        <v>197</v>
      </c>
      <c r="AM1613" t="s">
        <v>197</v>
      </c>
      <c r="AN1613" t="s">
        <v>197</v>
      </c>
      <c r="AO1613" t="s">
        <v>197</v>
      </c>
      <c r="AP1613" t="s">
        <v>197</v>
      </c>
      <c r="AQ1613" s="241">
        <v>0</v>
      </c>
      <c r="AR1613" s="241">
        <v>0</v>
      </c>
    </row>
    <row r="1614" spans="1:44" x14ac:dyDescent="0.2">
      <c r="A1614">
        <v>123989</v>
      </c>
      <c r="B1614" t="s">
        <v>1141</v>
      </c>
      <c r="C1614" t="s">
        <v>198</v>
      </c>
      <c r="D1614" t="s">
        <v>198</v>
      </c>
      <c r="E1614" t="s">
        <v>198</v>
      </c>
      <c r="F1614" t="s">
        <v>198</v>
      </c>
      <c r="G1614" t="s">
        <v>198</v>
      </c>
      <c r="H1614" t="s">
        <v>198</v>
      </c>
      <c r="I1614" t="s">
        <v>198</v>
      </c>
      <c r="J1614" t="s">
        <v>198</v>
      </c>
      <c r="K1614" t="s">
        <v>198</v>
      </c>
      <c r="L1614" t="s">
        <v>198</v>
      </c>
      <c r="M1614" t="s">
        <v>198</v>
      </c>
      <c r="N1614" t="s">
        <v>198</v>
      </c>
      <c r="O1614" t="s">
        <v>196</v>
      </c>
      <c r="P1614" t="s">
        <v>198</v>
      </c>
      <c r="Q1614" t="s">
        <v>198</v>
      </c>
      <c r="R1614" t="s">
        <v>197</v>
      </c>
      <c r="S1614" t="s">
        <v>198</v>
      </c>
      <c r="T1614" t="s">
        <v>198</v>
      </c>
      <c r="U1614" t="s">
        <v>198</v>
      </c>
      <c r="V1614" t="s">
        <v>198</v>
      </c>
      <c r="W1614" t="s">
        <v>198</v>
      </c>
      <c r="X1614" t="s">
        <v>198</v>
      </c>
      <c r="Y1614" t="s">
        <v>198</v>
      </c>
      <c r="Z1614" t="s">
        <v>198</v>
      </c>
      <c r="AA1614" t="s">
        <v>198</v>
      </c>
      <c r="AB1614" t="s">
        <v>198</v>
      </c>
      <c r="AC1614" t="s">
        <v>198</v>
      </c>
      <c r="AD1614" t="s">
        <v>198</v>
      </c>
      <c r="AE1614" t="s">
        <v>198</v>
      </c>
      <c r="AF1614" t="s">
        <v>198</v>
      </c>
      <c r="AG1614" t="s">
        <v>198</v>
      </c>
      <c r="AH1614" t="s">
        <v>197</v>
      </c>
      <c r="AI1614" t="s">
        <v>197</v>
      </c>
      <c r="AJ1614" t="s">
        <v>198</v>
      </c>
      <c r="AK1614" t="s">
        <v>198</v>
      </c>
      <c r="AL1614" t="s">
        <v>197</v>
      </c>
      <c r="AM1614" t="s">
        <v>197</v>
      </c>
      <c r="AN1614" t="s">
        <v>197</v>
      </c>
      <c r="AO1614" t="s">
        <v>197</v>
      </c>
      <c r="AP1614" t="s">
        <v>197</v>
      </c>
      <c r="AQ1614" s="241">
        <v>0</v>
      </c>
      <c r="AR1614" s="241">
        <v>0</v>
      </c>
    </row>
    <row r="1615" spans="1:44" x14ac:dyDescent="0.2">
      <c r="A1615">
        <v>123997</v>
      </c>
      <c r="B1615" t="s">
        <v>1141</v>
      </c>
      <c r="C1615" t="s">
        <v>198</v>
      </c>
      <c r="D1615" t="s">
        <v>196</v>
      </c>
      <c r="E1615" t="s">
        <v>198</v>
      </c>
      <c r="F1615" t="s">
        <v>198</v>
      </c>
      <c r="G1615" t="s">
        <v>198</v>
      </c>
      <c r="H1615" t="s">
        <v>198</v>
      </c>
      <c r="I1615" t="s">
        <v>198</v>
      </c>
      <c r="J1615" t="s">
        <v>198</v>
      </c>
      <c r="K1615" t="s">
        <v>196</v>
      </c>
      <c r="L1615" t="s">
        <v>198</v>
      </c>
      <c r="M1615" t="s">
        <v>198</v>
      </c>
      <c r="N1615" t="s">
        <v>198</v>
      </c>
      <c r="O1615" t="s">
        <v>198</v>
      </c>
      <c r="P1615" t="s">
        <v>198</v>
      </c>
      <c r="Q1615" t="s">
        <v>198</v>
      </c>
      <c r="R1615" t="s">
        <v>198</v>
      </c>
      <c r="S1615" t="s">
        <v>198</v>
      </c>
      <c r="T1615" t="s">
        <v>196</v>
      </c>
      <c r="U1615" t="s">
        <v>198</v>
      </c>
      <c r="V1615" t="s">
        <v>198</v>
      </c>
      <c r="W1615" t="s">
        <v>198</v>
      </c>
      <c r="X1615" t="s">
        <v>198</v>
      </c>
      <c r="Y1615" t="s">
        <v>198</v>
      </c>
      <c r="Z1615" t="s">
        <v>196</v>
      </c>
      <c r="AA1615" t="s">
        <v>198</v>
      </c>
      <c r="AB1615" t="s">
        <v>198</v>
      </c>
      <c r="AC1615" t="s">
        <v>198</v>
      </c>
      <c r="AD1615" t="s">
        <v>198</v>
      </c>
      <c r="AE1615" t="s">
        <v>198</v>
      </c>
      <c r="AF1615" t="s">
        <v>196</v>
      </c>
      <c r="AG1615" t="s">
        <v>198</v>
      </c>
      <c r="AH1615" t="s">
        <v>198</v>
      </c>
      <c r="AI1615" t="s">
        <v>198</v>
      </c>
      <c r="AJ1615" t="s">
        <v>198</v>
      </c>
      <c r="AK1615" t="s">
        <v>198</v>
      </c>
      <c r="AL1615" t="s">
        <v>197</v>
      </c>
      <c r="AM1615" t="s">
        <v>197</v>
      </c>
      <c r="AN1615" t="s">
        <v>197</v>
      </c>
      <c r="AO1615" t="s">
        <v>197</v>
      </c>
      <c r="AP1615" t="s">
        <v>197</v>
      </c>
      <c r="AQ1615" s="241">
        <v>0</v>
      </c>
      <c r="AR1615" s="241">
        <v>0</v>
      </c>
    </row>
    <row r="1616" spans="1:44" x14ac:dyDescent="0.2">
      <c r="A1616">
        <v>123999</v>
      </c>
      <c r="B1616" t="s">
        <v>1141</v>
      </c>
      <c r="C1616" t="s">
        <v>198</v>
      </c>
      <c r="D1616" t="s">
        <v>198</v>
      </c>
      <c r="E1616" t="s">
        <v>198</v>
      </c>
      <c r="F1616" t="s">
        <v>198</v>
      </c>
      <c r="G1616" t="s">
        <v>198</v>
      </c>
      <c r="H1616" t="s">
        <v>198</v>
      </c>
      <c r="I1616" t="s">
        <v>198</v>
      </c>
      <c r="J1616" t="s">
        <v>198</v>
      </c>
      <c r="K1616" t="s">
        <v>198</v>
      </c>
      <c r="L1616" t="s">
        <v>198</v>
      </c>
      <c r="M1616" t="s">
        <v>197</v>
      </c>
      <c r="N1616" t="s">
        <v>196</v>
      </c>
      <c r="O1616" t="s">
        <v>198</v>
      </c>
      <c r="P1616" t="s">
        <v>198</v>
      </c>
      <c r="Q1616" t="s">
        <v>198</v>
      </c>
      <c r="R1616" t="s">
        <v>198</v>
      </c>
      <c r="S1616" t="s">
        <v>198</v>
      </c>
      <c r="T1616" t="s">
        <v>198</v>
      </c>
      <c r="U1616" t="s">
        <v>198</v>
      </c>
      <c r="V1616" t="s">
        <v>198</v>
      </c>
      <c r="W1616" t="s">
        <v>198</v>
      </c>
      <c r="X1616" t="s">
        <v>198</v>
      </c>
      <c r="Y1616" t="s">
        <v>198</v>
      </c>
      <c r="Z1616" t="s">
        <v>198</v>
      </c>
      <c r="AA1616" t="s">
        <v>198</v>
      </c>
      <c r="AB1616" t="s">
        <v>198</v>
      </c>
      <c r="AC1616" t="s">
        <v>198</v>
      </c>
      <c r="AD1616" t="s">
        <v>198</v>
      </c>
      <c r="AE1616" t="s">
        <v>198</v>
      </c>
      <c r="AF1616" t="s">
        <v>198</v>
      </c>
      <c r="AG1616" t="s">
        <v>198</v>
      </c>
      <c r="AH1616" t="s">
        <v>197</v>
      </c>
      <c r="AI1616" t="s">
        <v>198</v>
      </c>
      <c r="AJ1616" t="s">
        <v>197</v>
      </c>
      <c r="AK1616" t="s">
        <v>197</v>
      </c>
      <c r="AL1616" t="s">
        <v>197</v>
      </c>
      <c r="AM1616" t="s">
        <v>197</v>
      </c>
      <c r="AN1616" t="s">
        <v>197</v>
      </c>
      <c r="AO1616" t="s">
        <v>197</v>
      </c>
      <c r="AP1616" t="s">
        <v>197</v>
      </c>
      <c r="AQ1616" s="241">
        <v>0</v>
      </c>
      <c r="AR1616" s="241">
        <v>0</v>
      </c>
    </row>
    <row r="1617" spans="1:44" x14ac:dyDescent="0.2">
      <c r="A1617">
        <v>124002</v>
      </c>
      <c r="B1617" t="s">
        <v>1141</v>
      </c>
      <c r="C1617" t="s">
        <v>198</v>
      </c>
      <c r="D1617" t="s">
        <v>198</v>
      </c>
      <c r="E1617" t="s">
        <v>198</v>
      </c>
      <c r="F1617" t="s">
        <v>198</v>
      </c>
      <c r="G1617" t="s">
        <v>198</v>
      </c>
      <c r="H1617" t="s">
        <v>198</v>
      </c>
      <c r="I1617" t="s">
        <v>198</v>
      </c>
      <c r="J1617" t="s">
        <v>198</v>
      </c>
      <c r="K1617" t="s">
        <v>198</v>
      </c>
      <c r="L1617" t="s">
        <v>198</v>
      </c>
      <c r="M1617" t="s">
        <v>197</v>
      </c>
      <c r="N1617" t="s">
        <v>198</v>
      </c>
      <c r="O1617" t="s">
        <v>198</v>
      </c>
      <c r="P1617" t="s">
        <v>198</v>
      </c>
      <c r="Q1617" t="s">
        <v>198</v>
      </c>
      <c r="R1617" t="s">
        <v>198</v>
      </c>
      <c r="S1617" t="s">
        <v>198</v>
      </c>
      <c r="T1617" t="s">
        <v>198</v>
      </c>
      <c r="U1617" t="s">
        <v>198</v>
      </c>
      <c r="V1617" t="s">
        <v>198</v>
      </c>
      <c r="W1617" t="s">
        <v>198</v>
      </c>
      <c r="X1617" t="s">
        <v>198</v>
      </c>
      <c r="Y1617" t="s">
        <v>198</v>
      </c>
      <c r="Z1617" t="s">
        <v>198</v>
      </c>
      <c r="AA1617" t="s">
        <v>198</v>
      </c>
      <c r="AB1617" t="s">
        <v>198</v>
      </c>
      <c r="AC1617" t="s">
        <v>198</v>
      </c>
      <c r="AD1617" t="s">
        <v>198</v>
      </c>
      <c r="AE1617" t="s">
        <v>198</v>
      </c>
      <c r="AF1617" t="s">
        <v>198</v>
      </c>
      <c r="AG1617" t="s">
        <v>198</v>
      </c>
      <c r="AH1617" t="s">
        <v>198</v>
      </c>
      <c r="AI1617" t="s">
        <v>198</v>
      </c>
      <c r="AJ1617" t="s">
        <v>198</v>
      </c>
      <c r="AK1617" t="s">
        <v>198</v>
      </c>
      <c r="AL1617" t="s">
        <v>197</v>
      </c>
      <c r="AM1617" t="s">
        <v>197</v>
      </c>
      <c r="AN1617" t="s">
        <v>197</v>
      </c>
      <c r="AO1617" t="s">
        <v>197</v>
      </c>
      <c r="AP1617" t="s">
        <v>197</v>
      </c>
      <c r="AQ1617" s="241">
        <v>0</v>
      </c>
      <c r="AR1617" s="241">
        <v>0</v>
      </c>
    </row>
    <row r="1618" spans="1:44" x14ac:dyDescent="0.2">
      <c r="A1618">
        <v>124003</v>
      </c>
      <c r="B1618" t="s">
        <v>1141</v>
      </c>
      <c r="C1618" t="s">
        <v>198</v>
      </c>
      <c r="D1618" t="s">
        <v>198</v>
      </c>
      <c r="E1618" t="s">
        <v>198</v>
      </c>
      <c r="F1618" t="s">
        <v>198</v>
      </c>
      <c r="G1618" t="s">
        <v>198</v>
      </c>
      <c r="H1618" t="s">
        <v>198</v>
      </c>
      <c r="I1618" t="s">
        <v>198</v>
      </c>
      <c r="J1618" t="s">
        <v>198</v>
      </c>
      <c r="K1618" t="s">
        <v>198</v>
      </c>
      <c r="L1618" t="s">
        <v>198</v>
      </c>
      <c r="M1618" t="s">
        <v>197</v>
      </c>
      <c r="N1618" t="s">
        <v>198</v>
      </c>
      <c r="O1618" t="s">
        <v>198</v>
      </c>
      <c r="P1618" t="s">
        <v>198</v>
      </c>
      <c r="Q1618" t="s">
        <v>198</v>
      </c>
      <c r="R1618" t="s">
        <v>198</v>
      </c>
      <c r="S1618" t="s">
        <v>198</v>
      </c>
      <c r="T1618" t="s">
        <v>198</v>
      </c>
      <c r="U1618" t="s">
        <v>198</v>
      </c>
      <c r="V1618" t="s">
        <v>198</v>
      </c>
      <c r="W1618" t="s">
        <v>198</v>
      </c>
      <c r="X1618" t="s">
        <v>198</v>
      </c>
      <c r="Y1618" t="s">
        <v>198</v>
      </c>
      <c r="Z1618" t="s">
        <v>198</v>
      </c>
      <c r="AA1618" t="s">
        <v>198</v>
      </c>
      <c r="AB1618" t="s">
        <v>198</v>
      </c>
      <c r="AC1618" t="s">
        <v>198</v>
      </c>
      <c r="AD1618" t="s">
        <v>198</v>
      </c>
      <c r="AE1618" t="s">
        <v>198</v>
      </c>
      <c r="AF1618" t="s">
        <v>198</v>
      </c>
      <c r="AG1618" t="s">
        <v>198</v>
      </c>
      <c r="AH1618" t="s">
        <v>198</v>
      </c>
      <c r="AI1618" t="s">
        <v>198</v>
      </c>
      <c r="AJ1618" t="s">
        <v>198</v>
      </c>
      <c r="AK1618" t="s">
        <v>198</v>
      </c>
      <c r="AL1618" t="s">
        <v>197</v>
      </c>
      <c r="AM1618" t="s">
        <v>197</v>
      </c>
      <c r="AN1618" t="s">
        <v>197</v>
      </c>
      <c r="AO1618" t="s">
        <v>197</v>
      </c>
      <c r="AP1618" t="s">
        <v>197</v>
      </c>
      <c r="AQ1618" s="241">
        <v>0</v>
      </c>
      <c r="AR1618" s="241">
        <v>0</v>
      </c>
    </row>
    <row r="1619" spans="1:44" x14ac:dyDescent="0.2">
      <c r="A1619">
        <v>124004</v>
      </c>
      <c r="B1619" t="s">
        <v>1141</v>
      </c>
      <c r="C1619" t="s">
        <v>198</v>
      </c>
      <c r="D1619" t="s">
        <v>198</v>
      </c>
      <c r="E1619" t="s">
        <v>196</v>
      </c>
      <c r="F1619" t="s">
        <v>198</v>
      </c>
      <c r="G1619" t="s">
        <v>198</v>
      </c>
      <c r="H1619" t="s">
        <v>198</v>
      </c>
      <c r="I1619" t="s">
        <v>198</v>
      </c>
      <c r="J1619" t="s">
        <v>198</v>
      </c>
      <c r="K1619" t="s">
        <v>198</v>
      </c>
      <c r="L1619" t="s">
        <v>198</v>
      </c>
      <c r="M1619" t="s">
        <v>197</v>
      </c>
      <c r="N1619" t="s">
        <v>198</v>
      </c>
      <c r="O1619" t="s">
        <v>198</v>
      </c>
      <c r="P1619" t="s">
        <v>198</v>
      </c>
      <c r="Q1619" t="s">
        <v>198</v>
      </c>
      <c r="R1619" t="s">
        <v>198</v>
      </c>
      <c r="S1619" t="s">
        <v>198</v>
      </c>
      <c r="T1619" t="s">
        <v>197</v>
      </c>
      <c r="U1619" t="s">
        <v>198</v>
      </c>
      <c r="V1619" t="s">
        <v>198</v>
      </c>
      <c r="W1619" t="s">
        <v>198</v>
      </c>
      <c r="X1619" t="s">
        <v>198</v>
      </c>
      <c r="Y1619" t="s">
        <v>198</v>
      </c>
      <c r="Z1619" t="s">
        <v>198</v>
      </c>
      <c r="AA1619" t="s">
        <v>198</v>
      </c>
      <c r="AB1619" t="s">
        <v>198</v>
      </c>
      <c r="AC1619" t="s">
        <v>198</v>
      </c>
      <c r="AD1619" t="s">
        <v>198</v>
      </c>
      <c r="AE1619" t="s">
        <v>198</v>
      </c>
      <c r="AF1619" t="s">
        <v>196</v>
      </c>
      <c r="AG1619" t="s">
        <v>198</v>
      </c>
      <c r="AH1619" t="s">
        <v>198</v>
      </c>
      <c r="AI1619" t="s">
        <v>198</v>
      </c>
      <c r="AJ1619" t="s">
        <v>198</v>
      </c>
      <c r="AK1619" t="s">
        <v>198</v>
      </c>
      <c r="AL1619" t="s">
        <v>197</v>
      </c>
      <c r="AM1619" t="s">
        <v>197</v>
      </c>
      <c r="AN1619" t="s">
        <v>197</v>
      </c>
      <c r="AO1619" t="s">
        <v>197</v>
      </c>
      <c r="AP1619" t="s">
        <v>197</v>
      </c>
      <c r="AQ1619" s="241">
        <v>0</v>
      </c>
      <c r="AR1619" s="241">
        <v>0</v>
      </c>
    </row>
    <row r="1620" spans="1:44" x14ac:dyDescent="0.2">
      <c r="A1620">
        <v>124008</v>
      </c>
      <c r="B1620" t="s">
        <v>1141</v>
      </c>
      <c r="C1620" t="s">
        <v>198</v>
      </c>
      <c r="D1620" t="s">
        <v>198</v>
      </c>
      <c r="E1620" t="s">
        <v>198</v>
      </c>
      <c r="F1620" t="s">
        <v>198</v>
      </c>
      <c r="G1620" t="s">
        <v>198</v>
      </c>
      <c r="H1620" t="s">
        <v>198</v>
      </c>
      <c r="I1620" t="s">
        <v>198</v>
      </c>
      <c r="J1620" t="s">
        <v>198</v>
      </c>
      <c r="K1620" t="s">
        <v>198</v>
      </c>
      <c r="L1620" t="s">
        <v>198</v>
      </c>
      <c r="M1620" t="s">
        <v>197</v>
      </c>
      <c r="N1620" t="s">
        <v>198</v>
      </c>
      <c r="O1620" t="s">
        <v>198</v>
      </c>
      <c r="P1620" t="s">
        <v>198</v>
      </c>
      <c r="Q1620" t="s">
        <v>198</v>
      </c>
      <c r="R1620" t="s">
        <v>198</v>
      </c>
      <c r="S1620" t="s">
        <v>198</v>
      </c>
      <c r="T1620" t="s">
        <v>198</v>
      </c>
      <c r="U1620" t="s">
        <v>198</v>
      </c>
      <c r="V1620" t="s">
        <v>198</v>
      </c>
      <c r="W1620" t="s">
        <v>198</v>
      </c>
      <c r="X1620" t="s">
        <v>198</v>
      </c>
      <c r="Y1620" t="s">
        <v>198</v>
      </c>
      <c r="Z1620" t="s">
        <v>198</v>
      </c>
      <c r="AA1620" t="s">
        <v>198</v>
      </c>
      <c r="AB1620" t="s">
        <v>198</v>
      </c>
      <c r="AC1620" t="s">
        <v>198</v>
      </c>
      <c r="AD1620" t="s">
        <v>198</v>
      </c>
      <c r="AE1620" t="s">
        <v>198</v>
      </c>
      <c r="AF1620" t="s">
        <v>198</v>
      </c>
      <c r="AG1620" t="s">
        <v>198</v>
      </c>
      <c r="AH1620" t="s">
        <v>198</v>
      </c>
      <c r="AI1620" t="s">
        <v>198</v>
      </c>
      <c r="AJ1620" t="s">
        <v>198</v>
      </c>
      <c r="AK1620" t="s">
        <v>198</v>
      </c>
      <c r="AL1620" t="s">
        <v>197</v>
      </c>
      <c r="AM1620" t="s">
        <v>197</v>
      </c>
      <c r="AN1620" t="s">
        <v>197</v>
      </c>
      <c r="AO1620" t="s">
        <v>197</v>
      </c>
      <c r="AP1620" t="s">
        <v>197</v>
      </c>
      <c r="AQ1620" s="241">
        <v>0</v>
      </c>
      <c r="AR1620" s="241">
        <v>0</v>
      </c>
    </row>
    <row r="1621" spans="1:44" x14ac:dyDescent="0.2">
      <c r="A1621">
        <v>124009</v>
      </c>
      <c r="B1621" t="s">
        <v>1141</v>
      </c>
      <c r="C1621" t="s">
        <v>198</v>
      </c>
      <c r="D1621" t="s">
        <v>198</v>
      </c>
      <c r="E1621" t="s">
        <v>198</v>
      </c>
      <c r="F1621" t="s">
        <v>198</v>
      </c>
      <c r="G1621" t="s">
        <v>198</v>
      </c>
      <c r="H1621" t="s">
        <v>198</v>
      </c>
      <c r="I1621" t="s">
        <v>198</v>
      </c>
      <c r="J1621" t="s">
        <v>198</v>
      </c>
      <c r="K1621" t="s">
        <v>198</v>
      </c>
      <c r="L1621" t="s">
        <v>198</v>
      </c>
      <c r="M1621" t="s">
        <v>198</v>
      </c>
      <c r="N1621" t="s">
        <v>198</v>
      </c>
      <c r="O1621" t="s">
        <v>198</v>
      </c>
      <c r="P1621" t="s">
        <v>198</v>
      </c>
      <c r="Q1621" t="s">
        <v>198</v>
      </c>
      <c r="R1621" t="s">
        <v>198</v>
      </c>
      <c r="S1621" t="s">
        <v>198</v>
      </c>
      <c r="T1621" t="s">
        <v>198</v>
      </c>
      <c r="U1621" t="s">
        <v>198</v>
      </c>
      <c r="V1621" t="s">
        <v>198</v>
      </c>
      <c r="W1621" t="s">
        <v>198</v>
      </c>
      <c r="X1621" t="s">
        <v>198</v>
      </c>
      <c r="Y1621" t="s">
        <v>198</v>
      </c>
      <c r="Z1621" t="s">
        <v>198</v>
      </c>
      <c r="AA1621" t="s">
        <v>198</v>
      </c>
      <c r="AB1621" t="s">
        <v>198</v>
      </c>
      <c r="AC1621" t="s">
        <v>198</v>
      </c>
      <c r="AD1621" t="s">
        <v>198</v>
      </c>
      <c r="AE1621" t="s">
        <v>198</v>
      </c>
      <c r="AF1621" t="s">
        <v>196</v>
      </c>
      <c r="AG1621" t="s">
        <v>197</v>
      </c>
      <c r="AH1621" t="s">
        <v>198</v>
      </c>
      <c r="AI1621" t="s">
        <v>197</v>
      </c>
      <c r="AJ1621" t="s">
        <v>198</v>
      </c>
      <c r="AK1621" t="s">
        <v>198</v>
      </c>
      <c r="AL1621" t="s">
        <v>197</v>
      </c>
      <c r="AM1621" t="s">
        <v>197</v>
      </c>
      <c r="AN1621" t="s">
        <v>197</v>
      </c>
      <c r="AO1621" t="s">
        <v>197</v>
      </c>
      <c r="AP1621" t="s">
        <v>197</v>
      </c>
      <c r="AQ1621" s="241">
        <v>0</v>
      </c>
      <c r="AR1621" s="241">
        <v>0</v>
      </c>
    </row>
    <row r="1622" spans="1:44" x14ac:dyDescent="0.2">
      <c r="A1622">
        <v>124010</v>
      </c>
      <c r="B1622" t="s">
        <v>65</v>
      </c>
      <c r="C1622" t="s">
        <v>198</v>
      </c>
      <c r="D1622" t="s">
        <v>198</v>
      </c>
      <c r="E1622" t="s">
        <v>198</v>
      </c>
      <c r="F1622" t="s">
        <v>198</v>
      </c>
      <c r="G1622" t="s">
        <v>198</v>
      </c>
      <c r="H1622" t="s">
        <v>198</v>
      </c>
      <c r="I1622" t="s">
        <v>198</v>
      </c>
      <c r="J1622" t="s">
        <v>198</v>
      </c>
      <c r="K1622" t="s">
        <v>198</v>
      </c>
      <c r="L1622" t="s">
        <v>198</v>
      </c>
      <c r="M1622" t="s">
        <v>197</v>
      </c>
      <c r="N1622" t="s">
        <v>198</v>
      </c>
      <c r="O1622" t="s">
        <v>198</v>
      </c>
      <c r="P1622" t="s">
        <v>198</v>
      </c>
      <c r="Q1622" t="s">
        <v>198</v>
      </c>
      <c r="R1622" t="s">
        <v>198</v>
      </c>
      <c r="S1622" t="s">
        <v>198</v>
      </c>
      <c r="T1622" t="s">
        <v>196</v>
      </c>
      <c r="U1622" t="s">
        <v>198</v>
      </c>
      <c r="V1622" t="s">
        <v>198</v>
      </c>
      <c r="W1622" t="s">
        <v>198</v>
      </c>
      <c r="X1622" t="s">
        <v>198</v>
      </c>
      <c r="Y1622" t="s">
        <v>198</v>
      </c>
      <c r="Z1622" t="s">
        <v>196</v>
      </c>
      <c r="AA1622" t="s">
        <v>198</v>
      </c>
      <c r="AB1622" t="s">
        <v>198</v>
      </c>
      <c r="AC1622" t="s">
        <v>198</v>
      </c>
      <c r="AD1622" t="s">
        <v>198</v>
      </c>
      <c r="AE1622" t="s">
        <v>196</v>
      </c>
      <c r="AF1622" t="s">
        <v>196</v>
      </c>
      <c r="AG1622" t="s">
        <v>197</v>
      </c>
      <c r="AH1622" t="s">
        <v>197</v>
      </c>
      <c r="AI1622" t="s">
        <v>197</v>
      </c>
      <c r="AJ1622" t="s">
        <v>197</v>
      </c>
      <c r="AK1622" t="s">
        <v>197</v>
      </c>
      <c r="AL1622"/>
      <c r="AM1622"/>
      <c r="AN1622"/>
      <c r="AO1622"/>
      <c r="AP1622"/>
      <c r="AQ1622" s="241">
        <v>0</v>
      </c>
      <c r="AR1622" s="241">
        <v>0</v>
      </c>
    </row>
    <row r="1623" spans="1:44" x14ac:dyDescent="0.2">
      <c r="A1623">
        <v>124013</v>
      </c>
      <c r="B1623" t="s">
        <v>1141</v>
      </c>
      <c r="C1623" t="s">
        <v>198</v>
      </c>
      <c r="D1623" t="s">
        <v>198</v>
      </c>
      <c r="E1623" t="s">
        <v>198</v>
      </c>
      <c r="F1623" t="s">
        <v>198</v>
      </c>
      <c r="G1623" t="s">
        <v>198</v>
      </c>
      <c r="H1623" t="s">
        <v>198</v>
      </c>
      <c r="I1623" t="s">
        <v>198</v>
      </c>
      <c r="J1623" t="s">
        <v>198</v>
      </c>
      <c r="K1623" t="s">
        <v>198</v>
      </c>
      <c r="L1623" t="s">
        <v>198</v>
      </c>
      <c r="M1623" t="s">
        <v>197</v>
      </c>
      <c r="N1623" t="s">
        <v>196</v>
      </c>
      <c r="O1623" t="s">
        <v>198</v>
      </c>
      <c r="P1623" t="s">
        <v>198</v>
      </c>
      <c r="Q1623" t="s">
        <v>198</v>
      </c>
      <c r="R1623" t="s">
        <v>198</v>
      </c>
      <c r="S1623" t="s">
        <v>198</v>
      </c>
      <c r="T1623" t="s">
        <v>198</v>
      </c>
      <c r="U1623" t="s">
        <v>198</v>
      </c>
      <c r="V1623" t="s">
        <v>198</v>
      </c>
      <c r="W1623" t="s">
        <v>198</v>
      </c>
      <c r="X1623" t="s">
        <v>198</v>
      </c>
      <c r="Y1623" t="s">
        <v>198</v>
      </c>
      <c r="Z1623" t="s">
        <v>198</v>
      </c>
      <c r="AA1623" t="s">
        <v>198</v>
      </c>
      <c r="AB1623" t="s">
        <v>198</v>
      </c>
      <c r="AC1623" t="s">
        <v>198</v>
      </c>
      <c r="AD1623" t="s">
        <v>198</v>
      </c>
      <c r="AE1623" t="s">
        <v>198</v>
      </c>
      <c r="AF1623" t="s">
        <v>196</v>
      </c>
      <c r="AG1623" t="s">
        <v>198</v>
      </c>
      <c r="AH1623" t="s">
        <v>198</v>
      </c>
      <c r="AI1623" t="s">
        <v>198</v>
      </c>
      <c r="AJ1623" t="s">
        <v>198</v>
      </c>
      <c r="AK1623" t="s">
        <v>198</v>
      </c>
      <c r="AL1623" t="s">
        <v>197</v>
      </c>
      <c r="AM1623" t="s">
        <v>197</v>
      </c>
      <c r="AN1623" t="s">
        <v>197</v>
      </c>
      <c r="AO1623" t="s">
        <v>197</v>
      </c>
      <c r="AP1623" t="s">
        <v>197</v>
      </c>
      <c r="AQ1623" s="241">
        <v>0</v>
      </c>
      <c r="AR1623" s="241">
        <v>0</v>
      </c>
    </row>
    <row r="1624" spans="1:44" x14ac:dyDescent="0.2">
      <c r="A1624">
        <v>124015</v>
      </c>
      <c r="B1624" t="s">
        <v>1141</v>
      </c>
      <c r="C1624" t="s">
        <v>198</v>
      </c>
      <c r="D1624" t="s">
        <v>198</v>
      </c>
      <c r="E1624" t="s">
        <v>198</v>
      </c>
      <c r="F1624" t="s">
        <v>198</v>
      </c>
      <c r="G1624" t="s">
        <v>198</v>
      </c>
      <c r="H1624" t="s">
        <v>198</v>
      </c>
      <c r="I1624" t="s">
        <v>198</v>
      </c>
      <c r="J1624" t="s">
        <v>198</v>
      </c>
      <c r="K1624" t="s">
        <v>198</v>
      </c>
      <c r="L1624" t="s">
        <v>198</v>
      </c>
      <c r="M1624" t="s">
        <v>197</v>
      </c>
      <c r="N1624" t="s">
        <v>198</v>
      </c>
      <c r="O1624" t="s">
        <v>198</v>
      </c>
      <c r="P1624" t="s">
        <v>198</v>
      </c>
      <c r="Q1624" t="s">
        <v>198</v>
      </c>
      <c r="R1624" t="s">
        <v>198</v>
      </c>
      <c r="S1624" t="s">
        <v>198</v>
      </c>
      <c r="T1624" t="s">
        <v>198</v>
      </c>
      <c r="U1624" t="s">
        <v>198</v>
      </c>
      <c r="V1624" t="s">
        <v>198</v>
      </c>
      <c r="W1624" t="s">
        <v>196</v>
      </c>
      <c r="X1624" t="s">
        <v>198</v>
      </c>
      <c r="Y1624" t="s">
        <v>198</v>
      </c>
      <c r="Z1624" t="s">
        <v>198</v>
      </c>
      <c r="AA1624" t="s">
        <v>198</v>
      </c>
      <c r="AB1624" t="s">
        <v>198</v>
      </c>
      <c r="AC1624" t="s">
        <v>198</v>
      </c>
      <c r="AD1624" t="s">
        <v>198</v>
      </c>
      <c r="AE1624" t="s">
        <v>198</v>
      </c>
      <c r="AF1624" t="s">
        <v>198</v>
      </c>
      <c r="AG1624" t="s">
        <v>198</v>
      </c>
      <c r="AH1624" t="s">
        <v>198</v>
      </c>
      <c r="AI1624" t="s">
        <v>198</v>
      </c>
      <c r="AJ1624" t="s">
        <v>198</v>
      </c>
      <c r="AK1624" t="s">
        <v>198</v>
      </c>
      <c r="AL1624" t="s">
        <v>197</v>
      </c>
      <c r="AM1624" t="s">
        <v>197</v>
      </c>
      <c r="AN1624" t="s">
        <v>197</v>
      </c>
      <c r="AO1624" t="s">
        <v>197</v>
      </c>
      <c r="AP1624" t="s">
        <v>197</v>
      </c>
      <c r="AQ1624" s="241">
        <v>0</v>
      </c>
      <c r="AR1624" s="241">
        <v>0</v>
      </c>
    </row>
    <row r="1625" spans="1:44" x14ac:dyDescent="0.2">
      <c r="A1625">
        <v>124016</v>
      </c>
      <c r="B1625" t="s">
        <v>1141</v>
      </c>
      <c r="C1625" t="s">
        <v>198</v>
      </c>
      <c r="D1625" t="s">
        <v>198</v>
      </c>
      <c r="E1625" t="s">
        <v>198</v>
      </c>
      <c r="F1625" t="s">
        <v>198</v>
      </c>
      <c r="G1625" t="s">
        <v>198</v>
      </c>
      <c r="H1625" t="s">
        <v>198</v>
      </c>
      <c r="I1625" t="s">
        <v>198</v>
      </c>
      <c r="J1625" t="s">
        <v>198</v>
      </c>
      <c r="K1625" t="s">
        <v>198</v>
      </c>
      <c r="L1625" t="s">
        <v>198</v>
      </c>
      <c r="M1625" t="s">
        <v>197</v>
      </c>
      <c r="N1625" t="s">
        <v>198</v>
      </c>
      <c r="O1625" t="s">
        <v>198</v>
      </c>
      <c r="P1625" t="s">
        <v>198</v>
      </c>
      <c r="Q1625" t="s">
        <v>198</v>
      </c>
      <c r="R1625" t="s">
        <v>198</v>
      </c>
      <c r="S1625" t="s">
        <v>198</v>
      </c>
      <c r="T1625" t="s">
        <v>198</v>
      </c>
      <c r="U1625" t="s">
        <v>198</v>
      </c>
      <c r="V1625" t="s">
        <v>198</v>
      </c>
      <c r="W1625" t="s">
        <v>198</v>
      </c>
      <c r="X1625" t="s">
        <v>198</v>
      </c>
      <c r="Y1625" t="s">
        <v>198</v>
      </c>
      <c r="Z1625" t="s">
        <v>198</v>
      </c>
      <c r="AA1625" t="s">
        <v>198</v>
      </c>
      <c r="AB1625" t="s">
        <v>198</v>
      </c>
      <c r="AC1625" t="s">
        <v>198</v>
      </c>
      <c r="AD1625" t="s">
        <v>198</v>
      </c>
      <c r="AE1625" t="s">
        <v>198</v>
      </c>
      <c r="AF1625" t="s">
        <v>198</v>
      </c>
      <c r="AG1625" t="s">
        <v>197</v>
      </c>
      <c r="AH1625" t="s">
        <v>197</v>
      </c>
      <c r="AI1625" t="s">
        <v>197</v>
      </c>
      <c r="AJ1625" t="s">
        <v>197</v>
      </c>
      <c r="AK1625" t="s">
        <v>197</v>
      </c>
      <c r="AL1625" t="s">
        <v>197</v>
      </c>
      <c r="AM1625" t="s">
        <v>197</v>
      </c>
      <c r="AN1625" t="s">
        <v>197</v>
      </c>
      <c r="AO1625" t="s">
        <v>197</v>
      </c>
      <c r="AP1625" t="s">
        <v>197</v>
      </c>
      <c r="AQ1625" s="241">
        <v>0</v>
      </c>
      <c r="AR1625" s="241">
        <v>0</v>
      </c>
    </row>
    <row r="1626" spans="1:44" x14ac:dyDescent="0.2">
      <c r="A1626">
        <v>124021</v>
      </c>
      <c r="B1626" t="s">
        <v>1141</v>
      </c>
      <c r="C1626" t="s">
        <v>198</v>
      </c>
      <c r="D1626" t="s">
        <v>198</v>
      </c>
      <c r="E1626" t="s">
        <v>198</v>
      </c>
      <c r="F1626" t="s">
        <v>198</v>
      </c>
      <c r="G1626" t="s">
        <v>198</v>
      </c>
      <c r="H1626" t="s">
        <v>198</v>
      </c>
      <c r="I1626" t="s">
        <v>198</v>
      </c>
      <c r="J1626" t="s">
        <v>198</v>
      </c>
      <c r="K1626" t="s">
        <v>198</v>
      </c>
      <c r="L1626" t="s">
        <v>198</v>
      </c>
      <c r="M1626" t="s">
        <v>197</v>
      </c>
      <c r="N1626" t="s">
        <v>198</v>
      </c>
      <c r="O1626" t="s">
        <v>198</v>
      </c>
      <c r="P1626" t="s">
        <v>198</v>
      </c>
      <c r="Q1626" t="s">
        <v>198</v>
      </c>
      <c r="R1626" t="s">
        <v>198</v>
      </c>
      <c r="S1626" t="s">
        <v>198</v>
      </c>
      <c r="T1626" t="s">
        <v>198</v>
      </c>
      <c r="U1626" t="s">
        <v>198</v>
      </c>
      <c r="V1626" t="s">
        <v>198</v>
      </c>
      <c r="W1626" t="s">
        <v>198</v>
      </c>
      <c r="X1626" t="s">
        <v>198</v>
      </c>
      <c r="Y1626" t="s">
        <v>198</v>
      </c>
      <c r="Z1626" t="s">
        <v>198</v>
      </c>
      <c r="AA1626" t="s">
        <v>198</v>
      </c>
      <c r="AB1626" t="s">
        <v>198</v>
      </c>
      <c r="AC1626" t="s">
        <v>198</v>
      </c>
      <c r="AD1626" t="s">
        <v>198</v>
      </c>
      <c r="AE1626" t="s">
        <v>198</v>
      </c>
      <c r="AF1626" t="s">
        <v>198</v>
      </c>
      <c r="AG1626" t="s">
        <v>198</v>
      </c>
      <c r="AH1626" t="s">
        <v>198</v>
      </c>
      <c r="AI1626" t="s">
        <v>198</v>
      </c>
      <c r="AJ1626" t="s">
        <v>198</v>
      </c>
      <c r="AK1626" t="s">
        <v>198</v>
      </c>
      <c r="AL1626" t="s">
        <v>197</v>
      </c>
      <c r="AM1626" t="s">
        <v>197</v>
      </c>
      <c r="AN1626" t="s">
        <v>197</v>
      </c>
      <c r="AO1626" t="s">
        <v>197</v>
      </c>
      <c r="AP1626" t="s">
        <v>197</v>
      </c>
      <c r="AQ1626" s="241">
        <v>0</v>
      </c>
      <c r="AR1626" s="241">
        <v>0</v>
      </c>
    </row>
    <row r="1627" spans="1:44" x14ac:dyDescent="0.2">
      <c r="A1627">
        <v>124026</v>
      </c>
      <c r="B1627" t="s">
        <v>1141</v>
      </c>
      <c r="C1627" t="s">
        <v>198</v>
      </c>
      <c r="D1627" t="s">
        <v>198</v>
      </c>
      <c r="E1627" t="s">
        <v>198</v>
      </c>
      <c r="F1627" t="s">
        <v>198</v>
      </c>
      <c r="G1627" t="s">
        <v>198</v>
      </c>
      <c r="H1627" t="s">
        <v>198</v>
      </c>
      <c r="I1627" t="s">
        <v>198</v>
      </c>
      <c r="J1627" t="s">
        <v>198</v>
      </c>
      <c r="K1627" t="s">
        <v>198</v>
      </c>
      <c r="L1627" t="s">
        <v>198</v>
      </c>
      <c r="M1627" t="s">
        <v>197</v>
      </c>
      <c r="N1627" t="s">
        <v>196</v>
      </c>
      <c r="O1627" t="s">
        <v>198</v>
      </c>
      <c r="P1627" t="s">
        <v>198</v>
      </c>
      <c r="Q1627" t="s">
        <v>198</v>
      </c>
      <c r="R1627" t="s">
        <v>196</v>
      </c>
      <c r="S1627" t="s">
        <v>198</v>
      </c>
      <c r="T1627" t="s">
        <v>198</v>
      </c>
      <c r="U1627" t="s">
        <v>198</v>
      </c>
      <c r="V1627" t="s">
        <v>198</v>
      </c>
      <c r="W1627" t="s">
        <v>198</v>
      </c>
      <c r="X1627" t="s">
        <v>198</v>
      </c>
      <c r="Y1627" t="s">
        <v>198</v>
      </c>
      <c r="Z1627" t="s">
        <v>198</v>
      </c>
      <c r="AA1627" t="s">
        <v>198</v>
      </c>
      <c r="AB1627" t="s">
        <v>198</v>
      </c>
      <c r="AC1627" t="s">
        <v>198</v>
      </c>
      <c r="AD1627" t="s">
        <v>198</v>
      </c>
      <c r="AE1627" t="s">
        <v>198</v>
      </c>
      <c r="AF1627" t="s">
        <v>198</v>
      </c>
      <c r="AG1627" t="s">
        <v>198</v>
      </c>
      <c r="AH1627" t="s">
        <v>198</v>
      </c>
      <c r="AI1627" t="s">
        <v>198</v>
      </c>
      <c r="AJ1627" t="s">
        <v>198</v>
      </c>
      <c r="AK1627" t="s">
        <v>198</v>
      </c>
      <c r="AL1627" t="s">
        <v>197</v>
      </c>
      <c r="AM1627" t="s">
        <v>197</v>
      </c>
      <c r="AN1627" t="s">
        <v>197</v>
      </c>
      <c r="AO1627" t="s">
        <v>197</v>
      </c>
      <c r="AP1627" t="s">
        <v>197</v>
      </c>
      <c r="AQ1627" s="241">
        <v>0</v>
      </c>
      <c r="AR1627" s="241">
        <v>0</v>
      </c>
    </row>
    <row r="1628" spans="1:44" x14ac:dyDescent="0.2">
      <c r="A1628">
        <v>124039</v>
      </c>
      <c r="B1628" t="s">
        <v>1141</v>
      </c>
      <c r="C1628" t="s">
        <v>198</v>
      </c>
      <c r="D1628" t="s">
        <v>198</v>
      </c>
      <c r="E1628" t="s">
        <v>198</v>
      </c>
      <c r="F1628" t="s">
        <v>198</v>
      </c>
      <c r="G1628" t="s">
        <v>198</v>
      </c>
      <c r="H1628" t="s">
        <v>198</v>
      </c>
      <c r="I1628" t="s">
        <v>198</v>
      </c>
      <c r="J1628" t="s">
        <v>198</v>
      </c>
      <c r="K1628" t="s">
        <v>198</v>
      </c>
      <c r="L1628" t="s">
        <v>196</v>
      </c>
      <c r="M1628" t="s">
        <v>198</v>
      </c>
      <c r="N1628" t="s">
        <v>198</v>
      </c>
      <c r="O1628" t="s">
        <v>198</v>
      </c>
      <c r="P1628" t="s">
        <v>198</v>
      </c>
      <c r="Q1628" t="s">
        <v>198</v>
      </c>
      <c r="R1628" t="s">
        <v>198</v>
      </c>
      <c r="S1628" t="s">
        <v>198</v>
      </c>
      <c r="T1628" t="s">
        <v>198</v>
      </c>
      <c r="U1628" t="s">
        <v>198</v>
      </c>
      <c r="V1628" t="s">
        <v>198</v>
      </c>
      <c r="W1628" t="s">
        <v>198</v>
      </c>
      <c r="X1628" t="s">
        <v>198</v>
      </c>
      <c r="Y1628" t="s">
        <v>198</v>
      </c>
      <c r="Z1628" t="s">
        <v>198</v>
      </c>
      <c r="AA1628" t="s">
        <v>198</v>
      </c>
      <c r="AB1628" t="s">
        <v>198</v>
      </c>
      <c r="AC1628" t="s">
        <v>198</v>
      </c>
      <c r="AD1628" t="s">
        <v>198</v>
      </c>
      <c r="AE1628" t="s">
        <v>198</v>
      </c>
      <c r="AF1628" t="s">
        <v>196</v>
      </c>
      <c r="AG1628" t="s">
        <v>198</v>
      </c>
      <c r="AH1628" t="s">
        <v>198</v>
      </c>
      <c r="AI1628" t="s">
        <v>198</v>
      </c>
      <c r="AJ1628" t="s">
        <v>197</v>
      </c>
      <c r="AK1628" t="s">
        <v>197</v>
      </c>
      <c r="AL1628" t="s">
        <v>197</v>
      </c>
      <c r="AM1628" t="s">
        <v>197</v>
      </c>
      <c r="AN1628" t="s">
        <v>197</v>
      </c>
      <c r="AO1628" t="s">
        <v>197</v>
      </c>
      <c r="AP1628" t="s">
        <v>197</v>
      </c>
      <c r="AQ1628" s="241">
        <v>0</v>
      </c>
      <c r="AR1628" s="241">
        <v>0</v>
      </c>
    </row>
    <row r="1629" spans="1:44" x14ac:dyDescent="0.2">
      <c r="A1629">
        <v>124042</v>
      </c>
      <c r="B1629" t="s">
        <v>1141</v>
      </c>
      <c r="C1629" t="s">
        <v>198</v>
      </c>
      <c r="D1629" t="s">
        <v>196</v>
      </c>
      <c r="E1629" t="s">
        <v>196</v>
      </c>
      <c r="F1629" t="s">
        <v>198</v>
      </c>
      <c r="G1629" t="s">
        <v>196</v>
      </c>
      <c r="H1629" t="s">
        <v>198</v>
      </c>
      <c r="I1629" t="s">
        <v>196</v>
      </c>
      <c r="J1629" t="s">
        <v>198</v>
      </c>
      <c r="K1629" t="s">
        <v>196</v>
      </c>
      <c r="L1629" t="s">
        <v>197</v>
      </c>
      <c r="M1629"/>
      <c r="N1629"/>
      <c r="O1629"/>
      <c r="P1629"/>
      <c r="Q1629"/>
      <c r="R1629"/>
      <c r="S1629"/>
      <c r="T1629"/>
      <c r="U1629"/>
      <c r="V1629"/>
      <c r="W1629" t="s">
        <v>198</v>
      </c>
      <c r="X1629" t="s">
        <v>198</v>
      </c>
      <c r="Y1629" t="s">
        <v>198</v>
      </c>
      <c r="Z1629" t="s">
        <v>198</v>
      </c>
      <c r="AA1629" t="s">
        <v>198</v>
      </c>
      <c r="AB1629" t="s">
        <v>198</v>
      </c>
      <c r="AC1629" t="s">
        <v>198</v>
      </c>
      <c r="AD1629" t="s">
        <v>198</v>
      </c>
      <c r="AE1629" t="s">
        <v>198</v>
      </c>
      <c r="AF1629" t="s">
        <v>198</v>
      </c>
      <c r="AG1629" t="s">
        <v>198</v>
      </c>
      <c r="AH1629" t="s">
        <v>198</v>
      </c>
      <c r="AI1629" t="s">
        <v>198</v>
      </c>
      <c r="AJ1629" t="s">
        <v>198</v>
      </c>
      <c r="AK1629" t="s">
        <v>198</v>
      </c>
      <c r="AL1629" t="s">
        <v>197</v>
      </c>
      <c r="AM1629" t="s">
        <v>197</v>
      </c>
      <c r="AN1629" t="s">
        <v>197</v>
      </c>
      <c r="AO1629" t="s">
        <v>197</v>
      </c>
      <c r="AP1629" t="s">
        <v>197</v>
      </c>
      <c r="AQ1629" s="241">
        <v>0</v>
      </c>
      <c r="AR1629" s="241">
        <v>0</v>
      </c>
    </row>
    <row r="1630" spans="1:44" x14ac:dyDescent="0.2">
      <c r="A1630">
        <v>124043</v>
      </c>
      <c r="B1630" t="s">
        <v>1141</v>
      </c>
      <c r="C1630" t="s">
        <v>196</v>
      </c>
      <c r="D1630" t="s">
        <v>198</v>
      </c>
      <c r="E1630" t="s">
        <v>198</v>
      </c>
      <c r="F1630" t="s">
        <v>198</v>
      </c>
      <c r="G1630" t="s">
        <v>198</v>
      </c>
      <c r="H1630" t="s">
        <v>196</v>
      </c>
      <c r="I1630" t="s">
        <v>198</v>
      </c>
      <c r="J1630" t="s">
        <v>198</v>
      </c>
      <c r="K1630" t="s">
        <v>198</v>
      </c>
      <c r="L1630" t="s">
        <v>198</v>
      </c>
      <c r="M1630" t="s">
        <v>198</v>
      </c>
      <c r="N1630" t="s">
        <v>198</v>
      </c>
      <c r="O1630" t="s">
        <v>198</v>
      </c>
      <c r="P1630" t="s">
        <v>198</v>
      </c>
      <c r="Q1630" t="s">
        <v>198</v>
      </c>
      <c r="R1630" t="s">
        <v>198</v>
      </c>
      <c r="S1630" t="s">
        <v>198</v>
      </c>
      <c r="T1630" t="s">
        <v>198</v>
      </c>
      <c r="U1630" t="s">
        <v>198</v>
      </c>
      <c r="V1630" t="s">
        <v>198</v>
      </c>
      <c r="W1630" t="s">
        <v>198</v>
      </c>
      <c r="X1630" t="s">
        <v>198</v>
      </c>
      <c r="Y1630" t="s">
        <v>198</v>
      </c>
      <c r="Z1630" t="s">
        <v>198</v>
      </c>
      <c r="AA1630" t="s">
        <v>198</v>
      </c>
      <c r="AB1630" t="s">
        <v>197</v>
      </c>
      <c r="AC1630" t="s">
        <v>198</v>
      </c>
      <c r="AD1630" t="s">
        <v>198</v>
      </c>
      <c r="AE1630" t="s">
        <v>198</v>
      </c>
      <c r="AF1630" t="s">
        <v>198</v>
      </c>
      <c r="AG1630" t="s">
        <v>197</v>
      </c>
      <c r="AH1630" t="s">
        <v>198</v>
      </c>
      <c r="AI1630" t="s">
        <v>198</v>
      </c>
      <c r="AJ1630" t="s">
        <v>198</v>
      </c>
      <c r="AK1630" t="s">
        <v>198</v>
      </c>
      <c r="AL1630" t="s">
        <v>197</v>
      </c>
      <c r="AM1630" t="s">
        <v>197</v>
      </c>
      <c r="AN1630" t="s">
        <v>197</v>
      </c>
      <c r="AO1630" t="s">
        <v>197</v>
      </c>
      <c r="AP1630" t="s">
        <v>197</v>
      </c>
      <c r="AQ1630" s="241">
        <v>0</v>
      </c>
      <c r="AR1630" s="241">
        <v>0</v>
      </c>
    </row>
    <row r="1631" spans="1:44" x14ac:dyDescent="0.2">
      <c r="A1631">
        <v>124045</v>
      </c>
      <c r="B1631" t="s">
        <v>1141</v>
      </c>
      <c r="C1631" t="s">
        <v>198</v>
      </c>
      <c r="D1631" t="s">
        <v>198</v>
      </c>
      <c r="E1631" t="s">
        <v>198</v>
      </c>
      <c r="F1631" t="s">
        <v>198</v>
      </c>
      <c r="G1631" t="s">
        <v>198</v>
      </c>
      <c r="H1631" t="s">
        <v>198</v>
      </c>
      <c r="I1631" t="s">
        <v>198</v>
      </c>
      <c r="J1631" t="s">
        <v>198</v>
      </c>
      <c r="K1631" t="s">
        <v>198</v>
      </c>
      <c r="L1631" t="s">
        <v>198</v>
      </c>
      <c r="M1631" t="s">
        <v>197</v>
      </c>
      <c r="N1631" t="s">
        <v>196</v>
      </c>
      <c r="O1631" t="s">
        <v>198</v>
      </c>
      <c r="P1631" t="s">
        <v>198</v>
      </c>
      <c r="Q1631" t="s">
        <v>198</v>
      </c>
      <c r="R1631" t="s">
        <v>198</v>
      </c>
      <c r="S1631" t="s">
        <v>198</v>
      </c>
      <c r="T1631" t="s">
        <v>197</v>
      </c>
      <c r="U1631" t="s">
        <v>197</v>
      </c>
      <c r="V1631" t="s">
        <v>197</v>
      </c>
      <c r="W1631" t="s">
        <v>198</v>
      </c>
      <c r="X1631" t="s">
        <v>198</v>
      </c>
      <c r="Y1631" t="s">
        <v>198</v>
      </c>
      <c r="Z1631" t="s">
        <v>198</v>
      </c>
      <c r="AA1631" t="s">
        <v>198</v>
      </c>
      <c r="AB1631" t="s">
        <v>198</v>
      </c>
      <c r="AC1631" t="s">
        <v>198</v>
      </c>
      <c r="AD1631" t="s">
        <v>198</v>
      </c>
      <c r="AE1631" t="s">
        <v>198</v>
      </c>
      <c r="AF1631" t="s">
        <v>198</v>
      </c>
      <c r="AG1631" t="s">
        <v>198</v>
      </c>
      <c r="AH1631" t="s">
        <v>198</v>
      </c>
      <c r="AI1631" t="s">
        <v>198</v>
      </c>
      <c r="AJ1631" t="s">
        <v>198</v>
      </c>
      <c r="AK1631" t="s">
        <v>198</v>
      </c>
      <c r="AL1631" t="s">
        <v>197</v>
      </c>
      <c r="AM1631" t="s">
        <v>197</v>
      </c>
      <c r="AN1631" t="s">
        <v>197</v>
      </c>
      <c r="AO1631" t="s">
        <v>197</v>
      </c>
      <c r="AP1631" t="s">
        <v>197</v>
      </c>
      <c r="AQ1631" s="241">
        <v>0</v>
      </c>
      <c r="AR1631" s="241">
        <v>0</v>
      </c>
    </row>
    <row r="1632" spans="1:44" x14ac:dyDescent="0.2">
      <c r="A1632">
        <v>124051</v>
      </c>
      <c r="B1632" t="s">
        <v>1141</v>
      </c>
      <c r="C1632" t="s">
        <v>196</v>
      </c>
      <c r="D1632" t="s">
        <v>196</v>
      </c>
      <c r="E1632" t="s">
        <v>196</v>
      </c>
      <c r="F1632" t="s">
        <v>197</v>
      </c>
      <c r="G1632" t="s">
        <v>197</v>
      </c>
      <c r="H1632" t="s">
        <v>198</v>
      </c>
      <c r="I1632" t="s">
        <v>198</v>
      </c>
      <c r="J1632" t="s">
        <v>198</v>
      </c>
      <c r="K1632" t="s">
        <v>198</v>
      </c>
      <c r="L1632" t="s">
        <v>198</v>
      </c>
      <c r="M1632" t="s">
        <v>198</v>
      </c>
      <c r="N1632"/>
      <c r="O1632"/>
      <c r="P1632"/>
      <c r="Q1632"/>
      <c r="R1632"/>
      <c r="S1632"/>
      <c r="T1632"/>
      <c r="U1632"/>
      <c r="V1632"/>
      <c r="W1632" t="s">
        <v>198</v>
      </c>
      <c r="X1632" t="s">
        <v>198</v>
      </c>
      <c r="Y1632" t="s">
        <v>196</v>
      </c>
      <c r="Z1632" t="s">
        <v>198</v>
      </c>
      <c r="AA1632" t="s">
        <v>196</v>
      </c>
      <c r="AB1632" t="s">
        <v>198</v>
      </c>
      <c r="AC1632" t="s">
        <v>198</v>
      </c>
      <c r="AD1632" t="s">
        <v>198</v>
      </c>
      <c r="AE1632" t="s">
        <v>196</v>
      </c>
      <c r="AF1632" t="s">
        <v>196</v>
      </c>
      <c r="AG1632" t="s">
        <v>198</v>
      </c>
      <c r="AH1632" t="s">
        <v>198</v>
      </c>
      <c r="AI1632" t="s">
        <v>198</v>
      </c>
      <c r="AJ1632" t="s">
        <v>198</v>
      </c>
      <c r="AK1632" t="s">
        <v>198</v>
      </c>
      <c r="AL1632" t="s">
        <v>197</v>
      </c>
      <c r="AM1632" t="s">
        <v>197</v>
      </c>
      <c r="AN1632" t="s">
        <v>197</v>
      </c>
      <c r="AO1632" t="s">
        <v>197</v>
      </c>
      <c r="AP1632" t="s">
        <v>197</v>
      </c>
      <c r="AQ1632" s="241">
        <v>0</v>
      </c>
      <c r="AR1632" s="241">
        <v>0</v>
      </c>
    </row>
    <row r="1633" spans="1:44" x14ac:dyDescent="0.2">
      <c r="A1633">
        <v>124053</v>
      </c>
      <c r="B1633" t="s">
        <v>1141</v>
      </c>
      <c r="C1633" t="s">
        <v>198</v>
      </c>
      <c r="D1633" t="s">
        <v>198</v>
      </c>
      <c r="E1633" t="s">
        <v>198</v>
      </c>
      <c r="F1633" t="s">
        <v>198</v>
      </c>
      <c r="G1633" t="s">
        <v>198</v>
      </c>
      <c r="H1633" t="s">
        <v>198</v>
      </c>
      <c r="I1633" t="s">
        <v>198</v>
      </c>
      <c r="J1633" t="s">
        <v>198</v>
      </c>
      <c r="K1633" t="s">
        <v>198</v>
      </c>
      <c r="L1633" t="s">
        <v>198</v>
      </c>
      <c r="M1633" t="s">
        <v>198</v>
      </c>
      <c r="N1633" t="s">
        <v>198</v>
      </c>
      <c r="O1633" t="s">
        <v>198</v>
      </c>
      <c r="P1633" t="s">
        <v>198</v>
      </c>
      <c r="Q1633" t="s">
        <v>198</v>
      </c>
      <c r="R1633" t="s">
        <v>198</v>
      </c>
      <c r="S1633" t="s">
        <v>198</v>
      </c>
      <c r="T1633" t="s">
        <v>198</v>
      </c>
      <c r="U1633" t="s">
        <v>198</v>
      </c>
      <c r="V1633" t="s">
        <v>198</v>
      </c>
      <c r="W1633" t="s">
        <v>198</v>
      </c>
      <c r="X1633" t="s">
        <v>198</v>
      </c>
      <c r="Y1633" t="s">
        <v>198</v>
      </c>
      <c r="Z1633" t="s">
        <v>198</v>
      </c>
      <c r="AA1633" t="s">
        <v>198</v>
      </c>
      <c r="AB1633" t="s">
        <v>198</v>
      </c>
      <c r="AC1633" t="s">
        <v>198</v>
      </c>
      <c r="AD1633" t="s">
        <v>198</v>
      </c>
      <c r="AE1633" t="s">
        <v>198</v>
      </c>
      <c r="AF1633" t="s">
        <v>198</v>
      </c>
      <c r="AG1633" t="s">
        <v>198</v>
      </c>
      <c r="AH1633" t="s">
        <v>198</v>
      </c>
      <c r="AI1633" t="s">
        <v>198</v>
      </c>
      <c r="AJ1633" t="s">
        <v>198</v>
      </c>
      <c r="AK1633" t="s">
        <v>198</v>
      </c>
      <c r="AL1633" t="s">
        <v>197</v>
      </c>
      <c r="AM1633" t="s">
        <v>197</v>
      </c>
      <c r="AN1633" t="s">
        <v>197</v>
      </c>
      <c r="AO1633" t="s">
        <v>197</v>
      </c>
      <c r="AP1633" t="s">
        <v>197</v>
      </c>
      <c r="AQ1633" s="241">
        <v>0</v>
      </c>
      <c r="AR1633" s="241">
        <v>0</v>
      </c>
    </row>
    <row r="1634" spans="1:44" x14ac:dyDescent="0.2">
      <c r="A1634">
        <v>124054</v>
      </c>
      <c r="B1634" t="s">
        <v>1141</v>
      </c>
      <c r="C1634" t="s">
        <v>198</v>
      </c>
      <c r="D1634" t="s">
        <v>196</v>
      </c>
      <c r="E1634" t="s">
        <v>198</v>
      </c>
      <c r="F1634" t="s">
        <v>198</v>
      </c>
      <c r="G1634" t="s">
        <v>198</v>
      </c>
      <c r="H1634" t="s">
        <v>198</v>
      </c>
      <c r="I1634" t="s">
        <v>198</v>
      </c>
      <c r="J1634" t="s">
        <v>198</v>
      </c>
      <c r="K1634" t="s">
        <v>198</v>
      </c>
      <c r="L1634" t="s">
        <v>198</v>
      </c>
      <c r="M1634" t="s">
        <v>198</v>
      </c>
      <c r="N1634" t="s">
        <v>198</v>
      </c>
      <c r="O1634" t="s">
        <v>198</v>
      </c>
      <c r="P1634" t="s">
        <v>198</v>
      </c>
      <c r="Q1634" t="s">
        <v>198</v>
      </c>
      <c r="R1634" t="s">
        <v>196</v>
      </c>
      <c r="S1634" t="s">
        <v>198</v>
      </c>
      <c r="T1634" t="s">
        <v>198</v>
      </c>
      <c r="U1634" t="s">
        <v>198</v>
      </c>
      <c r="V1634" t="s">
        <v>198</v>
      </c>
      <c r="W1634" t="s">
        <v>198</v>
      </c>
      <c r="X1634" t="s">
        <v>198</v>
      </c>
      <c r="Y1634" t="s">
        <v>198</v>
      </c>
      <c r="Z1634" t="s">
        <v>198</v>
      </c>
      <c r="AA1634" t="s">
        <v>198</v>
      </c>
      <c r="AB1634" t="s">
        <v>198</v>
      </c>
      <c r="AC1634" t="s">
        <v>198</v>
      </c>
      <c r="AD1634" t="s">
        <v>196</v>
      </c>
      <c r="AE1634" t="s">
        <v>196</v>
      </c>
      <c r="AF1634" t="s">
        <v>198</v>
      </c>
      <c r="AG1634" t="s">
        <v>198</v>
      </c>
      <c r="AH1634" t="s">
        <v>198</v>
      </c>
      <c r="AI1634" t="s">
        <v>198</v>
      </c>
      <c r="AJ1634" t="s">
        <v>198</v>
      </c>
      <c r="AK1634" t="s">
        <v>198</v>
      </c>
      <c r="AL1634" t="s">
        <v>197</v>
      </c>
      <c r="AM1634" t="s">
        <v>197</v>
      </c>
      <c r="AN1634" t="s">
        <v>197</v>
      </c>
      <c r="AO1634" t="s">
        <v>197</v>
      </c>
      <c r="AP1634" t="s">
        <v>197</v>
      </c>
      <c r="AQ1634" s="241">
        <v>0</v>
      </c>
      <c r="AR1634" s="241">
        <v>0</v>
      </c>
    </row>
    <row r="1635" spans="1:44" x14ac:dyDescent="0.2">
      <c r="A1635">
        <v>124056</v>
      </c>
      <c r="B1635" t="s">
        <v>1141</v>
      </c>
      <c r="C1635" t="s">
        <v>196</v>
      </c>
      <c r="D1635" t="s">
        <v>198</v>
      </c>
      <c r="E1635" t="s">
        <v>198</v>
      </c>
      <c r="F1635" t="s">
        <v>198</v>
      </c>
      <c r="G1635" t="s">
        <v>198</v>
      </c>
      <c r="H1635" t="s">
        <v>198</v>
      </c>
      <c r="I1635" t="s">
        <v>198</v>
      </c>
      <c r="J1635" t="s">
        <v>198</v>
      </c>
      <c r="K1635" t="s">
        <v>198</v>
      </c>
      <c r="L1635" t="s">
        <v>198</v>
      </c>
      <c r="M1635" t="s">
        <v>197</v>
      </c>
      <c r="N1635" t="s">
        <v>198</v>
      </c>
      <c r="O1635" t="s">
        <v>198</v>
      </c>
      <c r="P1635" t="s">
        <v>198</v>
      </c>
      <c r="Q1635" t="s">
        <v>198</v>
      </c>
      <c r="R1635" t="s">
        <v>198</v>
      </c>
      <c r="S1635" t="s">
        <v>197</v>
      </c>
      <c r="T1635" t="s">
        <v>197</v>
      </c>
      <c r="U1635" t="s">
        <v>197</v>
      </c>
      <c r="V1635" t="s">
        <v>198</v>
      </c>
      <c r="W1635" t="s">
        <v>198</v>
      </c>
      <c r="X1635" t="s">
        <v>198</v>
      </c>
      <c r="Y1635" t="s">
        <v>198</v>
      </c>
      <c r="Z1635" t="s">
        <v>198</v>
      </c>
      <c r="AA1635" t="s">
        <v>198</v>
      </c>
      <c r="AB1635" t="s">
        <v>198</v>
      </c>
      <c r="AC1635" t="s">
        <v>198</v>
      </c>
      <c r="AD1635" t="s">
        <v>198</v>
      </c>
      <c r="AE1635" t="s">
        <v>198</v>
      </c>
      <c r="AF1635" t="s">
        <v>198</v>
      </c>
      <c r="AG1635" t="s">
        <v>198</v>
      </c>
      <c r="AH1635" t="s">
        <v>198</v>
      </c>
      <c r="AI1635" t="s">
        <v>198</v>
      </c>
      <c r="AJ1635" t="s">
        <v>198</v>
      </c>
      <c r="AK1635" t="s">
        <v>198</v>
      </c>
      <c r="AL1635" t="s">
        <v>197</v>
      </c>
      <c r="AM1635" t="s">
        <v>197</v>
      </c>
      <c r="AN1635" t="s">
        <v>197</v>
      </c>
      <c r="AO1635" t="s">
        <v>197</v>
      </c>
      <c r="AP1635" t="s">
        <v>197</v>
      </c>
      <c r="AQ1635" s="241">
        <v>0</v>
      </c>
      <c r="AR1635" s="241">
        <v>0</v>
      </c>
    </row>
    <row r="1636" spans="1:44" x14ac:dyDescent="0.2">
      <c r="A1636">
        <v>124057</v>
      </c>
      <c r="B1636" t="s">
        <v>1141</v>
      </c>
      <c r="C1636" t="s">
        <v>198</v>
      </c>
      <c r="D1636" t="s">
        <v>198</v>
      </c>
      <c r="E1636" t="s">
        <v>198</v>
      </c>
      <c r="F1636" t="s">
        <v>198</v>
      </c>
      <c r="G1636" t="s">
        <v>198</v>
      </c>
      <c r="H1636" t="s">
        <v>198</v>
      </c>
      <c r="I1636" t="s">
        <v>198</v>
      </c>
      <c r="J1636" t="s">
        <v>198</v>
      </c>
      <c r="K1636" t="s">
        <v>198</v>
      </c>
      <c r="L1636" t="s">
        <v>198</v>
      </c>
      <c r="M1636" t="s">
        <v>197</v>
      </c>
      <c r="N1636" t="s">
        <v>198</v>
      </c>
      <c r="O1636" t="s">
        <v>198</v>
      </c>
      <c r="P1636" t="s">
        <v>198</v>
      </c>
      <c r="Q1636" t="s">
        <v>198</v>
      </c>
      <c r="R1636" t="s">
        <v>198</v>
      </c>
      <c r="S1636" t="s">
        <v>198</v>
      </c>
      <c r="T1636" t="s">
        <v>196</v>
      </c>
      <c r="U1636" t="s">
        <v>198</v>
      </c>
      <c r="V1636" t="s">
        <v>198</v>
      </c>
      <c r="W1636" t="s">
        <v>198</v>
      </c>
      <c r="X1636" t="s">
        <v>198</v>
      </c>
      <c r="Y1636" t="s">
        <v>198</v>
      </c>
      <c r="Z1636" t="s">
        <v>196</v>
      </c>
      <c r="AA1636" t="s">
        <v>198</v>
      </c>
      <c r="AB1636" t="s">
        <v>198</v>
      </c>
      <c r="AC1636" t="s">
        <v>198</v>
      </c>
      <c r="AD1636" t="s">
        <v>198</v>
      </c>
      <c r="AE1636" t="s">
        <v>198</v>
      </c>
      <c r="AF1636" t="s">
        <v>198</v>
      </c>
      <c r="AG1636" t="s">
        <v>198</v>
      </c>
      <c r="AH1636" t="s">
        <v>198</v>
      </c>
      <c r="AI1636" t="s">
        <v>198</v>
      </c>
      <c r="AJ1636" t="s">
        <v>198</v>
      </c>
      <c r="AK1636" t="s">
        <v>198</v>
      </c>
      <c r="AL1636" t="s">
        <v>197</v>
      </c>
      <c r="AM1636" t="s">
        <v>197</v>
      </c>
      <c r="AN1636" t="s">
        <v>197</v>
      </c>
      <c r="AO1636" t="s">
        <v>197</v>
      </c>
      <c r="AP1636" t="s">
        <v>197</v>
      </c>
      <c r="AQ1636" s="241">
        <v>0</v>
      </c>
      <c r="AR1636" s="241">
        <v>0</v>
      </c>
    </row>
    <row r="1637" spans="1:44" x14ac:dyDescent="0.2">
      <c r="A1637">
        <v>124058</v>
      </c>
      <c r="B1637" t="s">
        <v>1141</v>
      </c>
      <c r="C1637" t="s">
        <v>196</v>
      </c>
      <c r="D1637" t="s">
        <v>196</v>
      </c>
      <c r="E1637" t="s">
        <v>196</v>
      </c>
      <c r="F1637" t="s">
        <v>198</v>
      </c>
      <c r="G1637" t="s">
        <v>198</v>
      </c>
      <c r="H1637" t="s">
        <v>198</v>
      </c>
      <c r="I1637" t="s">
        <v>198</v>
      </c>
      <c r="J1637" t="s">
        <v>198</v>
      </c>
      <c r="K1637" t="s">
        <v>198</v>
      </c>
      <c r="L1637" t="s">
        <v>196</v>
      </c>
      <c r="M1637" t="s">
        <v>197</v>
      </c>
      <c r="N1637" t="s">
        <v>196</v>
      </c>
      <c r="O1637" t="s">
        <v>198</v>
      </c>
      <c r="P1637" t="s">
        <v>198</v>
      </c>
      <c r="Q1637" t="s">
        <v>198</v>
      </c>
      <c r="R1637" t="s">
        <v>198</v>
      </c>
      <c r="S1637" t="s">
        <v>198</v>
      </c>
      <c r="T1637" t="s">
        <v>197</v>
      </c>
      <c r="U1637" t="s">
        <v>198</v>
      </c>
      <c r="V1637" t="s">
        <v>198</v>
      </c>
      <c r="W1637" t="s">
        <v>198</v>
      </c>
      <c r="X1637" t="s">
        <v>198</v>
      </c>
      <c r="Y1637" t="s">
        <v>196</v>
      </c>
      <c r="Z1637" t="s">
        <v>198</v>
      </c>
      <c r="AA1637" t="s">
        <v>198</v>
      </c>
      <c r="AB1637" t="s">
        <v>198</v>
      </c>
      <c r="AC1637" t="s">
        <v>198</v>
      </c>
      <c r="AD1637" t="s">
        <v>198</v>
      </c>
      <c r="AE1637" t="s">
        <v>198</v>
      </c>
      <c r="AF1637" t="s">
        <v>198</v>
      </c>
      <c r="AG1637" t="s">
        <v>198</v>
      </c>
      <c r="AH1637" t="s">
        <v>198</v>
      </c>
      <c r="AI1637" t="s">
        <v>198</v>
      </c>
      <c r="AJ1637" t="s">
        <v>198</v>
      </c>
      <c r="AK1637" t="s">
        <v>198</v>
      </c>
      <c r="AL1637" t="s">
        <v>197</v>
      </c>
      <c r="AM1637" t="s">
        <v>197</v>
      </c>
      <c r="AN1637" t="s">
        <v>197</v>
      </c>
      <c r="AO1637" t="s">
        <v>197</v>
      </c>
      <c r="AP1637" t="s">
        <v>197</v>
      </c>
      <c r="AQ1637" s="241">
        <v>0</v>
      </c>
      <c r="AR1637" s="241">
        <v>0</v>
      </c>
    </row>
    <row r="1638" spans="1:44" x14ac:dyDescent="0.2">
      <c r="A1638" s="241">
        <v>124065</v>
      </c>
      <c r="B1638" t="s">
        <v>1141</v>
      </c>
      <c r="C1638" s="241" t="s">
        <v>198</v>
      </c>
      <c r="D1638" s="241" t="s">
        <v>196</v>
      </c>
      <c r="E1638" s="241" t="s">
        <v>198</v>
      </c>
      <c r="F1638" s="241" t="s">
        <v>198</v>
      </c>
      <c r="G1638" s="241" t="s">
        <v>198</v>
      </c>
      <c r="H1638" s="241" t="s">
        <v>197</v>
      </c>
      <c r="I1638" s="241" t="s">
        <v>198</v>
      </c>
      <c r="J1638" s="241" t="s">
        <v>197</v>
      </c>
      <c r="K1638" s="241" t="s">
        <v>198</v>
      </c>
      <c r="L1638" s="241" t="s">
        <v>198</v>
      </c>
      <c r="M1638" s="241" t="s">
        <v>197</v>
      </c>
      <c r="N1638" s="241" t="s">
        <v>198</v>
      </c>
      <c r="O1638" s="241" t="s">
        <v>198</v>
      </c>
      <c r="P1638" s="241" t="s">
        <v>198</v>
      </c>
      <c r="Q1638" s="241" t="s">
        <v>196</v>
      </c>
      <c r="R1638" s="241" t="s">
        <v>198</v>
      </c>
      <c r="S1638" s="241" t="s">
        <v>197</v>
      </c>
      <c r="T1638" s="241" t="s">
        <v>198</v>
      </c>
      <c r="U1638" s="241" t="s">
        <v>197</v>
      </c>
      <c r="V1638" s="241" t="s">
        <v>198</v>
      </c>
      <c r="W1638" s="241" t="s">
        <v>198</v>
      </c>
      <c r="X1638" s="241" t="s">
        <v>198</v>
      </c>
      <c r="Y1638" s="241" t="s">
        <v>196</v>
      </c>
      <c r="Z1638" s="241" t="s">
        <v>196</v>
      </c>
      <c r="AA1638" s="241" t="s">
        <v>198</v>
      </c>
      <c r="AB1638" s="241" t="s">
        <v>198</v>
      </c>
      <c r="AC1638" s="241" t="s">
        <v>198</v>
      </c>
      <c r="AD1638" s="241" t="s">
        <v>198</v>
      </c>
      <c r="AE1638" s="241" t="s">
        <v>198</v>
      </c>
      <c r="AF1638" s="241" t="s">
        <v>198</v>
      </c>
      <c r="AG1638" s="241" t="s">
        <v>197</v>
      </c>
      <c r="AH1638" s="241" t="s">
        <v>197</v>
      </c>
      <c r="AI1638" s="241" t="s">
        <v>197</v>
      </c>
      <c r="AJ1638" s="241" t="s">
        <v>197</v>
      </c>
      <c r="AK1638" s="241" t="s">
        <v>197</v>
      </c>
      <c r="AQ1638" s="241">
        <v>0</v>
      </c>
      <c r="AR1638" s="241">
        <v>0</v>
      </c>
    </row>
    <row r="1639" spans="1:44" x14ac:dyDescent="0.2">
      <c r="A1639">
        <v>124068</v>
      </c>
      <c r="B1639" t="s">
        <v>1141</v>
      </c>
      <c r="C1639" t="s">
        <v>198</v>
      </c>
      <c r="D1639" t="s">
        <v>198</v>
      </c>
      <c r="E1639" t="s">
        <v>198</v>
      </c>
      <c r="F1639" t="s">
        <v>198</v>
      </c>
      <c r="G1639" t="s">
        <v>198</v>
      </c>
      <c r="H1639" t="s">
        <v>198</v>
      </c>
      <c r="I1639" t="s">
        <v>198</v>
      </c>
      <c r="J1639" t="s">
        <v>198</v>
      </c>
      <c r="K1639" t="s">
        <v>198</v>
      </c>
      <c r="L1639" t="s">
        <v>196</v>
      </c>
      <c r="M1639" t="s">
        <v>198</v>
      </c>
      <c r="N1639" t="s">
        <v>198</v>
      </c>
      <c r="O1639" t="s">
        <v>198</v>
      </c>
      <c r="P1639" t="s">
        <v>198</v>
      </c>
      <c r="Q1639" t="s">
        <v>196</v>
      </c>
      <c r="R1639" t="s">
        <v>196</v>
      </c>
      <c r="S1639" t="s">
        <v>198</v>
      </c>
      <c r="T1639" t="s">
        <v>196</v>
      </c>
      <c r="U1639" t="s">
        <v>196</v>
      </c>
      <c r="V1639" t="s">
        <v>198</v>
      </c>
      <c r="W1639" t="s">
        <v>198</v>
      </c>
      <c r="X1639" t="s">
        <v>198</v>
      </c>
      <c r="Y1639" t="s">
        <v>198</v>
      </c>
      <c r="Z1639" t="s">
        <v>196</v>
      </c>
      <c r="AA1639" t="s">
        <v>198</v>
      </c>
      <c r="AB1639" t="s">
        <v>198</v>
      </c>
      <c r="AC1639" t="s">
        <v>198</v>
      </c>
      <c r="AD1639" t="s">
        <v>198</v>
      </c>
      <c r="AE1639" t="s">
        <v>196</v>
      </c>
      <c r="AF1639" t="s">
        <v>196</v>
      </c>
      <c r="AG1639" t="s">
        <v>198</v>
      </c>
      <c r="AH1639" t="s">
        <v>197</v>
      </c>
      <c r="AI1639" t="s">
        <v>198</v>
      </c>
      <c r="AJ1639" t="s">
        <v>198</v>
      </c>
      <c r="AK1639" t="s">
        <v>197</v>
      </c>
      <c r="AL1639" t="s">
        <v>197</v>
      </c>
      <c r="AM1639" t="s">
        <v>197</v>
      </c>
      <c r="AN1639" t="s">
        <v>197</v>
      </c>
      <c r="AO1639" t="s">
        <v>197</v>
      </c>
      <c r="AP1639" t="s">
        <v>197</v>
      </c>
      <c r="AQ1639" s="241">
        <v>0</v>
      </c>
      <c r="AR1639" s="241">
        <v>0</v>
      </c>
    </row>
    <row r="1640" spans="1:44" x14ac:dyDescent="0.2">
      <c r="A1640">
        <v>124070</v>
      </c>
      <c r="B1640" t="s">
        <v>1141</v>
      </c>
      <c r="C1640" t="s">
        <v>196</v>
      </c>
      <c r="D1640" t="s">
        <v>196</v>
      </c>
      <c r="E1640" t="s">
        <v>196</v>
      </c>
      <c r="F1640" t="s">
        <v>198</v>
      </c>
      <c r="G1640" t="s">
        <v>198</v>
      </c>
      <c r="H1640" t="s">
        <v>198</v>
      </c>
      <c r="I1640" t="s">
        <v>198</v>
      </c>
      <c r="J1640" t="s">
        <v>198</v>
      </c>
      <c r="K1640" t="s">
        <v>198</v>
      </c>
      <c r="L1640" t="s">
        <v>196</v>
      </c>
      <c r="M1640" t="s">
        <v>197</v>
      </c>
      <c r="N1640" t="s">
        <v>198</v>
      </c>
      <c r="O1640" t="s">
        <v>198</v>
      </c>
      <c r="P1640" t="s">
        <v>198</v>
      </c>
      <c r="Q1640" t="s">
        <v>198</v>
      </c>
      <c r="R1640" t="s">
        <v>198</v>
      </c>
      <c r="S1640" t="s">
        <v>198</v>
      </c>
      <c r="T1640" t="s">
        <v>198</v>
      </c>
      <c r="U1640" t="s">
        <v>198</v>
      </c>
      <c r="V1640" t="s">
        <v>198</v>
      </c>
      <c r="W1640" t="s">
        <v>198</v>
      </c>
      <c r="X1640" t="s">
        <v>198</v>
      </c>
      <c r="Y1640" t="s">
        <v>198</v>
      </c>
      <c r="Z1640" t="s">
        <v>198</v>
      </c>
      <c r="AA1640" t="s">
        <v>196</v>
      </c>
      <c r="AB1640" t="s">
        <v>198</v>
      </c>
      <c r="AC1640" t="s">
        <v>198</v>
      </c>
      <c r="AD1640" t="s">
        <v>198</v>
      </c>
      <c r="AE1640" t="s">
        <v>198</v>
      </c>
      <c r="AF1640" t="s">
        <v>196</v>
      </c>
      <c r="AG1640" t="s">
        <v>198</v>
      </c>
      <c r="AH1640" t="s">
        <v>198</v>
      </c>
      <c r="AI1640" t="s">
        <v>198</v>
      </c>
      <c r="AJ1640" t="s">
        <v>198</v>
      </c>
      <c r="AK1640" t="s">
        <v>198</v>
      </c>
      <c r="AL1640" t="s">
        <v>197</v>
      </c>
      <c r="AM1640" t="s">
        <v>197</v>
      </c>
      <c r="AN1640" t="s">
        <v>197</v>
      </c>
      <c r="AO1640" t="s">
        <v>197</v>
      </c>
      <c r="AP1640" t="s">
        <v>197</v>
      </c>
      <c r="AQ1640" s="241">
        <v>0</v>
      </c>
      <c r="AR1640" s="241">
        <v>0</v>
      </c>
    </row>
    <row r="1641" spans="1:44" x14ac:dyDescent="0.2">
      <c r="A1641">
        <v>124071</v>
      </c>
      <c r="B1641" t="s">
        <v>1141</v>
      </c>
      <c r="C1641" t="s">
        <v>198</v>
      </c>
      <c r="D1641" t="s">
        <v>196</v>
      </c>
      <c r="E1641" t="s">
        <v>198</v>
      </c>
      <c r="F1641" t="s">
        <v>198</v>
      </c>
      <c r="G1641" t="s">
        <v>198</v>
      </c>
      <c r="H1641" t="s">
        <v>198</v>
      </c>
      <c r="I1641" t="s">
        <v>198</v>
      </c>
      <c r="J1641" t="s">
        <v>196</v>
      </c>
      <c r="K1641" t="s">
        <v>198</v>
      </c>
      <c r="L1641" t="s">
        <v>196</v>
      </c>
      <c r="M1641" t="s">
        <v>197</v>
      </c>
      <c r="N1641" t="s">
        <v>196</v>
      </c>
      <c r="O1641" t="s">
        <v>198</v>
      </c>
      <c r="P1641" t="s">
        <v>196</v>
      </c>
      <c r="Q1641" t="s">
        <v>198</v>
      </c>
      <c r="R1641" t="s">
        <v>198</v>
      </c>
      <c r="S1641" t="s">
        <v>198</v>
      </c>
      <c r="T1641" t="s">
        <v>198</v>
      </c>
      <c r="U1641" t="s">
        <v>198</v>
      </c>
      <c r="V1641" t="s">
        <v>198</v>
      </c>
      <c r="W1641" t="s">
        <v>198</v>
      </c>
      <c r="X1641" t="s">
        <v>198</v>
      </c>
      <c r="Y1641" t="s">
        <v>198</v>
      </c>
      <c r="Z1641" t="s">
        <v>198</v>
      </c>
      <c r="AA1641" t="s">
        <v>198</v>
      </c>
      <c r="AB1641" t="s">
        <v>198</v>
      </c>
      <c r="AC1641" t="s">
        <v>198</v>
      </c>
      <c r="AD1641" t="s">
        <v>197</v>
      </c>
      <c r="AE1641" t="s">
        <v>197</v>
      </c>
      <c r="AF1641" t="s">
        <v>198</v>
      </c>
      <c r="AG1641" t="s">
        <v>198</v>
      </c>
      <c r="AH1641" t="s">
        <v>198</v>
      </c>
      <c r="AI1641" t="s">
        <v>198</v>
      </c>
      <c r="AJ1641" t="s">
        <v>198</v>
      </c>
      <c r="AK1641" t="s">
        <v>197</v>
      </c>
      <c r="AL1641" t="s">
        <v>197</v>
      </c>
      <c r="AM1641" t="s">
        <v>197</v>
      </c>
      <c r="AN1641" t="s">
        <v>197</v>
      </c>
      <c r="AO1641" t="s">
        <v>197</v>
      </c>
      <c r="AP1641" t="s">
        <v>197</v>
      </c>
      <c r="AQ1641" s="241">
        <v>0</v>
      </c>
      <c r="AR1641" s="241">
        <v>0</v>
      </c>
    </row>
    <row r="1642" spans="1:44" x14ac:dyDescent="0.2">
      <c r="A1642">
        <v>124073</v>
      </c>
      <c r="B1642" t="s">
        <v>1141</v>
      </c>
      <c r="C1642" t="s">
        <v>196</v>
      </c>
      <c r="D1642" t="s">
        <v>196</v>
      </c>
      <c r="E1642" t="s">
        <v>196</v>
      </c>
      <c r="F1642" t="s">
        <v>196</v>
      </c>
      <c r="G1642" t="s">
        <v>196</v>
      </c>
      <c r="H1642" t="s">
        <v>198</v>
      </c>
      <c r="I1642" t="s">
        <v>198</v>
      </c>
      <c r="J1642" t="s">
        <v>198</v>
      </c>
      <c r="K1642" t="s">
        <v>196</v>
      </c>
      <c r="L1642" t="s">
        <v>196</v>
      </c>
      <c r="M1642" t="s">
        <v>197</v>
      </c>
      <c r="N1642" t="s">
        <v>196</v>
      </c>
      <c r="O1642" t="s">
        <v>198</v>
      </c>
      <c r="P1642" t="s">
        <v>198</v>
      </c>
      <c r="Q1642" t="s">
        <v>198</v>
      </c>
      <c r="R1642" t="s">
        <v>196</v>
      </c>
      <c r="S1642" t="s">
        <v>198</v>
      </c>
      <c r="T1642" t="s">
        <v>197</v>
      </c>
      <c r="U1642" t="s">
        <v>198</v>
      </c>
      <c r="V1642" t="s">
        <v>196</v>
      </c>
      <c r="W1642" t="s">
        <v>198</v>
      </c>
      <c r="X1642" t="s">
        <v>198</v>
      </c>
      <c r="Y1642" t="s">
        <v>198</v>
      </c>
      <c r="Z1642" t="s">
        <v>198</v>
      </c>
      <c r="AA1642" t="s">
        <v>198</v>
      </c>
      <c r="AB1642" t="s">
        <v>198</v>
      </c>
      <c r="AC1642" t="s">
        <v>198</v>
      </c>
      <c r="AD1642" t="s">
        <v>198</v>
      </c>
      <c r="AE1642" t="s">
        <v>198</v>
      </c>
      <c r="AF1642" t="s">
        <v>198</v>
      </c>
      <c r="AG1642" t="s">
        <v>198</v>
      </c>
      <c r="AH1642" t="s">
        <v>198</v>
      </c>
      <c r="AI1642" t="s">
        <v>197</v>
      </c>
      <c r="AJ1642" t="s">
        <v>198</v>
      </c>
      <c r="AK1642" t="s">
        <v>197</v>
      </c>
      <c r="AL1642" t="s">
        <v>197</v>
      </c>
      <c r="AM1642" t="s">
        <v>197</v>
      </c>
      <c r="AN1642" t="s">
        <v>197</v>
      </c>
      <c r="AO1642" t="s">
        <v>197</v>
      </c>
      <c r="AP1642" t="s">
        <v>197</v>
      </c>
      <c r="AQ1642" s="241">
        <v>0</v>
      </c>
      <c r="AR1642" s="241">
        <v>0</v>
      </c>
    </row>
    <row r="1643" spans="1:44" x14ac:dyDescent="0.2">
      <c r="A1643">
        <v>124077</v>
      </c>
      <c r="B1643" t="s">
        <v>1141</v>
      </c>
      <c r="C1643" t="s">
        <v>196</v>
      </c>
      <c r="D1643" t="s">
        <v>196</v>
      </c>
      <c r="E1643" t="s">
        <v>196</v>
      </c>
      <c r="F1643" t="s">
        <v>198</v>
      </c>
      <c r="G1643" t="s">
        <v>198</v>
      </c>
      <c r="H1643" t="s">
        <v>198</v>
      </c>
      <c r="I1643" t="s">
        <v>198</v>
      </c>
      <c r="J1643" t="s">
        <v>198</v>
      </c>
      <c r="K1643" t="s">
        <v>198</v>
      </c>
      <c r="L1643" t="s">
        <v>196</v>
      </c>
      <c r="M1643" t="s">
        <v>198</v>
      </c>
      <c r="N1643"/>
      <c r="O1643"/>
      <c r="P1643"/>
      <c r="Q1643"/>
      <c r="R1643"/>
      <c r="S1643"/>
      <c r="T1643"/>
      <c r="U1643"/>
      <c r="V1643"/>
      <c r="W1643" t="s">
        <v>198</v>
      </c>
      <c r="X1643" t="s">
        <v>198</v>
      </c>
      <c r="Y1643" t="s">
        <v>198</v>
      </c>
      <c r="Z1643" t="s">
        <v>198</v>
      </c>
      <c r="AA1643" t="s">
        <v>198</v>
      </c>
      <c r="AB1643" t="s">
        <v>197</v>
      </c>
      <c r="AC1643" t="s">
        <v>198</v>
      </c>
      <c r="AD1643" t="s">
        <v>198</v>
      </c>
      <c r="AE1643" t="s">
        <v>198</v>
      </c>
      <c r="AF1643" t="s">
        <v>198</v>
      </c>
      <c r="AG1643" t="s">
        <v>198</v>
      </c>
      <c r="AH1643" t="s">
        <v>198</v>
      </c>
      <c r="AI1643" t="s">
        <v>198</v>
      </c>
      <c r="AJ1643" t="s">
        <v>198</v>
      </c>
      <c r="AK1643" t="s">
        <v>198</v>
      </c>
      <c r="AL1643" t="s">
        <v>197</v>
      </c>
      <c r="AM1643" t="s">
        <v>197</v>
      </c>
      <c r="AN1643" t="s">
        <v>197</v>
      </c>
      <c r="AO1643" t="s">
        <v>197</v>
      </c>
      <c r="AP1643" t="s">
        <v>197</v>
      </c>
      <c r="AQ1643" s="241">
        <v>0</v>
      </c>
      <c r="AR1643" s="241">
        <v>0</v>
      </c>
    </row>
    <row r="1644" spans="1:44" x14ac:dyDescent="0.2">
      <c r="A1644">
        <v>124079</v>
      </c>
      <c r="B1644" t="s">
        <v>1141</v>
      </c>
      <c r="C1644" t="s">
        <v>198</v>
      </c>
      <c r="D1644" t="s">
        <v>196</v>
      </c>
      <c r="E1644" t="s">
        <v>198</v>
      </c>
      <c r="F1644" t="s">
        <v>198</v>
      </c>
      <c r="G1644" t="s">
        <v>198</v>
      </c>
      <c r="H1644" t="s">
        <v>198</v>
      </c>
      <c r="I1644" t="s">
        <v>198</v>
      </c>
      <c r="J1644" t="s">
        <v>198</v>
      </c>
      <c r="K1644" t="s">
        <v>198</v>
      </c>
      <c r="L1644" t="s">
        <v>196</v>
      </c>
      <c r="M1644" t="s">
        <v>196</v>
      </c>
      <c r="N1644" t="s">
        <v>198</v>
      </c>
      <c r="O1644" t="s">
        <v>198</v>
      </c>
      <c r="P1644" t="s">
        <v>198</v>
      </c>
      <c r="Q1644" t="s">
        <v>198</v>
      </c>
      <c r="R1644" t="s">
        <v>197</v>
      </c>
      <c r="S1644" t="s">
        <v>197</v>
      </c>
      <c r="T1644" t="s">
        <v>198</v>
      </c>
      <c r="U1644" t="s">
        <v>197</v>
      </c>
      <c r="V1644" t="s">
        <v>198</v>
      </c>
      <c r="W1644" t="s">
        <v>198</v>
      </c>
      <c r="X1644" t="s">
        <v>198</v>
      </c>
      <c r="Y1644" t="s">
        <v>198</v>
      </c>
      <c r="Z1644" t="s">
        <v>198</v>
      </c>
      <c r="AA1644" t="s">
        <v>198</v>
      </c>
      <c r="AB1644" t="s">
        <v>198</v>
      </c>
      <c r="AC1644" t="s">
        <v>198</v>
      </c>
      <c r="AD1644" t="s">
        <v>198</v>
      </c>
      <c r="AE1644" t="s">
        <v>198</v>
      </c>
      <c r="AF1644" t="s">
        <v>198</v>
      </c>
      <c r="AG1644" t="s">
        <v>198</v>
      </c>
      <c r="AH1644" t="s">
        <v>198</v>
      </c>
      <c r="AI1644" t="s">
        <v>198</v>
      </c>
      <c r="AJ1644" t="s">
        <v>198</v>
      </c>
      <c r="AK1644" t="s">
        <v>198</v>
      </c>
      <c r="AL1644" t="s">
        <v>197</v>
      </c>
      <c r="AM1644" t="s">
        <v>197</v>
      </c>
      <c r="AN1644" t="s">
        <v>197</v>
      </c>
      <c r="AO1644" t="s">
        <v>197</v>
      </c>
      <c r="AP1644" t="s">
        <v>197</v>
      </c>
      <c r="AQ1644" s="241">
        <v>0</v>
      </c>
      <c r="AR1644" s="241">
        <v>0</v>
      </c>
    </row>
    <row r="1645" spans="1:44" x14ac:dyDescent="0.2">
      <c r="A1645">
        <v>124087</v>
      </c>
      <c r="B1645" t="s">
        <v>1141</v>
      </c>
      <c r="C1645" t="s">
        <v>198</v>
      </c>
      <c r="D1645" t="s">
        <v>198</v>
      </c>
      <c r="E1645" t="s">
        <v>198</v>
      </c>
      <c r="F1645" t="s">
        <v>198</v>
      </c>
      <c r="G1645" t="s">
        <v>196</v>
      </c>
      <c r="H1645" t="s">
        <v>198</v>
      </c>
      <c r="I1645" t="s">
        <v>198</v>
      </c>
      <c r="J1645" t="s">
        <v>198</v>
      </c>
      <c r="K1645" t="s">
        <v>198</v>
      </c>
      <c r="L1645" t="s">
        <v>198</v>
      </c>
      <c r="M1645" t="s">
        <v>197</v>
      </c>
      <c r="N1645" t="s">
        <v>196</v>
      </c>
      <c r="O1645" t="s">
        <v>198</v>
      </c>
      <c r="P1645" t="s">
        <v>198</v>
      </c>
      <c r="Q1645" t="s">
        <v>198</v>
      </c>
      <c r="R1645" t="s">
        <v>198</v>
      </c>
      <c r="S1645" t="s">
        <v>198</v>
      </c>
      <c r="T1645" t="s">
        <v>197</v>
      </c>
      <c r="U1645" t="s">
        <v>198</v>
      </c>
      <c r="V1645" t="s">
        <v>198</v>
      </c>
      <c r="W1645" t="s">
        <v>198</v>
      </c>
      <c r="X1645" t="s">
        <v>198</v>
      </c>
      <c r="Y1645" t="s">
        <v>198</v>
      </c>
      <c r="Z1645" t="s">
        <v>198</v>
      </c>
      <c r="AA1645" t="s">
        <v>198</v>
      </c>
      <c r="AB1645" t="s">
        <v>198</v>
      </c>
      <c r="AC1645" t="s">
        <v>198</v>
      </c>
      <c r="AD1645" t="s">
        <v>198</v>
      </c>
      <c r="AE1645" t="s">
        <v>198</v>
      </c>
      <c r="AF1645" t="s">
        <v>198</v>
      </c>
      <c r="AG1645" t="s">
        <v>198</v>
      </c>
      <c r="AH1645" t="s">
        <v>198</v>
      </c>
      <c r="AI1645" t="s">
        <v>198</v>
      </c>
      <c r="AJ1645" t="s">
        <v>198</v>
      </c>
      <c r="AK1645" t="s">
        <v>198</v>
      </c>
      <c r="AL1645" t="s">
        <v>197</v>
      </c>
      <c r="AM1645" t="s">
        <v>197</v>
      </c>
      <c r="AN1645" t="s">
        <v>197</v>
      </c>
      <c r="AO1645" t="s">
        <v>197</v>
      </c>
      <c r="AP1645" t="s">
        <v>197</v>
      </c>
      <c r="AQ1645" s="241">
        <v>0</v>
      </c>
      <c r="AR1645" s="241">
        <v>0</v>
      </c>
    </row>
    <row r="1646" spans="1:44" x14ac:dyDescent="0.2">
      <c r="A1646">
        <v>124089</v>
      </c>
      <c r="B1646" t="s">
        <v>1141</v>
      </c>
      <c r="C1646" t="s">
        <v>198</v>
      </c>
      <c r="D1646" t="s">
        <v>198</v>
      </c>
      <c r="E1646" t="s">
        <v>198</v>
      </c>
      <c r="F1646" t="s">
        <v>198</v>
      </c>
      <c r="G1646" t="s">
        <v>198</v>
      </c>
      <c r="H1646" t="s">
        <v>198</v>
      </c>
      <c r="I1646" t="s">
        <v>198</v>
      </c>
      <c r="J1646" t="s">
        <v>198</v>
      </c>
      <c r="K1646" t="s">
        <v>198</v>
      </c>
      <c r="L1646" t="s">
        <v>197</v>
      </c>
      <c r="M1646" t="s">
        <v>197</v>
      </c>
      <c r="N1646" t="s">
        <v>198</v>
      </c>
      <c r="O1646" t="s">
        <v>198</v>
      </c>
      <c r="P1646" t="s">
        <v>198</v>
      </c>
      <c r="Q1646" t="s">
        <v>198</v>
      </c>
      <c r="R1646" t="s">
        <v>197</v>
      </c>
      <c r="S1646" t="s">
        <v>198</v>
      </c>
      <c r="T1646" t="s">
        <v>197</v>
      </c>
      <c r="U1646" t="s">
        <v>198</v>
      </c>
      <c r="V1646" t="s">
        <v>197</v>
      </c>
      <c r="W1646" t="s">
        <v>198</v>
      </c>
      <c r="X1646" t="s">
        <v>198</v>
      </c>
      <c r="Y1646" t="s">
        <v>196</v>
      </c>
      <c r="Z1646" t="s">
        <v>196</v>
      </c>
      <c r="AA1646" t="s">
        <v>198</v>
      </c>
      <c r="AB1646" t="s">
        <v>198</v>
      </c>
      <c r="AC1646" t="s">
        <v>198</v>
      </c>
      <c r="AD1646" t="s">
        <v>198</v>
      </c>
      <c r="AE1646" t="s">
        <v>198</v>
      </c>
      <c r="AF1646" t="s">
        <v>198</v>
      </c>
      <c r="AG1646" t="s">
        <v>198</v>
      </c>
      <c r="AH1646" t="s">
        <v>198</v>
      </c>
      <c r="AI1646" t="s">
        <v>198</v>
      </c>
      <c r="AJ1646" t="s">
        <v>198</v>
      </c>
      <c r="AK1646" t="s">
        <v>198</v>
      </c>
      <c r="AL1646" t="s">
        <v>197</v>
      </c>
      <c r="AM1646" t="s">
        <v>197</v>
      </c>
      <c r="AN1646" t="s">
        <v>197</v>
      </c>
      <c r="AO1646" t="s">
        <v>197</v>
      </c>
      <c r="AP1646" t="s">
        <v>197</v>
      </c>
      <c r="AQ1646" s="241">
        <v>0</v>
      </c>
      <c r="AR1646" s="241">
        <v>0</v>
      </c>
    </row>
    <row r="1647" spans="1:44" x14ac:dyDescent="0.2">
      <c r="A1647">
        <v>124091</v>
      </c>
      <c r="B1647" t="s">
        <v>1141</v>
      </c>
      <c r="C1647" t="s">
        <v>196</v>
      </c>
      <c r="D1647" t="s">
        <v>198</v>
      </c>
      <c r="E1647" t="s">
        <v>198</v>
      </c>
      <c r="F1647" t="s">
        <v>198</v>
      </c>
      <c r="G1647" t="s">
        <v>198</v>
      </c>
      <c r="H1647" t="s">
        <v>198</v>
      </c>
      <c r="I1647" t="s">
        <v>198</v>
      </c>
      <c r="J1647" t="s">
        <v>198</v>
      </c>
      <c r="K1647" t="s">
        <v>198</v>
      </c>
      <c r="L1647" t="s">
        <v>198</v>
      </c>
      <c r="M1647" t="s">
        <v>197</v>
      </c>
      <c r="N1647" t="s">
        <v>196</v>
      </c>
      <c r="O1647" t="s">
        <v>198</v>
      </c>
      <c r="P1647" t="s">
        <v>198</v>
      </c>
      <c r="Q1647" t="s">
        <v>198</v>
      </c>
      <c r="R1647" t="s">
        <v>197</v>
      </c>
      <c r="S1647" t="s">
        <v>198</v>
      </c>
      <c r="T1647" t="s">
        <v>197</v>
      </c>
      <c r="U1647" t="s">
        <v>198</v>
      </c>
      <c r="V1647" t="s">
        <v>198</v>
      </c>
      <c r="W1647" t="s">
        <v>198</v>
      </c>
      <c r="X1647" t="s">
        <v>198</v>
      </c>
      <c r="Y1647" t="s">
        <v>198</v>
      </c>
      <c r="Z1647" t="s">
        <v>198</v>
      </c>
      <c r="AA1647" t="s">
        <v>198</v>
      </c>
      <c r="AB1647" t="s">
        <v>198</v>
      </c>
      <c r="AC1647" t="s">
        <v>198</v>
      </c>
      <c r="AD1647" t="s">
        <v>198</v>
      </c>
      <c r="AE1647" t="s">
        <v>198</v>
      </c>
      <c r="AF1647" t="s">
        <v>198</v>
      </c>
      <c r="AG1647" t="s">
        <v>198</v>
      </c>
      <c r="AH1647" t="s">
        <v>198</v>
      </c>
      <c r="AI1647" t="s">
        <v>198</v>
      </c>
      <c r="AJ1647" t="s">
        <v>198</v>
      </c>
      <c r="AK1647" t="s">
        <v>198</v>
      </c>
      <c r="AL1647" t="s">
        <v>197</v>
      </c>
      <c r="AM1647" t="s">
        <v>197</v>
      </c>
      <c r="AN1647" t="s">
        <v>197</v>
      </c>
      <c r="AO1647" t="s">
        <v>197</v>
      </c>
      <c r="AP1647" t="s">
        <v>197</v>
      </c>
      <c r="AQ1647" s="241">
        <v>0</v>
      </c>
      <c r="AR1647" s="241">
        <v>0</v>
      </c>
    </row>
    <row r="1648" spans="1:44" x14ac:dyDescent="0.2">
      <c r="A1648">
        <v>124093</v>
      </c>
      <c r="B1648" t="s">
        <v>1141</v>
      </c>
      <c r="C1648" t="s">
        <v>198</v>
      </c>
      <c r="D1648" t="s">
        <v>198</v>
      </c>
      <c r="E1648" t="s">
        <v>198</v>
      </c>
      <c r="F1648" t="s">
        <v>198</v>
      </c>
      <c r="G1648" t="s">
        <v>198</v>
      </c>
      <c r="H1648" t="s">
        <v>198</v>
      </c>
      <c r="I1648" t="s">
        <v>198</v>
      </c>
      <c r="J1648" t="s">
        <v>198</v>
      </c>
      <c r="K1648" t="s">
        <v>198</v>
      </c>
      <c r="L1648" t="s">
        <v>198</v>
      </c>
      <c r="M1648" t="s">
        <v>197</v>
      </c>
      <c r="N1648" t="s">
        <v>198</v>
      </c>
      <c r="O1648" t="s">
        <v>198</v>
      </c>
      <c r="P1648" t="s">
        <v>198</v>
      </c>
      <c r="Q1648" t="s">
        <v>198</v>
      </c>
      <c r="R1648" t="s">
        <v>198</v>
      </c>
      <c r="S1648" t="s">
        <v>198</v>
      </c>
      <c r="T1648" t="s">
        <v>196</v>
      </c>
      <c r="U1648" t="s">
        <v>196</v>
      </c>
      <c r="V1648" t="s">
        <v>198</v>
      </c>
      <c r="W1648" t="s">
        <v>198</v>
      </c>
      <c r="X1648" t="s">
        <v>198</v>
      </c>
      <c r="Y1648" t="s">
        <v>198</v>
      </c>
      <c r="Z1648" t="s">
        <v>196</v>
      </c>
      <c r="AA1648" t="s">
        <v>198</v>
      </c>
      <c r="AB1648" t="s">
        <v>198</v>
      </c>
      <c r="AC1648" t="s">
        <v>198</v>
      </c>
      <c r="AD1648" t="s">
        <v>198</v>
      </c>
      <c r="AE1648" t="s">
        <v>198</v>
      </c>
      <c r="AF1648" t="s">
        <v>198</v>
      </c>
      <c r="AG1648" t="s">
        <v>198</v>
      </c>
      <c r="AH1648" t="s">
        <v>198</v>
      </c>
      <c r="AI1648" t="s">
        <v>198</v>
      </c>
      <c r="AJ1648" t="s">
        <v>198</v>
      </c>
      <c r="AK1648" t="s">
        <v>198</v>
      </c>
      <c r="AL1648" t="s">
        <v>197</v>
      </c>
      <c r="AM1648" t="s">
        <v>197</v>
      </c>
      <c r="AN1648" t="s">
        <v>197</v>
      </c>
      <c r="AO1648" t="s">
        <v>197</v>
      </c>
      <c r="AP1648" t="s">
        <v>197</v>
      </c>
      <c r="AQ1648" s="241">
        <v>0</v>
      </c>
      <c r="AR1648" s="241">
        <v>0</v>
      </c>
    </row>
    <row r="1649" spans="1:44" x14ac:dyDescent="0.2">
      <c r="A1649">
        <v>124096</v>
      </c>
      <c r="B1649" t="s">
        <v>1141</v>
      </c>
      <c r="C1649" t="s">
        <v>198</v>
      </c>
      <c r="D1649" t="s">
        <v>196</v>
      </c>
      <c r="E1649" t="s">
        <v>196</v>
      </c>
      <c r="F1649" t="s">
        <v>196</v>
      </c>
      <c r="G1649" t="s">
        <v>196</v>
      </c>
      <c r="H1649" t="s">
        <v>198</v>
      </c>
      <c r="I1649" t="s">
        <v>196</v>
      </c>
      <c r="J1649" t="s">
        <v>198</v>
      </c>
      <c r="K1649" t="s">
        <v>198</v>
      </c>
      <c r="L1649" t="s">
        <v>198</v>
      </c>
      <c r="M1649" t="s">
        <v>196</v>
      </c>
      <c r="N1649" t="s">
        <v>198</v>
      </c>
      <c r="O1649" t="s">
        <v>198</v>
      </c>
      <c r="P1649" t="s">
        <v>198</v>
      </c>
      <c r="Q1649" t="s">
        <v>198</v>
      </c>
      <c r="R1649" t="s">
        <v>198</v>
      </c>
      <c r="S1649" t="s">
        <v>198</v>
      </c>
      <c r="T1649" t="s">
        <v>198</v>
      </c>
      <c r="U1649" t="s">
        <v>198</v>
      </c>
      <c r="V1649" t="s">
        <v>197</v>
      </c>
      <c r="W1649" t="s">
        <v>198</v>
      </c>
      <c r="X1649" t="s">
        <v>198</v>
      </c>
      <c r="Y1649" t="s">
        <v>198</v>
      </c>
      <c r="Z1649" t="s">
        <v>198</v>
      </c>
      <c r="AA1649" t="s">
        <v>198</v>
      </c>
      <c r="AB1649" t="s">
        <v>198</v>
      </c>
      <c r="AC1649" t="s">
        <v>198</v>
      </c>
      <c r="AD1649" t="s">
        <v>198</v>
      </c>
      <c r="AE1649" t="s">
        <v>196</v>
      </c>
      <c r="AF1649" t="s">
        <v>198</v>
      </c>
      <c r="AG1649" t="s">
        <v>198</v>
      </c>
      <c r="AH1649" t="s">
        <v>198</v>
      </c>
      <c r="AI1649" t="s">
        <v>198</v>
      </c>
      <c r="AJ1649" t="s">
        <v>198</v>
      </c>
      <c r="AK1649" t="s">
        <v>198</v>
      </c>
      <c r="AL1649" t="s">
        <v>197</v>
      </c>
      <c r="AM1649" t="s">
        <v>197</v>
      </c>
      <c r="AN1649" t="s">
        <v>197</v>
      </c>
      <c r="AO1649" t="s">
        <v>197</v>
      </c>
      <c r="AP1649" t="s">
        <v>197</v>
      </c>
      <c r="AQ1649" s="241">
        <v>0</v>
      </c>
      <c r="AR1649" s="241">
        <v>0</v>
      </c>
    </row>
    <row r="1650" spans="1:44" x14ac:dyDescent="0.2">
      <c r="A1650">
        <v>124105</v>
      </c>
      <c r="B1650" t="s">
        <v>1141</v>
      </c>
      <c r="C1650" t="s">
        <v>198</v>
      </c>
      <c r="D1650" t="s">
        <v>198</v>
      </c>
      <c r="E1650" t="s">
        <v>198</v>
      </c>
      <c r="F1650" t="s">
        <v>198</v>
      </c>
      <c r="G1650" t="s">
        <v>196</v>
      </c>
      <c r="H1650" t="s">
        <v>198</v>
      </c>
      <c r="I1650" t="s">
        <v>198</v>
      </c>
      <c r="J1650" t="s">
        <v>198</v>
      </c>
      <c r="K1650" t="s">
        <v>198</v>
      </c>
      <c r="L1650" t="s">
        <v>198</v>
      </c>
      <c r="M1650" t="s">
        <v>197</v>
      </c>
      <c r="N1650" t="s">
        <v>198</v>
      </c>
      <c r="O1650" t="s">
        <v>197</v>
      </c>
      <c r="P1650" t="s">
        <v>198</v>
      </c>
      <c r="Q1650" t="s">
        <v>197</v>
      </c>
      <c r="R1650" t="s">
        <v>198</v>
      </c>
      <c r="S1650" t="s">
        <v>196</v>
      </c>
      <c r="T1650" t="s">
        <v>198</v>
      </c>
      <c r="U1650" t="s">
        <v>198</v>
      </c>
      <c r="V1650" t="s">
        <v>198</v>
      </c>
      <c r="W1650" t="s">
        <v>198</v>
      </c>
      <c r="X1650" t="s">
        <v>198</v>
      </c>
      <c r="Y1650" t="s">
        <v>198</v>
      </c>
      <c r="Z1650" t="s">
        <v>198</v>
      </c>
      <c r="AA1650" t="s">
        <v>198</v>
      </c>
      <c r="AB1650" t="s">
        <v>198</v>
      </c>
      <c r="AC1650" t="s">
        <v>198</v>
      </c>
      <c r="AD1650" t="s">
        <v>198</v>
      </c>
      <c r="AE1650" t="s">
        <v>198</v>
      </c>
      <c r="AF1650" t="s">
        <v>198</v>
      </c>
      <c r="AG1650" t="s">
        <v>198</v>
      </c>
      <c r="AH1650" t="s">
        <v>198</v>
      </c>
      <c r="AI1650" t="s">
        <v>198</v>
      </c>
      <c r="AJ1650" t="s">
        <v>198</v>
      </c>
      <c r="AK1650" t="s">
        <v>198</v>
      </c>
      <c r="AL1650" t="s">
        <v>197</v>
      </c>
      <c r="AM1650" t="s">
        <v>197</v>
      </c>
      <c r="AN1650" t="s">
        <v>197</v>
      </c>
      <c r="AO1650" t="s">
        <v>197</v>
      </c>
      <c r="AP1650" t="s">
        <v>197</v>
      </c>
      <c r="AQ1650" s="241">
        <v>0</v>
      </c>
      <c r="AR1650" s="241">
        <v>0</v>
      </c>
    </row>
    <row r="1651" spans="1:44" x14ac:dyDescent="0.2">
      <c r="A1651">
        <v>124110</v>
      </c>
      <c r="B1651" t="s">
        <v>1141</v>
      </c>
      <c r="C1651" t="s">
        <v>198</v>
      </c>
      <c r="D1651" t="s">
        <v>198</v>
      </c>
      <c r="E1651" t="s">
        <v>198</v>
      </c>
      <c r="F1651" t="s">
        <v>198</v>
      </c>
      <c r="G1651" t="s">
        <v>198</v>
      </c>
      <c r="H1651" t="s">
        <v>198</v>
      </c>
      <c r="I1651" t="s">
        <v>198</v>
      </c>
      <c r="J1651" t="s">
        <v>197</v>
      </c>
      <c r="K1651" t="s">
        <v>198</v>
      </c>
      <c r="L1651" t="s">
        <v>198</v>
      </c>
      <c r="M1651" t="s">
        <v>197</v>
      </c>
      <c r="N1651" t="s">
        <v>197</v>
      </c>
      <c r="O1651" t="s">
        <v>197</v>
      </c>
      <c r="P1651" t="s">
        <v>197</v>
      </c>
      <c r="Q1651" t="s">
        <v>198</v>
      </c>
      <c r="R1651" t="s">
        <v>197</v>
      </c>
      <c r="S1651" t="s">
        <v>197</v>
      </c>
      <c r="T1651" t="s">
        <v>197</v>
      </c>
      <c r="U1651" t="s">
        <v>197</v>
      </c>
      <c r="V1651" t="s">
        <v>198</v>
      </c>
      <c r="W1651" t="s">
        <v>198</v>
      </c>
      <c r="X1651" t="s">
        <v>198</v>
      </c>
      <c r="Y1651" t="s">
        <v>198</v>
      </c>
      <c r="Z1651" t="s">
        <v>198</v>
      </c>
      <c r="AA1651" t="s">
        <v>198</v>
      </c>
      <c r="AB1651" t="s">
        <v>198</v>
      </c>
      <c r="AC1651" t="s">
        <v>198</v>
      </c>
      <c r="AD1651" t="s">
        <v>198</v>
      </c>
      <c r="AE1651" t="s">
        <v>198</v>
      </c>
      <c r="AF1651" t="s">
        <v>198</v>
      </c>
      <c r="AG1651" t="s">
        <v>197</v>
      </c>
      <c r="AH1651" t="s">
        <v>197</v>
      </c>
      <c r="AI1651" t="s">
        <v>197</v>
      </c>
      <c r="AJ1651" t="s">
        <v>197</v>
      </c>
      <c r="AK1651" t="s">
        <v>197</v>
      </c>
      <c r="AL1651" t="s">
        <v>197</v>
      </c>
      <c r="AM1651" t="s">
        <v>197</v>
      </c>
      <c r="AN1651" t="s">
        <v>197</v>
      </c>
      <c r="AO1651" t="s">
        <v>197</v>
      </c>
      <c r="AP1651" t="s">
        <v>197</v>
      </c>
      <c r="AQ1651" s="241">
        <v>0</v>
      </c>
      <c r="AR1651" s="241">
        <v>0</v>
      </c>
    </row>
    <row r="1652" spans="1:44" x14ac:dyDescent="0.2">
      <c r="A1652">
        <v>124112</v>
      </c>
      <c r="B1652" t="s">
        <v>1141</v>
      </c>
      <c r="C1652" t="s">
        <v>198</v>
      </c>
      <c r="D1652" t="s">
        <v>198</v>
      </c>
      <c r="E1652" t="s">
        <v>198</v>
      </c>
      <c r="F1652" t="s">
        <v>198</v>
      </c>
      <c r="G1652" t="s">
        <v>198</v>
      </c>
      <c r="H1652" t="s">
        <v>198</v>
      </c>
      <c r="I1652" t="s">
        <v>198</v>
      </c>
      <c r="J1652" t="s">
        <v>198</v>
      </c>
      <c r="K1652" t="s">
        <v>198</v>
      </c>
      <c r="L1652" t="s">
        <v>198</v>
      </c>
      <c r="M1652" t="s">
        <v>197</v>
      </c>
      <c r="N1652" t="s">
        <v>196</v>
      </c>
      <c r="O1652" t="s">
        <v>198</v>
      </c>
      <c r="P1652" t="s">
        <v>198</v>
      </c>
      <c r="Q1652" t="s">
        <v>198</v>
      </c>
      <c r="R1652" t="s">
        <v>198</v>
      </c>
      <c r="S1652" t="s">
        <v>198</v>
      </c>
      <c r="T1652" t="s">
        <v>198</v>
      </c>
      <c r="U1652" t="s">
        <v>198</v>
      </c>
      <c r="V1652" t="s">
        <v>198</v>
      </c>
      <c r="W1652" t="s">
        <v>198</v>
      </c>
      <c r="X1652" t="s">
        <v>198</v>
      </c>
      <c r="Y1652" t="s">
        <v>196</v>
      </c>
      <c r="Z1652" t="s">
        <v>198</v>
      </c>
      <c r="AA1652" t="s">
        <v>198</v>
      </c>
      <c r="AB1652" t="s">
        <v>198</v>
      </c>
      <c r="AC1652" t="s">
        <v>198</v>
      </c>
      <c r="AD1652" t="s">
        <v>198</v>
      </c>
      <c r="AE1652" t="s">
        <v>198</v>
      </c>
      <c r="AF1652" t="s">
        <v>198</v>
      </c>
      <c r="AG1652" t="s">
        <v>198</v>
      </c>
      <c r="AH1652" t="s">
        <v>198</v>
      </c>
      <c r="AI1652" t="s">
        <v>198</v>
      </c>
      <c r="AJ1652" t="s">
        <v>198</v>
      </c>
      <c r="AK1652" t="s">
        <v>197</v>
      </c>
      <c r="AL1652" t="s">
        <v>197</v>
      </c>
      <c r="AM1652" t="s">
        <v>197</v>
      </c>
      <c r="AN1652" t="s">
        <v>197</v>
      </c>
      <c r="AO1652" t="s">
        <v>197</v>
      </c>
      <c r="AP1652" t="s">
        <v>197</v>
      </c>
      <c r="AQ1652" s="241">
        <v>0</v>
      </c>
      <c r="AR1652" s="241">
        <v>0</v>
      </c>
    </row>
    <row r="1653" spans="1:44" x14ac:dyDescent="0.2">
      <c r="A1653">
        <v>124119</v>
      </c>
      <c r="B1653" t="s">
        <v>65</v>
      </c>
      <c r="C1653" t="s">
        <v>198</v>
      </c>
      <c r="D1653" t="s">
        <v>198</v>
      </c>
      <c r="E1653" t="s">
        <v>196</v>
      </c>
      <c r="F1653" t="s">
        <v>198</v>
      </c>
      <c r="G1653" t="s">
        <v>198</v>
      </c>
      <c r="H1653" t="s">
        <v>198</v>
      </c>
      <c r="I1653" t="s">
        <v>198</v>
      </c>
      <c r="J1653" t="s">
        <v>198</v>
      </c>
      <c r="K1653" t="s">
        <v>196</v>
      </c>
      <c r="L1653" t="s">
        <v>196</v>
      </c>
      <c r="M1653" t="s">
        <v>197</v>
      </c>
      <c r="N1653" t="s">
        <v>196</v>
      </c>
      <c r="O1653" t="s">
        <v>198</v>
      </c>
      <c r="P1653" t="s">
        <v>198</v>
      </c>
      <c r="Q1653" t="s">
        <v>198</v>
      </c>
      <c r="R1653" t="s">
        <v>198</v>
      </c>
      <c r="S1653" t="s">
        <v>198</v>
      </c>
      <c r="T1653" t="s">
        <v>196</v>
      </c>
      <c r="U1653" t="s">
        <v>198</v>
      </c>
      <c r="V1653" t="s">
        <v>198</v>
      </c>
      <c r="W1653" t="s">
        <v>198</v>
      </c>
      <c r="X1653" t="s">
        <v>198</v>
      </c>
      <c r="Y1653" t="s">
        <v>198</v>
      </c>
      <c r="Z1653" t="s">
        <v>196</v>
      </c>
      <c r="AA1653" t="s">
        <v>198</v>
      </c>
      <c r="AB1653" t="s">
        <v>196</v>
      </c>
      <c r="AC1653" t="s">
        <v>196</v>
      </c>
      <c r="AD1653" t="s">
        <v>196</v>
      </c>
      <c r="AE1653" t="s">
        <v>196</v>
      </c>
      <c r="AF1653" t="s">
        <v>196</v>
      </c>
      <c r="AG1653" t="s">
        <v>197</v>
      </c>
      <c r="AH1653" t="s">
        <v>197</v>
      </c>
      <c r="AI1653" t="s">
        <v>197</v>
      </c>
      <c r="AJ1653" t="s">
        <v>197</v>
      </c>
      <c r="AK1653" t="s">
        <v>197</v>
      </c>
      <c r="AL1653"/>
      <c r="AM1653"/>
      <c r="AN1653"/>
      <c r="AO1653"/>
      <c r="AP1653"/>
      <c r="AQ1653" s="241">
        <v>0</v>
      </c>
      <c r="AR1653" s="241">
        <v>0</v>
      </c>
    </row>
    <row r="1654" spans="1:44" x14ac:dyDescent="0.2">
      <c r="A1654">
        <v>124125</v>
      </c>
      <c r="B1654" t="s">
        <v>1141</v>
      </c>
      <c r="C1654" t="s">
        <v>198</v>
      </c>
      <c r="D1654" t="s">
        <v>198</v>
      </c>
      <c r="E1654" t="s">
        <v>198</v>
      </c>
      <c r="F1654" t="s">
        <v>198</v>
      </c>
      <c r="G1654" t="s">
        <v>198</v>
      </c>
      <c r="H1654" t="s">
        <v>198</v>
      </c>
      <c r="I1654" t="s">
        <v>198</v>
      </c>
      <c r="J1654" t="s">
        <v>198</v>
      </c>
      <c r="K1654" t="s">
        <v>198</v>
      </c>
      <c r="L1654" t="s">
        <v>198</v>
      </c>
      <c r="M1654" t="s">
        <v>197</v>
      </c>
      <c r="N1654" t="s">
        <v>196</v>
      </c>
      <c r="O1654" t="s">
        <v>196</v>
      </c>
      <c r="P1654" t="s">
        <v>198</v>
      </c>
      <c r="Q1654" t="s">
        <v>198</v>
      </c>
      <c r="R1654" t="s">
        <v>198</v>
      </c>
      <c r="S1654" t="s">
        <v>198</v>
      </c>
      <c r="T1654" t="s">
        <v>198</v>
      </c>
      <c r="U1654" t="s">
        <v>198</v>
      </c>
      <c r="V1654" t="s">
        <v>198</v>
      </c>
      <c r="W1654" t="s">
        <v>198</v>
      </c>
      <c r="X1654" t="s">
        <v>198</v>
      </c>
      <c r="Y1654" t="s">
        <v>198</v>
      </c>
      <c r="Z1654" t="s">
        <v>198</v>
      </c>
      <c r="AA1654" t="s">
        <v>198</v>
      </c>
      <c r="AB1654" t="s">
        <v>198</v>
      </c>
      <c r="AC1654" t="s">
        <v>198</v>
      </c>
      <c r="AD1654" t="s">
        <v>198</v>
      </c>
      <c r="AE1654" t="s">
        <v>198</v>
      </c>
      <c r="AF1654" t="s">
        <v>198</v>
      </c>
      <c r="AG1654" t="s">
        <v>198</v>
      </c>
      <c r="AH1654" t="s">
        <v>198</v>
      </c>
      <c r="AI1654" t="s">
        <v>198</v>
      </c>
      <c r="AJ1654" t="s">
        <v>198</v>
      </c>
      <c r="AK1654" t="s">
        <v>198</v>
      </c>
      <c r="AL1654" t="s">
        <v>197</v>
      </c>
      <c r="AM1654" t="s">
        <v>197</v>
      </c>
      <c r="AN1654" t="s">
        <v>197</v>
      </c>
      <c r="AO1654" t="s">
        <v>197</v>
      </c>
      <c r="AP1654" t="s">
        <v>197</v>
      </c>
      <c r="AQ1654" s="241">
        <v>0</v>
      </c>
      <c r="AR1654" s="241">
        <v>0</v>
      </c>
    </row>
    <row r="1655" spans="1:44" x14ac:dyDescent="0.2">
      <c r="A1655">
        <v>124127</v>
      </c>
      <c r="B1655" t="s">
        <v>1141</v>
      </c>
      <c r="C1655" t="s">
        <v>198</v>
      </c>
      <c r="D1655" t="s">
        <v>198</v>
      </c>
      <c r="E1655" t="s">
        <v>198</v>
      </c>
      <c r="F1655" t="s">
        <v>198</v>
      </c>
      <c r="G1655" t="s">
        <v>198</v>
      </c>
      <c r="H1655" t="s">
        <v>198</v>
      </c>
      <c r="I1655" t="s">
        <v>196</v>
      </c>
      <c r="J1655" t="s">
        <v>198</v>
      </c>
      <c r="K1655" t="s">
        <v>198</v>
      </c>
      <c r="L1655" t="s">
        <v>196</v>
      </c>
      <c r="M1655" t="s">
        <v>198</v>
      </c>
      <c r="N1655" t="s">
        <v>198</v>
      </c>
      <c r="O1655" t="s">
        <v>198</v>
      </c>
      <c r="P1655" t="s">
        <v>198</v>
      </c>
      <c r="Q1655" t="s">
        <v>196</v>
      </c>
      <c r="R1655" t="s">
        <v>196</v>
      </c>
      <c r="S1655" t="s">
        <v>198</v>
      </c>
      <c r="T1655" t="s">
        <v>196</v>
      </c>
      <c r="U1655" t="s">
        <v>198</v>
      </c>
      <c r="V1655" t="s">
        <v>198</v>
      </c>
      <c r="W1655" t="s">
        <v>198</v>
      </c>
      <c r="X1655" t="s">
        <v>198</v>
      </c>
      <c r="Y1655" t="s">
        <v>197</v>
      </c>
      <c r="Z1655" t="s">
        <v>198</v>
      </c>
      <c r="AA1655" t="s">
        <v>198</v>
      </c>
      <c r="AB1655" t="s">
        <v>198</v>
      </c>
      <c r="AC1655" t="s">
        <v>198</v>
      </c>
      <c r="AD1655" t="s">
        <v>196</v>
      </c>
      <c r="AE1655" t="s">
        <v>198</v>
      </c>
      <c r="AF1655" t="s">
        <v>198</v>
      </c>
      <c r="AG1655" t="s">
        <v>198</v>
      </c>
      <c r="AH1655" t="s">
        <v>198</v>
      </c>
      <c r="AI1655" t="s">
        <v>198</v>
      </c>
      <c r="AJ1655" t="s">
        <v>198</v>
      </c>
      <c r="AK1655" t="s">
        <v>198</v>
      </c>
      <c r="AL1655" t="s">
        <v>197</v>
      </c>
      <c r="AM1655" t="s">
        <v>197</v>
      </c>
      <c r="AN1655" t="s">
        <v>197</v>
      </c>
      <c r="AO1655" t="s">
        <v>197</v>
      </c>
      <c r="AP1655" t="s">
        <v>197</v>
      </c>
      <c r="AQ1655" s="241">
        <v>0</v>
      </c>
      <c r="AR1655" s="241">
        <v>0</v>
      </c>
    </row>
    <row r="1656" spans="1:44" x14ac:dyDescent="0.2">
      <c r="A1656">
        <v>124128</v>
      </c>
      <c r="B1656" t="s">
        <v>1141</v>
      </c>
      <c r="C1656" t="s">
        <v>198</v>
      </c>
      <c r="D1656" t="s">
        <v>198</v>
      </c>
      <c r="E1656" t="s">
        <v>196</v>
      </c>
      <c r="F1656" t="s">
        <v>198</v>
      </c>
      <c r="G1656" t="s">
        <v>198</v>
      </c>
      <c r="H1656" t="s">
        <v>198</v>
      </c>
      <c r="I1656" t="s">
        <v>198</v>
      </c>
      <c r="J1656" t="s">
        <v>198</v>
      </c>
      <c r="K1656" t="s">
        <v>198</v>
      </c>
      <c r="L1656" t="s">
        <v>198</v>
      </c>
      <c r="M1656" t="s">
        <v>197</v>
      </c>
      <c r="N1656" t="s">
        <v>198</v>
      </c>
      <c r="O1656" t="s">
        <v>198</v>
      </c>
      <c r="P1656" t="s">
        <v>198</v>
      </c>
      <c r="Q1656" t="s">
        <v>198</v>
      </c>
      <c r="R1656" t="s">
        <v>196</v>
      </c>
      <c r="S1656" t="s">
        <v>198</v>
      </c>
      <c r="T1656" t="s">
        <v>198</v>
      </c>
      <c r="U1656" t="s">
        <v>198</v>
      </c>
      <c r="V1656" t="s">
        <v>196</v>
      </c>
      <c r="W1656" t="s">
        <v>198</v>
      </c>
      <c r="X1656" t="s">
        <v>198</v>
      </c>
      <c r="Y1656" t="s">
        <v>198</v>
      </c>
      <c r="Z1656" t="s">
        <v>196</v>
      </c>
      <c r="AA1656" t="s">
        <v>198</v>
      </c>
      <c r="AB1656" t="s">
        <v>198</v>
      </c>
      <c r="AC1656" t="s">
        <v>196</v>
      </c>
      <c r="AD1656" t="s">
        <v>198</v>
      </c>
      <c r="AE1656" t="s">
        <v>198</v>
      </c>
      <c r="AF1656" t="s">
        <v>198</v>
      </c>
      <c r="AG1656" t="s">
        <v>198</v>
      </c>
      <c r="AH1656" t="s">
        <v>198</v>
      </c>
      <c r="AI1656" t="s">
        <v>198</v>
      </c>
      <c r="AJ1656" t="s">
        <v>198</v>
      </c>
      <c r="AK1656" t="s">
        <v>198</v>
      </c>
      <c r="AL1656" t="s">
        <v>197</v>
      </c>
      <c r="AM1656" t="s">
        <v>197</v>
      </c>
      <c r="AN1656" t="s">
        <v>197</v>
      </c>
      <c r="AO1656" t="s">
        <v>197</v>
      </c>
      <c r="AP1656" t="s">
        <v>197</v>
      </c>
      <c r="AQ1656" s="241">
        <v>0</v>
      </c>
      <c r="AR1656" s="241">
        <v>0</v>
      </c>
    </row>
    <row r="1657" spans="1:44" x14ac:dyDescent="0.2">
      <c r="A1657" s="241">
        <v>124129</v>
      </c>
      <c r="B1657" t="s">
        <v>1141</v>
      </c>
      <c r="C1657" s="241" t="s">
        <v>198</v>
      </c>
      <c r="D1657" s="241" t="s">
        <v>198</v>
      </c>
      <c r="E1657" s="241" t="s">
        <v>198</v>
      </c>
      <c r="F1657" s="241" t="s">
        <v>198</v>
      </c>
      <c r="G1657" s="241" t="s">
        <v>198</v>
      </c>
      <c r="H1657" s="241" t="s">
        <v>198</v>
      </c>
      <c r="I1657" s="241" t="s">
        <v>198</v>
      </c>
      <c r="J1657" s="241" t="s">
        <v>198</v>
      </c>
      <c r="K1657" s="241" t="s">
        <v>198</v>
      </c>
      <c r="L1657" s="241" t="s">
        <v>198</v>
      </c>
      <c r="M1657" s="241" t="s">
        <v>197</v>
      </c>
      <c r="N1657" s="241" t="s">
        <v>196</v>
      </c>
      <c r="O1657" s="241" t="s">
        <v>198</v>
      </c>
      <c r="P1657" s="241" t="s">
        <v>198</v>
      </c>
      <c r="Q1657" s="241" t="s">
        <v>198</v>
      </c>
      <c r="R1657" s="241" t="s">
        <v>196</v>
      </c>
      <c r="S1657" s="241" t="s">
        <v>196</v>
      </c>
      <c r="T1657" s="241" t="s">
        <v>196</v>
      </c>
      <c r="U1657" s="241" t="s">
        <v>196</v>
      </c>
      <c r="V1657" s="241" t="s">
        <v>198</v>
      </c>
      <c r="W1657" s="241" t="s">
        <v>198</v>
      </c>
      <c r="X1657" s="241" t="s">
        <v>198</v>
      </c>
      <c r="Y1657" s="241" t="s">
        <v>198</v>
      </c>
      <c r="Z1657" s="241" t="s">
        <v>198</v>
      </c>
      <c r="AA1657" s="241" t="s">
        <v>198</v>
      </c>
      <c r="AB1657" s="241" t="s">
        <v>198</v>
      </c>
      <c r="AC1657" s="241" t="s">
        <v>198</v>
      </c>
      <c r="AD1657" s="241" t="s">
        <v>198</v>
      </c>
      <c r="AE1657" s="241" t="s">
        <v>198</v>
      </c>
      <c r="AF1657" s="241" t="s">
        <v>198</v>
      </c>
      <c r="AG1657" s="241" t="s">
        <v>197</v>
      </c>
      <c r="AH1657" s="241" t="s">
        <v>197</v>
      </c>
      <c r="AI1657" s="241" t="s">
        <v>197</v>
      </c>
      <c r="AJ1657" s="241" t="s">
        <v>197</v>
      </c>
      <c r="AK1657" s="241" t="s">
        <v>197</v>
      </c>
      <c r="AQ1657" s="241">
        <v>0</v>
      </c>
      <c r="AR1657" s="241">
        <v>0</v>
      </c>
    </row>
    <row r="1658" spans="1:44" x14ac:dyDescent="0.2">
      <c r="A1658">
        <v>124132</v>
      </c>
      <c r="B1658" t="s">
        <v>1141</v>
      </c>
      <c r="C1658" t="s">
        <v>198</v>
      </c>
      <c r="D1658" t="s">
        <v>196</v>
      </c>
      <c r="E1658" t="s">
        <v>198</v>
      </c>
      <c r="F1658" t="s">
        <v>198</v>
      </c>
      <c r="G1658" t="s">
        <v>198</v>
      </c>
      <c r="H1658" t="s">
        <v>196</v>
      </c>
      <c r="I1658" t="s">
        <v>198</v>
      </c>
      <c r="J1658" t="s">
        <v>198</v>
      </c>
      <c r="K1658" t="s">
        <v>198</v>
      </c>
      <c r="L1658" t="s">
        <v>196</v>
      </c>
      <c r="M1658" t="s">
        <v>197</v>
      </c>
      <c r="N1658" t="s">
        <v>196</v>
      </c>
      <c r="O1658" t="s">
        <v>198</v>
      </c>
      <c r="P1658" t="s">
        <v>198</v>
      </c>
      <c r="Q1658" t="s">
        <v>198</v>
      </c>
      <c r="R1658" t="s">
        <v>198</v>
      </c>
      <c r="S1658" t="s">
        <v>196</v>
      </c>
      <c r="T1658" t="s">
        <v>198</v>
      </c>
      <c r="U1658" t="s">
        <v>198</v>
      </c>
      <c r="V1658" t="s">
        <v>198</v>
      </c>
      <c r="W1658" t="s">
        <v>198</v>
      </c>
      <c r="X1658" t="s">
        <v>198</v>
      </c>
      <c r="Y1658" t="s">
        <v>198</v>
      </c>
      <c r="Z1658" t="s">
        <v>198</v>
      </c>
      <c r="AA1658" t="s">
        <v>198</v>
      </c>
      <c r="AB1658" t="s">
        <v>198</v>
      </c>
      <c r="AC1658" t="s">
        <v>198</v>
      </c>
      <c r="AD1658" t="s">
        <v>198</v>
      </c>
      <c r="AE1658" t="s">
        <v>198</v>
      </c>
      <c r="AF1658" t="s">
        <v>198</v>
      </c>
      <c r="AG1658" t="s">
        <v>198</v>
      </c>
      <c r="AH1658" t="s">
        <v>198</v>
      </c>
      <c r="AI1658" t="s">
        <v>197</v>
      </c>
      <c r="AJ1658" t="s">
        <v>198</v>
      </c>
      <c r="AK1658" t="s">
        <v>198</v>
      </c>
      <c r="AL1658" t="s">
        <v>197</v>
      </c>
      <c r="AM1658" t="s">
        <v>197</v>
      </c>
      <c r="AN1658" t="s">
        <v>197</v>
      </c>
      <c r="AO1658" t="s">
        <v>197</v>
      </c>
      <c r="AP1658" t="s">
        <v>197</v>
      </c>
      <c r="AQ1658" s="241">
        <v>0</v>
      </c>
      <c r="AR1658" s="241">
        <v>0</v>
      </c>
    </row>
    <row r="1659" spans="1:44" x14ac:dyDescent="0.2">
      <c r="A1659">
        <v>124138</v>
      </c>
      <c r="B1659" t="s">
        <v>1141</v>
      </c>
      <c r="C1659" t="s">
        <v>198</v>
      </c>
      <c r="D1659" t="s">
        <v>196</v>
      </c>
      <c r="E1659" t="s">
        <v>196</v>
      </c>
      <c r="F1659" t="s">
        <v>198</v>
      </c>
      <c r="G1659" t="s">
        <v>198</v>
      </c>
      <c r="H1659" t="s">
        <v>198</v>
      </c>
      <c r="I1659" t="s">
        <v>198</v>
      </c>
      <c r="J1659" t="s">
        <v>198</v>
      </c>
      <c r="K1659" t="s">
        <v>198</v>
      </c>
      <c r="L1659" t="s">
        <v>196</v>
      </c>
      <c r="M1659" t="s">
        <v>197</v>
      </c>
      <c r="N1659" t="s">
        <v>198</v>
      </c>
      <c r="O1659" t="s">
        <v>198</v>
      </c>
      <c r="P1659" t="s">
        <v>198</v>
      </c>
      <c r="Q1659" t="s">
        <v>198</v>
      </c>
      <c r="R1659" t="s">
        <v>197</v>
      </c>
      <c r="S1659" t="s">
        <v>197</v>
      </c>
      <c r="T1659" t="s">
        <v>197</v>
      </c>
      <c r="U1659" t="s">
        <v>197</v>
      </c>
      <c r="V1659" t="s">
        <v>197</v>
      </c>
      <c r="W1659" t="s">
        <v>198</v>
      </c>
      <c r="X1659" t="s">
        <v>198</v>
      </c>
      <c r="Y1659" t="s">
        <v>198</v>
      </c>
      <c r="Z1659" t="s">
        <v>198</v>
      </c>
      <c r="AA1659" t="s">
        <v>198</v>
      </c>
      <c r="AB1659" t="s">
        <v>198</v>
      </c>
      <c r="AC1659" t="s">
        <v>198</v>
      </c>
      <c r="AD1659" t="s">
        <v>198</v>
      </c>
      <c r="AE1659" t="s">
        <v>198</v>
      </c>
      <c r="AF1659" t="s">
        <v>198</v>
      </c>
      <c r="AG1659" t="s">
        <v>198</v>
      </c>
      <c r="AH1659" t="s">
        <v>198</v>
      </c>
      <c r="AI1659" t="s">
        <v>198</v>
      </c>
      <c r="AJ1659" t="s">
        <v>198</v>
      </c>
      <c r="AK1659" t="s">
        <v>198</v>
      </c>
      <c r="AL1659" t="s">
        <v>197</v>
      </c>
      <c r="AM1659" t="s">
        <v>197</v>
      </c>
      <c r="AN1659" t="s">
        <v>197</v>
      </c>
      <c r="AO1659" t="s">
        <v>197</v>
      </c>
      <c r="AP1659" t="s">
        <v>197</v>
      </c>
      <c r="AQ1659" s="241">
        <v>0</v>
      </c>
      <c r="AR1659" s="241">
        <v>0</v>
      </c>
    </row>
    <row r="1660" spans="1:44" x14ac:dyDescent="0.2">
      <c r="A1660">
        <v>124141</v>
      </c>
      <c r="B1660" t="s">
        <v>1141</v>
      </c>
      <c r="C1660" t="s">
        <v>198</v>
      </c>
      <c r="D1660" t="s">
        <v>198</v>
      </c>
      <c r="E1660" t="s">
        <v>198</v>
      </c>
      <c r="F1660" t="s">
        <v>198</v>
      </c>
      <c r="G1660" t="s">
        <v>198</v>
      </c>
      <c r="H1660" t="s">
        <v>198</v>
      </c>
      <c r="I1660" t="s">
        <v>198</v>
      </c>
      <c r="J1660" t="s">
        <v>198</v>
      </c>
      <c r="K1660" t="s">
        <v>198</v>
      </c>
      <c r="L1660" t="s">
        <v>196</v>
      </c>
      <c r="M1660" t="s">
        <v>198</v>
      </c>
      <c r="N1660" t="s">
        <v>198</v>
      </c>
      <c r="O1660" t="s">
        <v>198</v>
      </c>
      <c r="P1660" t="s">
        <v>198</v>
      </c>
      <c r="Q1660" t="s">
        <v>198</v>
      </c>
      <c r="R1660" t="s">
        <v>196</v>
      </c>
      <c r="S1660" t="s">
        <v>198</v>
      </c>
      <c r="T1660" t="s">
        <v>198</v>
      </c>
      <c r="U1660" t="s">
        <v>196</v>
      </c>
      <c r="V1660" t="s">
        <v>198</v>
      </c>
      <c r="W1660" t="s">
        <v>198</v>
      </c>
      <c r="X1660" t="s">
        <v>198</v>
      </c>
      <c r="Y1660" t="s">
        <v>196</v>
      </c>
      <c r="Z1660" t="s">
        <v>196</v>
      </c>
      <c r="AA1660" t="s">
        <v>198</v>
      </c>
      <c r="AB1660" t="s">
        <v>198</v>
      </c>
      <c r="AC1660" t="s">
        <v>198</v>
      </c>
      <c r="AD1660" t="s">
        <v>198</v>
      </c>
      <c r="AE1660" t="s">
        <v>196</v>
      </c>
      <c r="AF1660" t="s">
        <v>196</v>
      </c>
      <c r="AG1660" t="s">
        <v>198</v>
      </c>
      <c r="AH1660" t="s">
        <v>198</v>
      </c>
      <c r="AI1660" t="s">
        <v>198</v>
      </c>
      <c r="AJ1660" t="s">
        <v>198</v>
      </c>
      <c r="AK1660" t="s">
        <v>198</v>
      </c>
      <c r="AL1660" t="s">
        <v>197</v>
      </c>
      <c r="AM1660" t="s">
        <v>197</v>
      </c>
      <c r="AN1660" t="s">
        <v>197</v>
      </c>
      <c r="AO1660" t="s">
        <v>197</v>
      </c>
      <c r="AP1660" t="s">
        <v>197</v>
      </c>
      <c r="AQ1660" s="241">
        <v>0</v>
      </c>
      <c r="AR1660" s="241">
        <v>0</v>
      </c>
    </row>
    <row r="1661" spans="1:44" x14ac:dyDescent="0.2">
      <c r="A1661">
        <v>124144</v>
      </c>
      <c r="B1661" t="s">
        <v>1141</v>
      </c>
      <c r="C1661" t="s">
        <v>198</v>
      </c>
      <c r="D1661" t="s">
        <v>198</v>
      </c>
      <c r="E1661" t="s">
        <v>198</v>
      </c>
      <c r="F1661" t="s">
        <v>196</v>
      </c>
      <c r="G1661" t="s">
        <v>198</v>
      </c>
      <c r="H1661" t="s">
        <v>198</v>
      </c>
      <c r="I1661" t="s">
        <v>198</v>
      </c>
      <c r="J1661" t="s">
        <v>198</v>
      </c>
      <c r="K1661" t="s">
        <v>198</v>
      </c>
      <c r="L1661" t="s">
        <v>196</v>
      </c>
      <c r="M1661" t="s">
        <v>197</v>
      </c>
      <c r="N1661" t="s">
        <v>196</v>
      </c>
      <c r="O1661" t="s">
        <v>198</v>
      </c>
      <c r="P1661" t="s">
        <v>197</v>
      </c>
      <c r="Q1661" t="s">
        <v>197</v>
      </c>
      <c r="R1661"/>
      <c r="S1661"/>
      <c r="T1661"/>
      <c r="U1661"/>
      <c r="V1661"/>
      <c r="W1661" t="s">
        <v>198</v>
      </c>
      <c r="X1661" t="s">
        <v>198</v>
      </c>
      <c r="Y1661" t="s">
        <v>198</v>
      </c>
      <c r="Z1661" t="s">
        <v>196</v>
      </c>
      <c r="AA1661" t="s">
        <v>198</v>
      </c>
      <c r="AB1661" t="s">
        <v>198</v>
      </c>
      <c r="AC1661" t="s">
        <v>198</v>
      </c>
      <c r="AD1661" t="s">
        <v>198</v>
      </c>
      <c r="AE1661" t="s">
        <v>198</v>
      </c>
      <c r="AF1661" t="s">
        <v>198</v>
      </c>
      <c r="AG1661" t="s">
        <v>198</v>
      </c>
      <c r="AH1661" t="s">
        <v>197</v>
      </c>
      <c r="AI1661" t="s">
        <v>197</v>
      </c>
      <c r="AJ1661" t="s">
        <v>197</v>
      </c>
      <c r="AK1661" t="s">
        <v>197</v>
      </c>
      <c r="AL1661" t="s">
        <v>197</v>
      </c>
      <c r="AM1661" t="s">
        <v>197</v>
      </c>
      <c r="AN1661" t="s">
        <v>197</v>
      </c>
      <c r="AO1661" t="s">
        <v>197</v>
      </c>
      <c r="AP1661" t="s">
        <v>197</v>
      </c>
      <c r="AQ1661" s="241">
        <v>0</v>
      </c>
      <c r="AR1661" s="241">
        <v>0</v>
      </c>
    </row>
    <row r="1662" spans="1:44" x14ac:dyDescent="0.2">
      <c r="A1662">
        <v>124146</v>
      </c>
      <c r="B1662" t="s">
        <v>1141</v>
      </c>
      <c r="C1662" t="s">
        <v>198</v>
      </c>
      <c r="D1662" t="s">
        <v>198</v>
      </c>
      <c r="E1662" t="s">
        <v>198</v>
      </c>
      <c r="F1662" t="s">
        <v>198</v>
      </c>
      <c r="G1662" t="s">
        <v>198</v>
      </c>
      <c r="H1662" t="s">
        <v>198</v>
      </c>
      <c r="I1662" t="s">
        <v>198</v>
      </c>
      <c r="J1662" t="s">
        <v>198</v>
      </c>
      <c r="K1662" t="s">
        <v>198</v>
      </c>
      <c r="L1662" t="s">
        <v>198</v>
      </c>
      <c r="M1662" t="s">
        <v>197</v>
      </c>
      <c r="N1662" t="s">
        <v>198</v>
      </c>
      <c r="O1662" t="s">
        <v>198</v>
      </c>
      <c r="P1662" t="s">
        <v>198</v>
      </c>
      <c r="Q1662" t="s">
        <v>196</v>
      </c>
      <c r="R1662" t="s">
        <v>198</v>
      </c>
      <c r="S1662" t="s">
        <v>198</v>
      </c>
      <c r="T1662" t="s">
        <v>197</v>
      </c>
      <c r="U1662" t="s">
        <v>198</v>
      </c>
      <c r="V1662" t="s">
        <v>198</v>
      </c>
      <c r="W1662" t="s">
        <v>198</v>
      </c>
      <c r="X1662" t="s">
        <v>198</v>
      </c>
      <c r="Y1662" t="s">
        <v>198</v>
      </c>
      <c r="Z1662" t="s">
        <v>198</v>
      </c>
      <c r="AA1662" t="s">
        <v>198</v>
      </c>
      <c r="AB1662" t="s">
        <v>197</v>
      </c>
      <c r="AC1662" t="s">
        <v>197</v>
      </c>
      <c r="AD1662" t="s">
        <v>197</v>
      </c>
      <c r="AE1662" t="s">
        <v>197</v>
      </c>
      <c r="AF1662" t="s">
        <v>197</v>
      </c>
      <c r="AG1662" t="s">
        <v>197</v>
      </c>
      <c r="AH1662" t="s">
        <v>197</v>
      </c>
      <c r="AI1662" t="s">
        <v>197</v>
      </c>
      <c r="AJ1662" t="s">
        <v>197</v>
      </c>
      <c r="AK1662" t="s">
        <v>197</v>
      </c>
      <c r="AL1662" t="s">
        <v>197</v>
      </c>
      <c r="AM1662" t="s">
        <v>197</v>
      </c>
      <c r="AN1662" t="s">
        <v>197</v>
      </c>
      <c r="AO1662" t="s">
        <v>197</v>
      </c>
      <c r="AP1662" t="s">
        <v>197</v>
      </c>
      <c r="AQ1662" s="241">
        <v>0</v>
      </c>
      <c r="AR1662" s="241">
        <v>0</v>
      </c>
    </row>
    <row r="1663" spans="1:44" x14ac:dyDescent="0.2">
      <c r="A1663">
        <v>124148</v>
      </c>
      <c r="B1663" t="s">
        <v>1141</v>
      </c>
      <c r="C1663" t="s">
        <v>198</v>
      </c>
      <c r="D1663" t="s">
        <v>196</v>
      </c>
      <c r="E1663" t="s">
        <v>196</v>
      </c>
      <c r="F1663" t="s">
        <v>198</v>
      </c>
      <c r="G1663" t="s">
        <v>196</v>
      </c>
      <c r="H1663" t="s">
        <v>198</v>
      </c>
      <c r="I1663" t="s">
        <v>196</v>
      </c>
      <c r="J1663" t="s">
        <v>198</v>
      </c>
      <c r="K1663" t="s">
        <v>196</v>
      </c>
      <c r="L1663" t="s">
        <v>196</v>
      </c>
      <c r="M1663" t="s">
        <v>197</v>
      </c>
      <c r="N1663"/>
      <c r="O1663"/>
      <c r="P1663"/>
      <c r="Q1663"/>
      <c r="R1663"/>
      <c r="S1663"/>
      <c r="T1663"/>
      <c r="U1663"/>
      <c r="V1663"/>
      <c r="W1663" t="s">
        <v>198</v>
      </c>
      <c r="X1663" t="s">
        <v>198</v>
      </c>
      <c r="Y1663" t="s">
        <v>198</v>
      </c>
      <c r="Z1663" t="s">
        <v>198</v>
      </c>
      <c r="AA1663" t="s">
        <v>198</v>
      </c>
      <c r="AB1663" t="s">
        <v>198</v>
      </c>
      <c r="AC1663" t="s">
        <v>198</v>
      </c>
      <c r="AD1663" t="s">
        <v>198</v>
      </c>
      <c r="AE1663" t="s">
        <v>198</v>
      </c>
      <c r="AF1663" t="s">
        <v>198</v>
      </c>
      <c r="AG1663" t="s">
        <v>198</v>
      </c>
      <c r="AH1663" t="s">
        <v>198</v>
      </c>
      <c r="AI1663" t="s">
        <v>198</v>
      </c>
      <c r="AJ1663" t="s">
        <v>198</v>
      </c>
      <c r="AK1663" t="s">
        <v>198</v>
      </c>
      <c r="AL1663" t="s">
        <v>197</v>
      </c>
      <c r="AM1663" t="s">
        <v>197</v>
      </c>
      <c r="AN1663" t="s">
        <v>197</v>
      </c>
      <c r="AO1663" t="s">
        <v>197</v>
      </c>
      <c r="AP1663" t="s">
        <v>197</v>
      </c>
      <c r="AQ1663" s="241">
        <v>0</v>
      </c>
      <c r="AR1663" s="241">
        <v>0</v>
      </c>
    </row>
    <row r="1664" spans="1:44" x14ac:dyDescent="0.2">
      <c r="A1664">
        <v>124149</v>
      </c>
      <c r="B1664" t="s">
        <v>1141</v>
      </c>
      <c r="C1664" t="s">
        <v>198</v>
      </c>
      <c r="D1664" t="s">
        <v>198</v>
      </c>
      <c r="E1664" t="s">
        <v>198</v>
      </c>
      <c r="F1664" t="s">
        <v>198</v>
      </c>
      <c r="G1664" t="s">
        <v>198</v>
      </c>
      <c r="H1664" t="s">
        <v>198</v>
      </c>
      <c r="I1664" t="s">
        <v>198</v>
      </c>
      <c r="J1664" t="s">
        <v>198</v>
      </c>
      <c r="K1664" t="s">
        <v>198</v>
      </c>
      <c r="L1664" t="s">
        <v>198</v>
      </c>
      <c r="M1664" t="s">
        <v>197</v>
      </c>
      <c r="N1664" t="s">
        <v>196</v>
      </c>
      <c r="O1664" t="s">
        <v>198</v>
      </c>
      <c r="P1664" t="s">
        <v>198</v>
      </c>
      <c r="Q1664" t="s">
        <v>198</v>
      </c>
      <c r="R1664" t="s">
        <v>198</v>
      </c>
      <c r="S1664" t="s">
        <v>198</v>
      </c>
      <c r="T1664" t="s">
        <v>198</v>
      </c>
      <c r="U1664" t="s">
        <v>198</v>
      </c>
      <c r="V1664" t="s">
        <v>198</v>
      </c>
      <c r="W1664" t="s">
        <v>198</v>
      </c>
      <c r="X1664" t="s">
        <v>198</v>
      </c>
      <c r="Y1664" t="s">
        <v>198</v>
      </c>
      <c r="Z1664" t="s">
        <v>198</v>
      </c>
      <c r="AA1664" t="s">
        <v>198</v>
      </c>
      <c r="AB1664" t="s">
        <v>198</v>
      </c>
      <c r="AC1664" t="s">
        <v>198</v>
      </c>
      <c r="AD1664" t="s">
        <v>198</v>
      </c>
      <c r="AE1664" t="s">
        <v>198</v>
      </c>
      <c r="AF1664" t="s">
        <v>198</v>
      </c>
      <c r="AG1664" t="s">
        <v>198</v>
      </c>
      <c r="AH1664" t="s">
        <v>198</v>
      </c>
      <c r="AI1664" t="s">
        <v>198</v>
      </c>
      <c r="AJ1664" t="s">
        <v>198</v>
      </c>
      <c r="AK1664" t="s">
        <v>198</v>
      </c>
      <c r="AL1664" t="s">
        <v>197</v>
      </c>
      <c r="AM1664" t="s">
        <v>197</v>
      </c>
      <c r="AN1664" t="s">
        <v>197</v>
      </c>
      <c r="AO1664" t="s">
        <v>197</v>
      </c>
      <c r="AP1664" t="s">
        <v>197</v>
      </c>
      <c r="AQ1664" s="241">
        <v>0</v>
      </c>
      <c r="AR1664" s="241">
        <v>0</v>
      </c>
    </row>
    <row r="1665" spans="1:44" x14ac:dyDescent="0.2">
      <c r="A1665">
        <v>124150</v>
      </c>
      <c r="B1665" t="s">
        <v>1141</v>
      </c>
      <c r="C1665" t="s">
        <v>198</v>
      </c>
      <c r="D1665" t="s">
        <v>198</v>
      </c>
      <c r="E1665" t="s">
        <v>196</v>
      </c>
      <c r="F1665" t="s">
        <v>198</v>
      </c>
      <c r="G1665" t="s">
        <v>198</v>
      </c>
      <c r="H1665" t="s">
        <v>198</v>
      </c>
      <c r="I1665" t="s">
        <v>198</v>
      </c>
      <c r="J1665" t="s">
        <v>198</v>
      </c>
      <c r="K1665" t="s">
        <v>198</v>
      </c>
      <c r="L1665" t="s">
        <v>196</v>
      </c>
      <c r="M1665" t="s">
        <v>197</v>
      </c>
      <c r="N1665" t="s">
        <v>198</v>
      </c>
      <c r="O1665" t="s">
        <v>198</v>
      </c>
      <c r="P1665" t="s">
        <v>198</v>
      </c>
      <c r="Q1665" t="s">
        <v>198</v>
      </c>
      <c r="R1665" t="s">
        <v>198</v>
      </c>
      <c r="S1665" t="s">
        <v>198</v>
      </c>
      <c r="T1665" t="s">
        <v>198</v>
      </c>
      <c r="U1665" t="s">
        <v>198</v>
      </c>
      <c r="V1665" t="s">
        <v>198</v>
      </c>
      <c r="W1665" t="s">
        <v>198</v>
      </c>
      <c r="X1665" t="s">
        <v>198</v>
      </c>
      <c r="Y1665" t="s">
        <v>198</v>
      </c>
      <c r="Z1665" t="s">
        <v>198</v>
      </c>
      <c r="AA1665" t="s">
        <v>198</v>
      </c>
      <c r="AB1665" t="s">
        <v>198</v>
      </c>
      <c r="AC1665" t="s">
        <v>198</v>
      </c>
      <c r="AD1665" t="s">
        <v>198</v>
      </c>
      <c r="AE1665" t="s">
        <v>198</v>
      </c>
      <c r="AF1665" t="s">
        <v>198</v>
      </c>
      <c r="AG1665" t="s">
        <v>198</v>
      </c>
      <c r="AH1665" t="s">
        <v>198</v>
      </c>
      <c r="AI1665" t="s">
        <v>198</v>
      </c>
      <c r="AJ1665" t="s">
        <v>198</v>
      </c>
      <c r="AK1665" t="s">
        <v>198</v>
      </c>
      <c r="AL1665" t="s">
        <v>197</v>
      </c>
      <c r="AM1665" t="s">
        <v>197</v>
      </c>
      <c r="AN1665" t="s">
        <v>197</v>
      </c>
      <c r="AO1665" t="s">
        <v>197</v>
      </c>
      <c r="AP1665" t="s">
        <v>197</v>
      </c>
      <c r="AQ1665" s="241">
        <v>0</v>
      </c>
      <c r="AR1665" s="241">
        <v>0</v>
      </c>
    </row>
    <row r="1666" spans="1:44" x14ac:dyDescent="0.2">
      <c r="A1666">
        <v>124154</v>
      </c>
      <c r="B1666" t="s">
        <v>1141</v>
      </c>
      <c r="C1666" t="s">
        <v>196</v>
      </c>
      <c r="D1666" t="s">
        <v>198</v>
      </c>
      <c r="E1666" t="s">
        <v>196</v>
      </c>
      <c r="F1666" t="s">
        <v>196</v>
      </c>
      <c r="G1666" t="s">
        <v>196</v>
      </c>
      <c r="H1666" t="s">
        <v>198</v>
      </c>
      <c r="I1666" t="s">
        <v>196</v>
      </c>
      <c r="J1666" t="s">
        <v>196</v>
      </c>
      <c r="K1666" t="s">
        <v>198</v>
      </c>
      <c r="L1666" t="s">
        <v>198</v>
      </c>
      <c r="M1666" t="s">
        <v>197</v>
      </c>
      <c r="N1666" t="s">
        <v>198</v>
      </c>
      <c r="O1666" t="s">
        <v>198</v>
      </c>
      <c r="P1666" t="s">
        <v>197</v>
      </c>
      <c r="Q1666" t="s">
        <v>198</v>
      </c>
      <c r="R1666"/>
      <c r="S1666"/>
      <c r="T1666"/>
      <c r="U1666"/>
      <c r="V1666"/>
      <c r="W1666" t="s">
        <v>198</v>
      </c>
      <c r="X1666" t="s">
        <v>198</v>
      </c>
      <c r="Y1666" t="s">
        <v>198</v>
      </c>
      <c r="Z1666" t="s">
        <v>196</v>
      </c>
      <c r="AA1666" t="s">
        <v>198</v>
      </c>
      <c r="AB1666" t="s">
        <v>198</v>
      </c>
      <c r="AC1666" t="s">
        <v>198</v>
      </c>
      <c r="AD1666" t="s">
        <v>198</v>
      </c>
      <c r="AE1666" t="s">
        <v>196</v>
      </c>
      <c r="AF1666" t="s">
        <v>196</v>
      </c>
      <c r="AG1666" t="s">
        <v>198</v>
      </c>
      <c r="AH1666" t="s">
        <v>198</v>
      </c>
      <c r="AI1666" t="s">
        <v>198</v>
      </c>
      <c r="AJ1666" t="s">
        <v>198</v>
      </c>
      <c r="AK1666" t="s">
        <v>198</v>
      </c>
      <c r="AL1666" t="s">
        <v>197</v>
      </c>
      <c r="AM1666" t="s">
        <v>197</v>
      </c>
      <c r="AN1666" t="s">
        <v>197</v>
      </c>
      <c r="AO1666" t="s">
        <v>197</v>
      </c>
      <c r="AP1666" t="s">
        <v>197</v>
      </c>
      <c r="AQ1666" s="241">
        <v>0</v>
      </c>
      <c r="AR1666" s="241">
        <v>0</v>
      </c>
    </row>
    <row r="1667" spans="1:44" x14ac:dyDescent="0.2">
      <c r="A1667">
        <v>124155</v>
      </c>
      <c r="B1667" t="s">
        <v>1141</v>
      </c>
      <c r="C1667" t="s">
        <v>198</v>
      </c>
      <c r="D1667" t="s">
        <v>198</v>
      </c>
      <c r="E1667" t="s">
        <v>196</v>
      </c>
      <c r="F1667" t="s">
        <v>198</v>
      </c>
      <c r="G1667" t="s">
        <v>198</v>
      </c>
      <c r="H1667" t="s">
        <v>198</v>
      </c>
      <c r="I1667" t="s">
        <v>198</v>
      </c>
      <c r="J1667" t="s">
        <v>198</v>
      </c>
      <c r="K1667" t="s">
        <v>198</v>
      </c>
      <c r="L1667" t="s">
        <v>198</v>
      </c>
      <c r="M1667" t="s">
        <v>197</v>
      </c>
      <c r="N1667" t="s">
        <v>196</v>
      </c>
      <c r="O1667" t="s">
        <v>198</v>
      </c>
      <c r="P1667" t="s">
        <v>196</v>
      </c>
      <c r="Q1667" t="s">
        <v>198</v>
      </c>
      <c r="R1667" t="s">
        <v>198</v>
      </c>
      <c r="S1667" t="s">
        <v>198</v>
      </c>
      <c r="T1667" t="s">
        <v>198</v>
      </c>
      <c r="U1667" t="s">
        <v>198</v>
      </c>
      <c r="V1667" t="s">
        <v>198</v>
      </c>
      <c r="W1667" t="s">
        <v>198</v>
      </c>
      <c r="X1667" t="s">
        <v>198</v>
      </c>
      <c r="Y1667" t="s">
        <v>198</v>
      </c>
      <c r="Z1667" t="s">
        <v>198</v>
      </c>
      <c r="AA1667" t="s">
        <v>198</v>
      </c>
      <c r="AB1667" t="s">
        <v>198</v>
      </c>
      <c r="AC1667" t="s">
        <v>198</v>
      </c>
      <c r="AD1667" t="s">
        <v>198</v>
      </c>
      <c r="AE1667" t="s">
        <v>198</v>
      </c>
      <c r="AF1667" t="s">
        <v>198</v>
      </c>
      <c r="AG1667" t="s">
        <v>198</v>
      </c>
      <c r="AH1667" t="s">
        <v>198</v>
      </c>
      <c r="AI1667" t="s">
        <v>198</v>
      </c>
      <c r="AJ1667" t="s">
        <v>198</v>
      </c>
      <c r="AK1667" t="s">
        <v>198</v>
      </c>
      <c r="AL1667" t="s">
        <v>197</v>
      </c>
      <c r="AM1667" t="s">
        <v>197</v>
      </c>
      <c r="AN1667" t="s">
        <v>197</v>
      </c>
      <c r="AO1667" t="s">
        <v>197</v>
      </c>
      <c r="AP1667" t="s">
        <v>197</v>
      </c>
      <c r="AQ1667" s="241">
        <v>0</v>
      </c>
      <c r="AR1667" s="241">
        <v>0</v>
      </c>
    </row>
    <row r="1668" spans="1:44" x14ac:dyDescent="0.2">
      <c r="A1668">
        <v>124156</v>
      </c>
      <c r="B1668" t="s">
        <v>1141</v>
      </c>
      <c r="C1668" t="s">
        <v>198</v>
      </c>
      <c r="D1668" t="s">
        <v>198</v>
      </c>
      <c r="E1668" t="s">
        <v>198</v>
      </c>
      <c r="F1668" t="s">
        <v>198</v>
      </c>
      <c r="G1668" t="s">
        <v>198</v>
      </c>
      <c r="H1668" t="s">
        <v>198</v>
      </c>
      <c r="I1668" t="s">
        <v>198</v>
      </c>
      <c r="J1668" t="s">
        <v>198</v>
      </c>
      <c r="K1668" t="s">
        <v>198</v>
      </c>
      <c r="L1668" t="s">
        <v>198</v>
      </c>
      <c r="M1668" t="s">
        <v>197</v>
      </c>
      <c r="N1668" t="s">
        <v>198</v>
      </c>
      <c r="O1668" t="s">
        <v>196</v>
      </c>
      <c r="P1668" t="s">
        <v>197</v>
      </c>
      <c r="Q1668" t="s">
        <v>198</v>
      </c>
      <c r="R1668" t="s">
        <v>198</v>
      </c>
      <c r="S1668" t="s">
        <v>198</v>
      </c>
      <c r="T1668" t="s">
        <v>196</v>
      </c>
      <c r="U1668" t="s">
        <v>198</v>
      </c>
      <c r="V1668" t="s">
        <v>196</v>
      </c>
      <c r="W1668" t="s">
        <v>198</v>
      </c>
      <c r="X1668" t="s">
        <v>198</v>
      </c>
      <c r="Y1668" t="s">
        <v>198</v>
      </c>
      <c r="Z1668" t="s">
        <v>196</v>
      </c>
      <c r="AA1668" t="s">
        <v>198</v>
      </c>
      <c r="AB1668" t="s">
        <v>198</v>
      </c>
      <c r="AC1668" t="s">
        <v>198</v>
      </c>
      <c r="AD1668" t="s">
        <v>198</v>
      </c>
      <c r="AE1668" t="s">
        <v>198</v>
      </c>
      <c r="AF1668" t="s">
        <v>198</v>
      </c>
      <c r="AG1668" t="s">
        <v>198</v>
      </c>
      <c r="AH1668" t="s">
        <v>198</v>
      </c>
      <c r="AI1668" t="s">
        <v>198</v>
      </c>
      <c r="AJ1668" t="s">
        <v>198</v>
      </c>
      <c r="AK1668" t="s">
        <v>198</v>
      </c>
      <c r="AL1668" t="s">
        <v>197</v>
      </c>
      <c r="AM1668" t="s">
        <v>197</v>
      </c>
      <c r="AN1668" t="s">
        <v>197</v>
      </c>
      <c r="AO1668" t="s">
        <v>197</v>
      </c>
      <c r="AP1668" t="s">
        <v>197</v>
      </c>
      <c r="AQ1668" s="241">
        <v>0</v>
      </c>
      <c r="AR1668" s="241">
        <v>0</v>
      </c>
    </row>
    <row r="1669" spans="1:44" x14ac:dyDescent="0.2">
      <c r="A1669">
        <v>124162</v>
      </c>
      <c r="B1669" t="s">
        <v>65</v>
      </c>
      <c r="C1669" t="s">
        <v>198</v>
      </c>
      <c r="D1669" t="s">
        <v>198</v>
      </c>
      <c r="E1669" t="s">
        <v>196</v>
      </c>
      <c r="F1669" t="s">
        <v>198</v>
      </c>
      <c r="G1669" t="s">
        <v>198</v>
      </c>
      <c r="H1669" t="s">
        <v>198</v>
      </c>
      <c r="I1669" t="s">
        <v>198</v>
      </c>
      <c r="J1669" t="s">
        <v>198</v>
      </c>
      <c r="K1669" t="s">
        <v>196</v>
      </c>
      <c r="L1669" t="s">
        <v>196</v>
      </c>
      <c r="M1669" t="s">
        <v>197</v>
      </c>
      <c r="N1669" t="s">
        <v>198</v>
      </c>
      <c r="O1669" t="s">
        <v>197</v>
      </c>
      <c r="P1669" t="s">
        <v>198</v>
      </c>
      <c r="Q1669" t="s">
        <v>198</v>
      </c>
      <c r="R1669" t="s">
        <v>198</v>
      </c>
      <c r="S1669" t="s">
        <v>197</v>
      </c>
      <c r="T1669" t="s">
        <v>197</v>
      </c>
      <c r="U1669" t="s">
        <v>196</v>
      </c>
      <c r="V1669" t="s">
        <v>197</v>
      </c>
      <c r="W1669" t="s">
        <v>198</v>
      </c>
      <c r="X1669" t="s">
        <v>198</v>
      </c>
      <c r="Y1669" t="s">
        <v>198</v>
      </c>
      <c r="Z1669" t="s">
        <v>198</v>
      </c>
      <c r="AA1669" t="s">
        <v>198</v>
      </c>
      <c r="AB1669" t="s">
        <v>198</v>
      </c>
      <c r="AC1669" t="s">
        <v>198</v>
      </c>
      <c r="AD1669" t="s">
        <v>198</v>
      </c>
      <c r="AE1669" t="s">
        <v>196</v>
      </c>
      <c r="AF1669" t="s">
        <v>196</v>
      </c>
      <c r="AG1669" t="s">
        <v>197</v>
      </c>
      <c r="AH1669" t="s">
        <v>197</v>
      </c>
      <c r="AI1669" t="s">
        <v>197</v>
      </c>
      <c r="AJ1669" t="s">
        <v>197</v>
      </c>
      <c r="AK1669" t="s">
        <v>197</v>
      </c>
      <c r="AL1669"/>
      <c r="AM1669"/>
      <c r="AN1669"/>
      <c r="AO1669"/>
      <c r="AP1669"/>
      <c r="AQ1669" s="241">
        <v>0</v>
      </c>
      <c r="AR1669" s="241">
        <v>0</v>
      </c>
    </row>
    <row r="1670" spans="1:44" x14ac:dyDescent="0.2">
      <c r="A1670">
        <v>124164</v>
      </c>
      <c r="B1670" t="s">
        <v>1141</v>
      </c>
      <c r="C1670" t="s">
        <v>196</v>
      </c>
      <c r="D1670" t="s">
        <v>198</v>
      </c>
      <c r="E1670" t="s">
        <v>196</v>
      </c>
      <c r="F1670" t="s">
        <v>198</v>
      </c>
      <c r="G1670" t="s">
        <v>198</v>
      </c>
      <c r="H1670" t="s">
        <v>196</v>
      </c>
      <c r="I1670" t="s">
        <v>198</v>
      </c>
      <c r="J1670" t="s">
        <v>198</v>
      </c>
      <c r="K1670" t="s">
        <v>198</v>
      </c>
      <c r="L1670" t="s">
        <v>196</v>
      </c>
      <c r="M1670" t="s">
        <v>197</v>
      </c>
      <c r="N1670" t="s">
        <v>196</v>
      </c>
      <c r="O1670" t="s">
        <v>198</v>
      </c>
      <c r="P1670" t="s">
        <v>198</v>
      </c>
      <c r="Q1670" t="s">
        <v>198</v>
      </c>
      <c r="R1670" t="s">
        <v>198</v>
      </c>
      <c r="S1670" t="s">
        <v>198</v>
      </c>
      <c r="T1670" t="s">
        <v>196</v>
      </c>
      <c r="U1670" t="s">
        <v>198</v>
      </c>
      <c r="V1670" t="s">
        <v>198</v>
      </c>
      <c r="W1670" t="s">
        <v>198</v>
      </c>
      <c r="X1670" t="s">
        <v>198</v>
      </c>
      <c r="Y1670" t="s">
        <v>196</v>
      </c>
      <c r="Z1670" t="s">
        <v>198</v>
      </c>
      <c r="AA1670" t="s">
        <v>198</v>
      </c>
      <c r="AB1670" t="s">
        <v>198</v>
      </c>
      <c r="AC1670" t="s">
        <v>198</v>
      </c>
      <c r="AD1670" t="s">
        <v>198</v>
      </c>
      <c r="AE1670" t="s">
        <v>196</v>
      </c>
      <c r="AF1670" t="s">
        <v>198</v>
      </c>
      <c r="AG1670" t="s">
        <v>198</v>
      </c>
      <c r="AH1670" t="s">
        <v>198</v>
      </c>
      <c r="AI1670" t="s">
        <v>198</v>
      </c>
      <c r="AJ1670" t="s">
        <v>198</v>
      </c>
      <c r="AK1670" t="s">
        <v>198</v>
      </c>
      <c r="AL1670" t="s">
        <v>197</v>
      </c>
      <c r="AM1670" t="s">
        <v>197</v>
      </c>
      <c r="AN1670" t="s">
        <v>197</v>
      </c>
      <c r="AO1670" t="s">
        <v>197</v>
      </c>
      <c r="AP1670" t="s">
        <v>197</v>
      </c>
      <c r="AQ1670" s="241">
        <v>0</v>
      </c>
      <c r="AR1670" s="241">
        <v>0</v>
      </c>
    </row>
    <row r="1671" spans="1:44" x14ac:dyDescent="0.2">
      <c r="A1671">
        <v>124172</v>
      </c>
      <c r="B1671" t="s">
        <v>1141</v>
      </c>
      <c r="C1671" t="s">
        <v>198</v>
      </c>
      <c r="D1671" t="s">
        <v>196</v>
      </c>
      <c r="E1671" t="s">
        <v>196</v>
      </c>
      <c r="F1671" t="s">
        <v>198</v>
      </c>
      <c r="G1671" t="s">
        <v>198</v>
      </c>
      <c r="H1671" t="s">
        <v>198</v>
      </c>
      <c r="I1671" t="s">
        <v>198</v>
      </c>
      <c r="J1671" t="s">
        <v>198</v>
      </c>
      <c r="K1671" t="s">
        <v>198</v>
      </c>
      <c r="L1671" t="s">
        <v>196</v>
      </c>
      <c r="M1671" t="s">
        <v>197</v>
      </c>
      <c r="N1671" t="s">
        <v>197</v>
      </c>
      <c r="O1671" t="s">
        <v>198</v>
      </c>
      <c r="P1671" t="s">
        <v>198</v>
      </c>
      <c r="Q1671" t="s">
        <v>197</v>
      </c>
      <c r="R1671" t="s">
        <v>197</v>
      </c>
      <c r="S1671" t="s">
        <v>197</v>
      </c>
      <c r="T1671" t="s">
        <v>197</v>
      </c>
      <c r="U1671" t="s">
        <v>197</v>
      </c>
      <c r="V1671" t="s">
        <v>197</v>
      </c>
      <c r="W1671" t="s">
        <v>198</v>
      </c>
      <c r="X1671" t="s">
        <v>198</v>
      </c>
      <c r="Y1671" t="s">
        <v>198</v>
      </c>
      <c r="Z1671" t="s">
        <v>198</v>
      </c>
      <c r="AA1671" t="s">
        <v>198</v>
      </c>
      <c r="AB1671" t="s">
        <v>198</v>
      </c>
      <c r="AC1671" t="s">
        <v>198</v>
      </c>
      <c r="AD1671" t="s">
        <v>198</v>
      </c>
      <c r="AE1671" t="s">
        <v>196</v>
      </c>
      <c r="AF1671" t="s">
        <v>198</v>
      </c>
      <c r="AG1671" t="s">
        <v>198</v>
      </c>
      <c r="AH1671" t="s">
        <v>198</v>
      </c>
      <c r="AI1671" t="s">
        <v>198</v>
      </c>
      <c r="AJ1671" t="s">
        <v>198</v>
      </c>
      <c r="AK1671" t="s">
        <v>198</v>
      </c>
      <c r="AL1671" t="s">
        <v>197</v>
      </c>
      <c r="AM1671" t="s">
        <v>197</v>
      </c>
      <c r="AN1671" t="s">
        <v>197</v>
      </c>
      <c r="AO1671" t="s">
        <v>197</v>
      </c>
      <c r="AP1671" t="s">
        <v>197</v>
      </c>
      <c r="AQ1671" s="241">
        <v>0</v>
      </c>
      <c r="AR1671" s="241">
        <v>0</v>
      </c>
    </row>
    <row r="1672" spans="1:44" x14ac:dyDescent="0.2">
      <c r="A1672">
        <v>124177</v>
      </c>
      <c r="B1672" t="s">
        <v>1141</v>
      </c>
      <c r="C1672" t="s">
        <v>196</v>
      </c>
      <c r="D1672" t="s">
        <v>196</v>
      </c>
      <c r="E1672" t="s">
        <v>196</v>
      </c>
      <c r="F1672" t="s">
        <v>196</v>
      </c>
      <c r="G1672" t="s">
        <v>196</v>
      </c>
      <c r="H1672" t="s">
        <v>198</v>
      </c>
      <c r="I1672" t="s">
        <v>198</v>
      </c>
      <c r="J1672" t="s">
        <v>198</v>
      </c>
      <c r="K1672" t="s">
        <v>198</v>
      </c>
      <c r="L1672" t="s">
        <v>198</v>
      </c>
      <c r="M1672" t="s">
        <v>197</v>
      </c>
      <c r="N1672" t="s">
        <v>197</v>
      </c>
      <c r="O1672" t="s">
        <v>197</v>
      </c>
      <c r="P1672" t="s">
        <v>197</v>
      </c>
      <c r="Q1672" t="s">
        <v>197</v>
      </c>
      <c r="R1672" t="s">
        <v>197</v>
      </c>
      <c r="S1672" t="s">
        <v>198</v>
      </c>
      <c r="T1672" t="s">
        <v>197</v>
      </c>
      <c r="U1672" t="s">
        <v>198</v>
      </c>
      <c r="V1672" t="s">
        <v>197</v>
      </c>
      <c r="W1672" t="s">
        <v>198</v>
      </c>
      <c r="X1672" t="s">
        <v>198</v>
      </c>
      <c r="Y1672" t="s">
        <v>198</v>
      </c>
      <c r="Z1672" t="s">
        <v>198</v>
      </c>
      <c r="AA1672" t="s">
        <v>198</v>
      </c>
      <c r="AB1672" t="s">
        <v>198</v>
      </c>
      <c r="AC1672" t="s">
        <v>198</v>
      </c>
      <c r="AD1672" t="s">
        <v>198</v>
      </c>
      <c r="AE1672" t="s">
        <v>198</v>
      </c>
      <c r="AF1672" t="s">
        <v>198</v>
      </c>
      <c r="AG1672" t="s">
        <v>198</v>
      </c>
      <c r="AH1672" t="s">
        <v>198</v>
      </c>
      <c r="AI1672" t="s">
        <v>198</v>
      </c>
      <c r="AJ1672" t="s">
        <v>198</v>
      </c>
      <c r="AK1672" t="s">
        <v>198</v>
      </c>
      <c r="AL1672" t="s">
        <v>197</v>
      </c>
      <c r="AM1672" t="s">
        <v>197</v>
      </c>
      <c r="AN1672" t="s">
        <v>197</v>
      </c>
      <c r="AO1672" t="s">
        <v>197</v>
      </c>
      <c r="AP1672" t="s">
        <v>197</v>
      </c>
      <c r="AQ1672" s="241">
        <v>0</v>
      </c>
      <c r="AR1672" s="241">
        <v>0</v>
      </c>
    </row>
    <row r="1673" spans="1:44" x14ac:dyDescent="0.2">
      <c r="A1673" s="241">
        <v>124182</v>
      </c>
      <c r="B1673" t="s">
        <v>1141</v>
      </c>
      <c r="C1673" s="241" t="s">
        <v>198</v>
      </c>
      <c r="D1673" s="241" t="s">
        <v>196</v>
      </c>
      <c r="E1673" s="241" t="s">
        <v>196</v>
      </c>
      <c r="F1673" s="241" t="s">
        <v>198</v>
      </c>
      <c r="G1673" s="241" t="s">
        <v>198</v>
      </c>
      <c r="H1673" s="241" t="s">
        <v>198</v>
      </c>
      <c r="I1673" s="241" t="s">
        <v>198</v>
      </c>
      <c r="J1673" s="241" t="s">
        <v>198</v>
      </c>
      <c r="K1673" s="241" t="s">
        <v>198</v>
      </c>
      <c r="L1673" s="241" t="s">
        <v>196</v>
      </c>
      <c r="M1673" s="241" t="s">
        <v>197</v>
      </c>
      <c r="N1673" s="241" t="s">
        <v>196</v>
      </c>
      <c r="O1673" s="241" t="s">
        <v>198</v>
      </c>
      <c r="P1673" s="241" t="s">
        <v>196</v>
      </c>
      <c r="Q1673" s="241" t="s">
        <v>196</v>
      </c>
      <c r="R1673" s="241" t="s">
        <v>196</v>
      </c>
      <c r="S1673" s="241" t="s">
        <v>198</v>
      </c>
      <c r="T1673" s="241" t="s">
        <v>198</v>
      </c>
      <c r="U1673" s="241" t="s">
        <v>198</v>
      </c>
      <c r="V1673" s="241" t="s">
        <v>198</v>
      </c>
      <c r="W1673" s="241" t="s">
        <v>198</v>
      </c>
      <c r="X1673" s="241" t="s">
        <v>196</v>
      </c>
      <c r="Y1673" s="241" t="s">
        <v>198</v>
      </c>
      <c r="Z1673" s="241" t="s">
        <v>196</v>
      </c>
      <c r="AA1673" s="241" t="s">
        <v>198</v>
      </c>
      <c r="AB1673" s="241" t="s">
        <v>198</v>
      </c>
      <c r="AC1673" s="241" t="s">
        <v>197</v>
      </c>
      <c r="AD1673" s="241" t="s">
        <v>197</v>
      </c>
      <c r="AE1673" s="241" t="s">
        <v>198</v>
      </c>
      <c r="AF1673" s="241" t="s">
        <v>198</v>
      </c>
      <c r="AG1673" s="241" t="s">
        <v>197</v>
      </c>
      <c r="AH1673" s="241" t="s">
        <v>197</v>
      </c>
      <c r="AI1673" s="241" t="s">
        <v>197</v>
      </c>
      <c r="AJ1673" s="241" t="s">
        <v>197</v>
      </c>
      <c r="AK1673" s="241" t="s">
        <v>197</v>
      </c>
      <c r="AQ1673" s="241">
        <v>0</v>
      </c>
      <c r="AR1673" s="241">
        <v>0</v>
      </c>
    </row>
    <row r="1674" spans="1:44" x14ac:dyDescent="0.2">
      <c r="A1674">
        <v>124186</v>
      </c>
      <c r="B1674" t="s">
        <v>1141</v>
      </c>
      <c r="C1674" t="s">
        <v>198</v>
      </c>
      <c r="D1674" t="s">
        <v>198</v>
      </c>
      <c r="E1674" t="s">
        <v>198</v>
      </c>
      <c r="F1674" t="s">
        <v>198</v>
      </c>
      <c r="G1674" t="s">
        <v>198</v>
      </c>
      <c r="H1674" t="s">
        <v>198</v>
      </c>
      <c r="I1674" t="s">
        <v>198</v>
      </c>
      <c r="J1674" t="s">
        <v>198</v>
      </c>
      <c r="K1674" t="s">
        <v>198</v>
      </c>
      <c r="L1674" t="s">
        <v>196</v>
      </c>
      <c r="M1674" t="s">
        <v>198</v>
      </c>
      <c r="N1674" t="s">
        <v>196</v>
      </c>
      <c r="O1674" t="s">
        <v>198</v>
      </c>
      <c r="P1674" t="s">
        <v>198</v>
      </c>
      <c r="Q1674" t="s">
        <v>198</v>
      </c>
      <c r="R1674" t="s">
        <v>198</v>
      </c>
      <c r="S1674" t="s">
        <v>198</v>
      </c>
      <c r="T1674" t="s">
        <v>196</v>
      </c>
      <c r="U1674" t="s">
        <v>198</v>
      </c>
      <c r="V1674" t="s">
        <v>198</v>
      </c>
      <c r="W1674" t="s">
        <v>198</v>
      </c>
      <c r="X1674" t="s">
        <v>198</v>
      </c>
      <c r="Y1674" t="s">
        <v>196</v>
      </c>
      <c r="Z1674" t="s">
        <v>196</v>
      </c>
      <c r="AA1674" t="s">
        <v>198</v>
      </c>
      <c r="AB1674" t="s">
        <v>198</v>
      </c>
      <c r="AC1674" t="s">
        <v>198</v>
      </c>
      <c r="AD1674" t="s">
        <v>198</v>
      </c>
      <c r="AE1674" t="s">
        <v>196</v>
      </c>
      <c r="AF1674" t="s">
        <v>198</v>
      </c>
      <c r="AG1674" t="s">
        <v>198</v>
      </c>
      <c r="AH1674" t="s">
        <v>198</v>
      </c>
      <c r="AI1674" t="s">
        <v>198</v>
      </c>
      <c r="AJ1674" t="s">
        <v>198</v>
      </c>
      <c r="AK1674" t="s">
        <v>198</v>
      </c>
      <c r="AL1674" t="s">
        <v>197</v>
      </c>
      <c r="AM1674" t="s">
        <v>197</v>
      </c>
      <c r="AN1674" t="s">
        <v>197</v>
      </c>
      <c r="AO1674" t="s">
        <v>197</v>
      </c>
      <c r="AP1674" t="s">
        <v>197</v>
      </c>
      <c r="AQ1674" s="241">
        <v>0</v>
      </c>
      <c r="AR1674" s="241">
        <v>0</v>
      </c>
    </row>
    <row r="1675" spans="1:44" x14ac:dyDescent="0.2">
      <c r="A1675">
        <v>124188</v>
      </c>
      <c r="B1675" t="s">
        <v>1141</v>
      </c>
      <c r="C1675" t="s">
        <v>198</v>
      </c>
      <c r="D1675" t="s">
        <v>198</v>
      </c>
      <c r="E1675" t="s">
        <v>196</v>
      </c>
      <c r="F1675" t="s">
        <v>198</v>
      </c>
      <c r="G1675" t="s">
        <v>196</v>
      </c>
      <c r="H1675" t="s">
        <v>196</v>
      </c>
      <c r="I1675" t="s">
        <v>196</v>
      </c>
      <c r="J1675" t="s">
        <v>196</v>
      </c>
      <c r="K1675" t="s">
        <v>198</v>
      </c>
      <c r="L1675" t="s">
        <v>198</v>
      </c>
      <c r="M1675" t="s">
        <v>197</v>
      </c>
      <c r="N1675" t="s">
        <v>197</v>
      </c>
      <c r="O1675" t="s">
        <v>198</v>
      </c>
      <c r="P1675" t="s">
        <v>198</v>
      </c>
      <c r="Q1675" t="s">
        <v>197</v>
      </c>
      <c r="R1675"/>
      <c r="S1675"/>
      <c r="T1675"/>
      <c r="U1675"/>
      <c r="V1675"/>
      <c r="W1675" t="s">
        <v>198</v>
      </c>
      <c r="X1675" t="s">
        <v>198</v>
      </c>
      <c r="Y1675" t="s">
        <v>198</v>
      </c>
      <c r="Z1675" t="s">
        <v>198</v>
      </c>
      <c r="AA1675" t="s">
        <v>198</v>
      </c>
      <c r="AB1675" t="s">
        <v>198</v>
      </c>
      <c r="AC1675" t="s">
        <v>198</v>
      </c>
      <c r="AD1675" t="s">
        <v>198</v>
      </c>
      <c r="AE1675" t="s">
        <v>198</v>
      </c>
      <c r="AF1675" t="s">
        <v>198</v>
      </c>
      <c r="AG1675" t="s">
        <v>198</v>
      </c>
      <c r="AH1675" t="s">
        <v>198</v>
      </c>
      <c r="AI1675" t="s">
        <v>198</v>
      </c>
      <c r="AJ1675" t="s">
        <v>198</v>
      </c>
      <c r="AK1675" t="s">
        <v>198</v>
      </c>
      <c r="AL1675" t="s">
        <v>197</v>
      </c>
      <c r="AM1675" t="s">
        <v>197</v>
      </c>
      <c r="AN1675" t="s">
        <v>197</v>
      </c>
      <c r="AO1675" t="s">
        <v>197</v>
      </c>
      <c r="AP1675" t="s">
        <v>197</v>
      </c>
      <c r="AQ1675" s="241">
        <v>0</v>
      </c>
      <c r="AR1675" s="241">
        <v>0</v>
      </c>
    </row>
    <row r="1676" spans="1:44" x14ac:dyDescent="0.2">
      <c r="A1676">
        <v>124193</v>
      </c>
      <c r="B1676" t="s">
        <v>1141</v>
      </c>
      <c r="C1676" t="s">
        <v>198</v>
      </c>
      <c r="D1676" t="s">
        <v>196</v>
      </c>
      <c r="E1676" t="s">
        <v>196</v>
      </c>
      <c r="F1676" t="s">
        <v>198</v>
      </c>
      <c r="G1676" t="s">
        <v>196</v>
      </c>
      <c r="H1676" t="s">
        <v>196</v>
      </c>
      <c r="I1676" t="s">
        <v>196</v>
      </c>
      <c r="J1676" t="s">
        <v>198</v>
      </c>
      <c r="K1676" t="s">
        <v>198</v>
      </c>
      <c r="L1676" t="s">
        <v>196</v>
      </c>
      <c r="M1676" t="s">
        <v>197</v>
      </c>
      <c r="N1676" t="s">
        <v>197</v>
      </c>
      <c r="O1676" t="s">
        <v>198</v>
      </c>
      <c r="P1676" t="s">
        <v>198</v>
      </c>
      <c r="Q1676" t="s">
        <v>197</v>
      </c>
      <c r="R1676"/>
      <c r="S1676" t="s">
        <v>196</v>
      </c>
      <c r="T1676" t="s">
        <v>196</v>
      </c>
      <c r="U1676"/>
      <c r="V1676"/>
      <c r="W1676" t="s">
        <v>198</v>
      </c>
      <c r="X1676" t="s">
        <v>198</v>
      </c>
      <c r="Y1676" t="s">
        <v>198</v>
      </c>
      <c r="Z1676" t="s">
        <v>198</v>
      </c>
      <c r="AA1676" t="s">
        <v>198</v>
      </c>
      <c r="AB1676" t="s">
        <v>198</v>
      </c>
      <c r="AC1676" t="s">
        <v>198</v>
      </c>
      <c r="AD1676" t="s">
        <v>198</v>
      </c>
      <c r="AE1676" t="s">
        <v>198</v>
      </c>
      <c r="AF1676" t="s">
        <v>198</v>
      </c>
      <c r="AG1676" t="s">
        <v>198</v>
      </c>
      <c r="AH1676" t="s">
        <v>198</v>
      </c>
      <c r="AI1676" t="s">
        <v>198</v>
      </c>
      <c r="AJ1676" t="s">
        <v>198</v>
      </c>
      <c r="AK1676" t="s">
        <v>198</v>
      </c>
      <c r="AL1676" t="s">
        <v>197</v>
      </c>
      <c r="AM1676" t="s">
        <v>197</v>
      </c>
      <c r="AN1676" t="s">
        <v>197</v>
      </c>
      <c r="AO1676" t="s">
        <v>197</v>
      </c>
      <c r="AP1676" t="s">
        <v>197</v>
      </c>
      <c r="AQ1676" s="241">
        <v>0</v>
      </c>
      <c r="AR1676" s="241">
        <v>0</v>
      </c>
    </row>
    <row r="1677" spans="1:44" x14ac:dyDescent="0.2">
      <c r="A1677">
        <v>124201</v>
      </c>
      <c r="B1677" t="s">
        <v>1141</v>
      </c>
      <c r="C1677" t="s">
        <v>197</v>
      </c>
      <c r="D1677" t="s">
        <v>196</v>
      </c>
      <c r="E1677" t="s">
        <v>196</v>
      </c>
      <c r="F1677" t="s">
        <v>198</v>
      </c>
      <c r="G1677" t="s">
        <v>198</v>
      </c>
      <c r="H1677" t="s">
        <v>197</v>
      </c>
      <c r="I1677" t="s">
        <v>197</v>
      </c>
      <c r="J1677" t="s">
        <v>197</v>
      </c>
      <c r="K1677" t="s">
        <v>198</v>
      </c>
      <c r="L1677" t="s">
        <v>196</v>
      </c>
      <c r="M1677" t="s">
        <v>197</v>
      </c>
      <c r="N1677"/>
      <c r="O1677"/>
      <c r="P1677"/>
      <c r="Q1677"/>
      <c r="R1677"/>
      <c r="S1677"/>
      <c r="T1677"/>
      <c r="U1677"/>
      <c r="V1677"/>
      <c r="W1677" t="s">
        <v>198</v>
      </c>
      <c r="X1677" t="s">
        <v>198</v>
      </c>
      <c r="Y1677" t="s">
        <v>198</v>
      </c>
      <c r="Z1677" t="s">
        <v>198</v>
      </c>
      <c r="AA1677" t="s">
        <v>198</v>
      </c>
      <c r="AB1677" t="s">
        <v>198</v>
      </c>
      <c r="AC1677" t="s">
        <v>198</v>
      </c>
      <c r="AD1677" t="s">
        <v>198</v>
      </c>
      <c r="AE1677" t="s">
        <v>198</v>
      </c>
      <c r="AF1677" t="s">
        <v>196</v>
      </c>
      <c r="AG1677" t="s">
        <v>198</v>
      </c>
      <c r="AH1677" t="s">
        <v>198</v>
      </c>
      <c r="AI1677" t="s">
        <v>197</v>
      </c>
      <c r="AJ1677" t="s">
        <v>198</v>
      </c>
      <c r="AK1677" t="s">
        <v>197</v>
      </c>
      <c r="AL1677" t="s">
        <v>197</v>
      </c>
      <c r="AM1677" t="s">
        <v>197</v>
      </c>
      <c r="AN1677" t="s">
        <v>197</v>
      </c>
      <c r="AO1677" t="s">
        <v>197</v>
      </c>
      <c r="AP1677" t="s">
        <v>197</v>
      </c>
      <c r="AQ1677" s="241">
        <v>0</v>
      </c>
      <c r="AR1677" s="241">
        <v>0</v>
      </c>
    </row>
    <row r="1678" spans="1:44" x14ac:dyDescent="0.2">
      <c r="A1678">
        <v>124203</v>
      </c>
      <c r="B1678" t="s">
        <v>65</v>
      </c>
      <c r="C1678" t="s">
        <v>198</v>
      </c>
      <c r="D1678" t="s">
        <v>198</v>
      </c>
      <c r="E1678" t="s">
        <v>198</v>
      </c>
      <c r="F1678" t="s">
        <v>198</v>
      </c>
      <c r="G1678" t="s">
        <v>197</v>
      </c>
      <c r="H1678" t="s">
        <v>198</v>
      </c>
      <c r="I1678" t="s">
        <v>198</v>
      </c>
      <c r="J1678" t="s">
        <v>198</v>
      </c>
      <c r="K1678" t="s">
        <v>198</v>
      </c>
      <c r="L1678" t="s">
        <v>197</v>
      </c>
      <c r="M1678" t="s">
        <v>197</v>
      </c>
      <c r="N1678" t="s">
        <v>196</v>
      </c>
      <c r="O1678" t="s">
        <v>198</v>
      </c>
      <c r="P1678" t="s">
        <v>196</v>
      </c>
      <c r="Q1678" t="s">
        <v>198</v>
      </c>
      <c r="R1678" t="s">
        <v>196</v>
      </c>
      <c r="S1678" t="s">
        <v>198</v>
      </c>
      <c r="T1678" t="s">
        <v>196</v>
      </c>
      <c r="U1678" t="s">
        <v>198</v>
      </c>
      <c r="V1678" t="s">
        <v>198</v>
      </c>
      <c r="W1678" t="s">
        <v>197</v>
      </c>
      <c r="X1678" t="s">
        <v>198</v>
      </c>
      <c r="Y1678" t="s">
        <v>198</v>
      </c>
      <c r="Z1678" t="s">
        <v>198</v>
      </c>
      <c r="AA1678" t="s">
        <v>198</v>
      </c>
      <c r="AB1678" t="s">
        <v>197</v>
      </c>
      <c r="AC1678" t="s">
        <v>198</v>
      </c>
      <c r="AD1678" t="s">
        <v>198</v>
      </c>
      <c r="AE1678" t="s">
        <v>198</v>
      </c>
      <c r="AF1678" t="s">
        <v>197</v>
      </c>
      <c r="AG1678" t="s">
        <v>197</v>
      </c>
      <c r="AH1678" t="s">
        <v>197</v>
      </c>
      <c r="AI1678" t="s">
        <v>197</v>
      </c>
      <c r="AJ1678" t="s">
        <v>197</v>
      </c>
      <c r="AK1678" t="s">
        <v>197</v>
      </c>
      <c r="AL1678"/>
      <c r="AM1678"/>
      <c r="AN1678"/>
      <c r="AO1678"/>
      <c r="AP1678"/>
      <c r="AQ1678" s="241">
        <v>0</v>
      </c>
      <c r="AR1678" s="241">
        <v>0</v>
      </c>
    </row>
    <row r="1679" spans="1:44" x14ac:dyDescent="0.2">
      <c r="A1679">
        <v>124210</v>
      </c>
      <c r="B1679" t="s">
        <v>1141</v>
      </c>
      <c r="C1679" t="s">
        <v>198</v>
      </c>
      <c r="D1679" t="s">
        <v>198</v>
      </c>
      <c r="E1679" t="s">
        <v>198</v>
      </c>
      <c r="F1679" t="s">
        <v>198</v>
      </c>
      <c r="G1679" t="s">
        <v>198</v>
      </c>
      <c r="H1679" t="s">
        <v>198</v>
      </c>
      <c r="I1679" t="s">
        <v>198</v>
      </c>
      <c r="J1679" t="s">
        <v>198</v>
      </c>
      <c r="K1679" t="s">
        <v>198</v>
      </c>
      <c r="L1679" t="s">
        <v>196</v>
      </c>
      <c r="M1679" t="s">
        <v>197</v>
      </c>
      <c r="N1679" t="s">
        <v>198</v>
      </c>
      <c r="O1679" t="s">
        <v>197</v>
      </c>
      <c r="P1679" t="s">
        <v>198</v>
      </c>
      <c r="Q1679" t="s">
        <v>198</v>
      </c>
      <c r="R1679" t="s">
        <v>198</v>
      </c>
      <c r="S1679" t="s">
        <v>198</v>
      </c>
      <c r="T1679" t="s">
        <v>198</v>
      </c>
      <c r="U1679" t="s">
        <v>198</v>
      </c>
      <c r="V1679" t="s">
        <v>198</v>
      </c>
      <c r="W1679" t="s">
        <v>198</v>
      </c>
      <c r="X1679" t="s">
        <v>198</v>
      </c>
      <c r="Y1679" t="s">
        <v>198</v>
      </c>
      <c r="Z1679" t="s">
        <v>198</v>
      </c>
      <c r="AA1679" t="s">
        <v>198</v>
      </c>
      <c r="AB1679" t="s">
        <v>198</v>
      </c>
      <c r="AC1679" t="s">
        <v>198</v>
      </c>
      <c r="AD1679" t="s">
        <v>198</v>
      </c>
      <c r="AE1679" t="s">
        <v>198</v>
      </c>
      <c r="AF1679" t="s">
        <v>198</v>
      </c>
      <c r="AG1679" t="s">
        <v>198</v>
      </c>
      <c r="AH1679" t="s">
        <v>198</v>
      </c>
      <c r="AI1679" t="s">
        <v>198</v>
      </c>
      <c r="AJ1679" t="s">
        <v>198</v>
      </c>
      <c r="AK1679" t="s">
        <v>198</v>
      </c>
      <c r="AL1679" t="s">
        <v>197</v>
      </c>
      <c r="AM1679" t="s">
        <v>197</v>
      </c>
      <c r="AN1679" t="s">
        <v>197</v>
      </c>
      <c r="AO1679" t="s">
        <v>197</v>
      </c>
      <c r="AP1679" t="s">
        <v>197</v>
      </c>
      <c r="AQ1679" s="241">
        <v>0</v>
      </c>
      <c r="AR1679" s="241">
        <v>0</v>
      </c>
    </row>
    <row r="1680" spans="1:44" x14ac:dyDescent="0.2">
      <c r="A1680">
        <v>124212</v>
      </c>
      <c r="B1680" t="s">
        <v>65</v>
      </c>
      <c r="C1680" t="s">
        <v>198</v>
      </c>
      <c r="D1680" t="s">
        <v>198</v>
      </c>
      <c r="E1680" t="s">
        <v>198</v>
      </c>
      <c r="F1680" t="s">
        <v>198</v>
      </c>
      <c r="G1680" t="s">
        <v>198</v>
      </c>
      <c r="H1680" t="s">
        <v>198</v>
      </c>
      <c r="I1680" t="s">
        <v>198</v>
      </c>
      <c r="J1680" t="s">
        <v>198</v>
      </c>
      <c r="K1680" t="s">
        <v>198</v>
      </c>
      <c r="L1680" t="s">
        <v>198</v>
      </c>
      <c r="M1680" t="s">
        <v>197</v>
      </c>
      <c r="N1680" t="s">
        <v>198</v>
      </c>
      <c r="O1680" t="s">
        <v>198</v>
      </c>
      <c r="P1680" t="s">
        <v>198</v>
      </c>
      <c r="Q1680" t="s">
        <v>198</v>
      </c>
      <c r="R1680" t="s">
        <v>196</v>
      </c>
      <c r="S1680" t="s">
        <v>198</v>
      </c>
      <c r="T1680" t="s">
        <v>198</v>
      </c>
      <c r="U1680" t="s">
        <v>198</v>
      </c>
      <c r="V1680" t="s">
        <v>198</v>
      </c>
      <c r="W1680" t="s">
        <v>198</v>
      </c>
      <c r="X1680" t="s">
        <v>196</v>
      </c>
      <c r="Y1680" t="s">
        <v>198</v>
      </c>
      <c r="Z1680" t="s">
        <v>198</v>
      </c>
      <c r="AA1680" t="s">
        <v>198</v>
      </c>
      <c r="AB1680" t="s">
        <v>196</v>
      </c>
      <c r="AC1680" t="s">
        <v>198</v>
      </c>
      <c r="AD1680" t="s">
        <v>198</v>
      </c>
      <c r="AE1680" t="s">
        <v>198</v>
      </c>
      <c r="AF1680" t="s">
        <v>198</v>
      </c>
      <c r="AG1680" t="s">
        <v>197</v>
      </c>
      <c r="AH1680" t="s">
        <v>197</v>
      </c>
      <c r="AI1680" t="s">
        <v>197</v>
      </c>
      <c r="AJ1680" t="s">
        <v>197</v>
      </c>
      <c r="AK1680" t="s">
        <v>197</v>
      </c>
      <c r="AL1680"/>
      <c r="AM1680"/>
      <c r="AN1680"/>
      <c r="AO1680"/>
      <c r="AP1680"/>
      <c r="AQ1680" s="241">
        <v>0</v>
      </c>
      <c r="AR1680" s="241">
        <v>0</v>
      </c>
    </row>
    <row r="1681" spans="1:44" x14ac:dyDescent="0.2">
      <c r="A1681">
        <v>124213</v>
      </c>
      <c r="B1681" t="s">
        <v>65</v>
      </c>
      <c r="C1681" t="s">
        <v>198</v>
      </c>
      <c r="D1681" t="s">
        <v>198</v>
      </c>
      <c r="E1681" t="s">
        <v>198</v>
      </c>
      <c r="F1681" t="s">
        <v>198</v>
      </c>
      <c r="G1681" t="s">
        <v>198</v>
      </c>
      <c r="H1681" t="s">
        <v>198</v>
      </c>
      <c r="I1681" t="s">
        <v>198</v>
      </c>
      <c r="J1681" t="s">
        <v>198</v>
      </c>
      <c r="K1681" t="s">
        <v>198</v>
      </c>
      <c r="L1681" t="s">
        <v>198</v>
      </c>
      <c r="M1681" t="s">
        <v>197</v>
      </c>
      <c r="N1681" t="s">
        <v>198</v>
      </c>
      <c r="O1681" t="s">
        <v>198</v>
      </c>
      <c r="P1681" t="s">
        <v>198</v>
      </c>
      <c r="Q1681" t="s">
        <v>198</v>
      </c>
      <c r="R1681" t="s">
        <v>197</v>
      </c>
      <c r="S1681" t="s">
        <v>198</v>
      </c>
      <c r="T1681" t="s">
        <v>198</v>
      </c>
      <c r="U1681" t="s">
        <v>198</v>
      </c>
      <c r="V1681" t="s">
        <v>198</v>
      </c>
      <c r="W1681" t="s">
        <v>198</v>
      </c>
      <c r="X1681" t="s">
        <v>198</v>
      </c>
      <c r="Y1681" t="s">
        <v>198</v>
      </c>
      <c r="Z1681" t="s">
        <v>198</v>
      </c>
      <c r="AA1681" t="s">
        <v>198</v>
      </c>
      <c r="AB1681" t="s">
        <v>198</v>
      </c>
      <c r="AC1681" t="s">
        <v>198</v>
      </c>
      <c r="AD1681" t="s">
        <v>197</v>
      </c>
      <c r="AE1681" t="s">
        <v>198</v>
      </c>
      <c r="AF1681" t="s">
        <v>197</v>
      </c>
      <c r="AG1681" t="s">
        <v>197</v>
      </c>
      <c r="AH1681" t="s">
        <v>197</v>
      </c>
      <c r="AI1681" t="s">
        <v>197</v>
      </c>
      <c r="AJ1681" t="s">
        <v>197</v>
      </c>
      <c r="AK1681" t="s">
        <v>197</v>
      </c>
      <c r="AL1681"/>
      <c r="AM1681"/>
      <c r="AN1681"/>
      <c r="AO1681"/>
      <c r="AP1681"/>
      <c r="AQ1681" s="241">
        <v>0</v>
      </c>
      <c r="AR1681" s="241">
        <v>0</v>
      </c>
    </row>
    <row r="1682" spans="1:44" x14ac:dyDescent="0.2">
      <c r="A1682">
        <v>124218</v>
      </c>
      <c r="B1682" t="s">
        <v>1141</v>
      </c>
      <c r="C1682" t="s">
        <v>197</v>
      </c>
      <c r="D1682" t="s">
        <v>197</v>
      </c>
      <c r="E1682" t="s">
        <v>197</v>
      </c>
      <c r="F1682" t="s">
        <v>197</v>
      </c>
      <c r="G1682" t="s">
        <v>196</v>
      </c>
      <c r="H1682" t="s">
        <v>196</v>
      </c>
      <c r="I1682" t="s">
        <v>198</v>
      </c>
      <c r="J1682" t="s">
        <v>196</v>
      </c>
      <c r="K1682" t="s">
        <v>196</v>
      </c>
      <c r="L1682" t="s">
        <v>198</v>
      </c>
      <c r="M1682" t="s">
        <v>198</v>
      </c>
      <c r="N1682" t="s">
        <v>196</v>
      </c>
      <c r="O1682" t="s">
        <v>198</v>
      </c>
      <c r="P1682" t="s">
        <v>196</v>
      </c>
      <c r="Q1682" t="s">
        <v>196</v>
      </c>
      <c r="R1682" t="s">
        <v>198</v>
      </c>
      <c r="S1682" t="s">
        <v>198</v>
      </c>
      <c r="T1682" t="s">
        <v>198</v>
      </c>
      <c r="U1682" t="s">
        <v>198</v>
      </c>
      <c r="V1682" t="s">
        <v>197</v>
      </c>
      <c r="W1682"/>
      <c r="X1682"/>
      <c r="Y1682"/>
      <c r="Z1682"/>
      <c r="AA1682"/>
      <c r="AB1682"/>
      <c r="AC1682"/>
      <c r="AD1682"/>
      <c r="AE1682"/>
      <c r="AF1682"/>
      <c r="AG1682" t="s">
        <v>198</v>
      </c>
      <c r="AH1682" t="s">
        <v>196</v>
      </c>
      <c r="AI1682" t="s">
        <v>196</v>
      </c>
      <c r="AJ1682" t="s">
        <v>198</v>
      </c>
      <c r="AK1682" t="s">
        <v>196</v>
      </c>
      <c r="AL1682" t="s">
        <v>198</v>
      </c>
      <c r="AM1682" t="s">
        <v>198</v>
      </c>
      <c r="AN1682" t="s">
        <v>198</v>
      </c>
      <c r="AO1682" t="s">
        <v>198</v>
      </c>
      <c r="AP1682" t="s">
        <v>198</v>
      </c>
      <c r="AQ1682" s="241">
        <v>0</v>
      </c>
      <c r="AR1682" s="241">
        <v>0</v>
      </c>
    </row>
    <row r="1683" spans="1:44" x14ac:dyDescent="0.2">
      <c r="A1683">
        <v>124219</v>
      </c>
      <c r="B1683" t="s">
        <v>1141</v>
      </c>
      <c r="C1683" t="s">
        <v>196</v>
      </c>
      <c r="D1683" t="s">
        <v>196</v>
      </c>
      <c r="E1683" t="s">
        <v>196</v>
      </c>
      <c r="F1683" t="s">
        <v>196</v>
      </c>
      <c r="G1683" t="s">
        <v>198</v>
      </c>
      <c r="H1683" t="s">
        <v>197</v>
      </c>
      <c r="I1683" t="s">
        <v>198</v>
      </c>
      <c r="J1683" t="s">
        <v>198</v>
      </c>
      <c r="K1683" t="s">
        <v>198</v>
      </c>
      <c r="L1683" t="s">
        <v>196</v>
      </c>
      <c r="M1683" t="s">
        <v>198</v>
      </c>
      <c r="N1683" t="s">
        <v>196</v>
      </c>
      <c r="O1683" t="s">
        <v>196</v>
      </c>
      <c r="P1683" t="s">
        <v>198</v>
      </c>
      <c r="Q1683" t="s">
        <v>198</v>
      </c>
      <c r="R1683" t="s">
        <v>198</v>
      </c>
      <c r="S1683" t="s">
        <v>196</v>
      </c>
      <c r="T1683" t="s">
        <v>198</v>
      </c>
      <c r="U1683" t="s">
        <v>198</v>
      </c>
      <c r="V1683" t="s">
        <v>198</v>
      </c>
      <c r="W1683" t="s">
        <v>198</v>
      </c>
      <c r="X1683" t="s">
        <v>198</v>
      </c>
      <c r="Y1683" t="s">
        <v>196</v>
      </c>
      <c r="Z1683" t="s">
        <v>198</v>
      </c>
      <c r="AA1683" t="s">
        <v>198</v>
      </c>
      <c r="AB1683" t="s">
        <v>196</v>
      </c>
      <c r="AC1683" t="s">
        <v>198</v>
      </c>
      <c r="AD1683" t="s">
        <v>196</v>
      </c>
      <c r="AE1683" t="s">
        <v>196</v>
      </c>
      <c r="AF1683" t="s">
        <v>196</v>
      </c>
      <c r="AG1683" t="s">
        <v>198</v>
      </c>
      <c r="AH1683" t="s">
        <v>196</v>
      </c>
      <c r="AI1683" t="s">
        <v>198</v>
      </c>
      <c r="AJ1683" t="s">
        <v>198</v>
      </c>
      <c r="AK1683" t="s">
        <v>196</v>
      </c>
      <c r="AL1683" t="s">
        <v>198</v>
      </c>
      <c r="AM1683" t="s">
        <v>198</v>
      </c>
      <c r="AN1683" t="s">
        <v>198</v>
      </c>
      <c r="AO1683" t="s">
        <v>198</v>
      </c>
      <c r="AP1683" t="s">
        <v>198</v>
      </c>
      <c r="AQ1683" s="241">
        <v>0</v>
      </c>
      <c r="AR1683" s="241">
        <v>0</v>
      </c>
    </row>
    <row r="1684" spans="1:44" x14ac:dyDescent="0.2">
      <c r="A1684">
        <v>124220</v>
      </c>
      <c r="B1684" t="s">
        <v>59</v>
      </c>
      <c r="C1684" t="s">
        <v>197</v>
      </c>
      <c r="D1684" t="s">
        <v>198</v>
      </c>
      <c r="E1684" t="s">
        <v>197</v>
      </c>
      <c r="F1684" t="s">
        <v>197</v>
      </c>
      <c r="G1684" t="s">
        <v>198</v>
      </c>
      <c r="H1684" t="s">
        <v>198</v>
      </c>
      <c r="I1684" t="s">
        <v>197</v>
      </c>
      <c r="J1684" t="s">
        <v>198</v>
      </c>
      <c r="K1684" t="s">
        <v>197</v>
      </c>
      <c r="L1684" t="s">
        <v>198</v>
      </c>
      <c r="M1684" t="s">
        <v>198</v>
      </c>
      <c r="N1684" t="s">
        <v>196</v>
      </c>
      <c r="O1684" t="s">
        <v>198</v>
      </c>
      <c r="P1684" t="s">
        <v>196</v>
      </c>
      <c r="Q1684" t="s">
        <v>198</v>
      </c>
      <c r="R1684" t="s">
        <v>198</v>
      </c>
      <c r="S1684" t="s">
        <v>198</v>
      </c>
      <c r="T1684" t="s">
        <v>198</v>
      </c>
      <c r="U1684" t="s">
        <v>198</v>
      </c>
      <c r="V1684" t="s">
        <v>197</v>
      </c>
      <c r="W1684" t="s">
        <v>196</v>
      </c>
      <c r="X1684" t="s">
        <v>198</v>
      </c>
      <c r="Y1684" t="s">
        <v>196</v>
      </c>
      <c r="Z1684" t="s">
        <v>198</v>
      </c>
      <c r="AA1684" t="s">
        <v>198</v>
      </c>
      <c r="AB1684" t="s">
        <v>196</v>
      </c>
      <c r="AC1684" t="s">
        <v>198</v>
      </c>
      <c r="AD1684" t="s">
        <v>196</v>
      </c>
      <c r="AE1684" t="s">
        <v>198</v>
      </c>
      <c r="AF1684" t="s">
        <v>196</v>
      </c>
      <c r="AG1684" t="s">
        <v>196</v>
      </c>
      <c r="AH1684" t="s">
        <v>196</v>
      </c>
      <c r="AI1684" t="s">
        <v>196</v>
      </c>
      <c r="AJ1684" t="s">
        <v>198</v>
      </c>
      <c r="AK1684" t="s">
        <v>196</v>
      </c>
      <c r="AL1684" t="s">
        <v>196</v>
      </c>
      <c r="AM1684" t="s">
        <v>198</v>
      </c>
      <c r="AN1684" t="s">
        <v>198</v>
      </c>
      <c r="AO1684" t="s">
        <v>198</v>
      </c>
      <c r="AP1684" t="s">
        <v>198</v>
      </c>
      <c r="AQ1684" s="241">
        <v>0</v>
      </c>
      <c r="AR1684" s="241">
        <v>0</v>
      </c>
    </row>
    <row r="1685" spans="1:44" x14ac:dyDescent="0.2">
      <c r="A1685">
        <v>124221</v>
      </c>
      <c r="B1685" t="s">
        <v>1144</v>
      </c>
      <c r="C1685" t="s">
        <v>197</v>
      </c>
      <c r="D1685" t="s">
        <v>197</v>
      </c>
      <c r="E1685" t="s">
        <v>197</v>
      </c>
      <c r="F1685" t="s">
        <v>197</v>
      </c>
      <c r="G1685" t="s">
        <v>198</v>
      </c>
      <c r="H1685" t="s">
        <v>198</v>
      </c>
      <c r="I1685" t="s">
        <v>197</v>
      </c>
      <c r="J1685" t="s">
        <v>197</v>
      </c>
      <c r="K1685" t="s">
        <v>197</v>
      </c>
      <c r="L1685" t="s">
        <v>198</v>
      </c>
      <c r="M1685" t="s">
        <v>196</v>
      </c>
      <c r="N1685" t="s">
        <v>198</v>
      </c>
      <c r="O1685" t="s">
        <v>198</v>
      </c>
      <c r="P1685" t="s">
        <v>196</v>
      </c>
      <c r="Q1685" t="s">
        <v>198</v>
      </c>
      <c r="R1685" t="s">
        <v>198</v>
      </c>
      <c r="S1685" t="s">
        <v>198</v>
      </c>
      <c r="T1685" t="s">
        <v>196</v>
      </c>
      <c r="U1685" t="s">
        <v>198</v>
      </c>
      <c r="V1685" t="s">
        <v>197</v>
      </c>
      <c r="W1685" t="s">
        <v>196</v>
      </c>
      <c r="X1685" t="s">
        <v>198</v>
      </c>
      <c r="Y1685" t="s">
        <v>196</v>
      </c>
      <c r="Z1685" t="s">
        <v>198</v>
      </c>
      <c r="AA1685" t="s">
        <v>198</v>
      </c>
      <c r="AB1685" t="s">
        <v>196</v>
      </c>
      <c r="AC1685" t="s">
        <v>198</v>
      </c>
      <c r="AD1685" t="s">
        <v>198</v>
      </c>
      <c r="AE1685" t="s">
        <v>198</v>
      </c>
      <c r="AF1685" t="s">
        <v>196</v>
      </c>
      <c r="AG1685" t="s">
        <v>198</v>
      </c>
      <c r="AH1685" t="s">
        <v>196</v>
      </c>
      <c r="AI1685" t="s">
        <v>196</v>
      </c>
      <c r="AJ1685" t="s">
        <v>198</v>
      </c>
      <c r="AK1685" t="s">
        <v>198</v>
      </c>
      <c r="AL1685" t="s">
        <v>198</v>
      </c>
      <c r="AM1685" t="s">
        <v>198</v>
      </c>
      <c r="AN1685" t="s">
        <v>196</v>
      </c>
      <c r="AO1685" t="s">
        <v>198</v>
      </c>
      <c r="AP1685" t="s">
        <v>196</v>
      </c>
      <c r="AQ1685" s="241">
        <v>0</v>
      </c>
      <c r="AR1685" s="241">
        <v>0</v>
      </c>
    </row>
    <row r="1686" spans="1:44" x14ac:dyDescent="0.2">
      <c r="A1686">
        <v>124223</v>
      </c>
      <c r="B1686" t="s">
        <v>1141</v>
      </c>
      <c r="C1686" t="s">
        <v>197</v>
      </c>
      <c r="D1686" t="s">
        <v>197</v>
      </c>
      <c r="E1686" t="s">
        <v>197</v>
      </c>
      <c r="F1686" t="s">
        <v>197</v>
      </c>
      <c r="G1686" t="s">
        <v>198</v>
      </c>
      <c r="H1686" t="s">
        <v>196</v>
      </c>
      <c r="I1686" t="s">
        <v>197</v>
      </c>
      <c r="J1686" t="s">
        <v>197</v>
      </c>
      <c r="K1686" t="s">
        <v>196</v>
      </c>
      <c r="L1686" t="s">
        <v>196</v>
      </c>
      <c r="M1686" t="s">
        <v>196</v>
      </c>
      <c r="N1686" t="s">
        <v>197</v>
      </c>
      <c r="O1686" t="s">
        <v>198</v>
      </c>
      <c r="P1686" t="s">
        <v>197</v>
      </c>
      <c r="Q1686" t="s">
        <v>196</v>
      </c>
      <c r="R1686" t="s">
        <v>196</v>
      </c>
      <c r="S1686" t="s">
        <v>197</v>
      </c>
      <c r="T1686" t="s">
        <v>196</v>
      </c>
      <c r="U1686" t="s">
        <v>197</v>
      </c>
      <c r="V1686" t="s">
        <v>196</v>
      </c>
      <c r="W1686" t="s">
        <v>198</v>
      </c>
      <c r="X1686" t="s">
        <v>198</v>
      </c>
      <c r="Y1686" t="s">
        <v>198</v>
      </c>
      <c r="Z1686" t="s">
        <v>198</v>
      </c>
      <c r="AA1686" t="s">
        <v>198</v>
      </c>
      <c r="AB1686" t="s">
        <v>198</v>
      </c>
      <c r="AC1686" t="s">
        <v>198</v>
      </c>
      <c r="AD1686" t="s">
        <v>198</v>
      </c>
      <c r="AE1686" t="s">
        <v>198</v>
      </c>
      <c r="AF1686" t="s">
        <v>198</v>
      </c>
      <c r="AG1686" t="s">
        <v>198</v>
      </c>
      <c r="AH1686" t="s">
        <v>198</v>
      </c>
      <c r="AI1686" t="s">
        <v>198</v>
      </c>
      <c r="AJ1686" t="s">
        <v>198</v>
      </c>
      <c r="AK1686" t="s">
        <v>198</v>
      </c>
      <c r="AL1686" t="s">
        <v>197</v>
      </c>
      <c r="AM1686" t="s">
        <v>197</v>
      </c>
      <c r="AN1686" t="s">
        <v>197</v>
      </c>
      <c r="AO1686" t="s">
        <v>197</v>
      </c>
      <c r="AP1686" t="s">
        <v>197</v>
      </c>
      <c r="AQ1686" s="241">
        <v>0</v>
      </c>
      <c r="AR1686" s="241">
        <v>0</v>
      </c>
    </row>
    <row r="1687" spans="1:44" x14ac:dyDescent="0.2">
      <c r="A1687" s="241">
        <v>124224</v>
      </c>
      <c r="B1687" t="s">
        <v>1141</v>
      </c>
      <c r="C1687" s="241" t="s">
        <v>197</v>
      </c>
      <c r="D1687" s="241" t="s">
        <v>197</v>
      </c>
      <c r="E1687" s="241" t="s">
        <v>197</v>
      </c>
      <c r="F1687" s="241" t="s">
        <v>197</v>
      </c>
      <c r="G1687" s="241" t="s">
        <v>198</v>
      </c>
      <c r="H1687" s="241" t="s">
        <v>198</v>
      </c>
      <c r="I1687" s="241" t="s">
        <v>197</v>
      </c>
      <c r="J1687" s="241" t="s">
        <v>197</v>
      </c>
      <c r="K1687" s="241" t="s">
        <v>197</v>
      </c>
      <c r="L1687" s="241" t="s">
        <v>196</v>
      </c>
      <c r="M1687" s="241" t="s">
        <v>198</v>
      </c>
      <c r="N1687" s="241" t="s">
        <v>198</v>
      </c>
      <c r="O1687" s="241" t="s">
        <v>197</v>
      </c>
      <c r="P1687" s="241" t="s">
        <v>198</v>
      </c>
      <c r="Q1687" s="241" t="s">
        <v>198</v>
      </c>
      <c r="R1687" s="241" t="s">
        <v>198</v>
      </c>
      <c r="S1687" s="241" t="s">
        <v>198</v>
      </c>
      <c r="T1687" s="241" t="s">
        <v>198</v>
      </c>
      <c r="U1687" s="241" t="s">
        <v>198</v>
      </c>
      <c r="V1687" s="241" t="s">
        <v>197</v>
      </c>
      <c r="W1687" s="241" t="s">
        <v>197</v>
      </c>
      <c r="X1687" s="241" t="s">
        <v>197</v>
      </c>
      <c r="Y1687" s="241" t="s">
        <v>197</v>
      </c>
      <c r="Z1687" s="241" t="s">
        <v>197</v>
      </c>
      <c r="AA1687" s="241" t="s">
        <v>197</v>
      </c>
      <c r="AB1687" s="241" t="s">
        <v>197</v>
      </c>
      <c r="AC1687" s="241" t="s">
        <v>197</v>
      </c>
      <c r="AD1687" s="241" t="s">
        <v>197</v>
      </c>
      <c r="AE1687" s="241" t="s">
        <v>197</v>
      </c>
      <c r="AF1687" s="241" t="s">
        <v>197</v>
      </c>
      <c r="AG1687" s="241" t="s">
        <v>198</v>
      </c>
      <c r="AH1687" s="241" t="s">
        <v>196</v>
      </c>
      <c r="AI1687" s="241" t="s">
        <v>196</v>
      </c>
      <c r="AJ1687" s="241" t="s">
        <v>198</v>
      </c>
      <c r="AK1687" s="241" t="s">
        <v>198</v>
      </c>
      <c r="AL1687" s="241" t="s">
        <v>198</v>
      </c>
      <c r="AM1687" s="241" t="s">
        <v>198</v>
      </c>
      <c r="AN1687" s="241" t="s">
        <v>198</v>
      </c>
      <c r="AO1687" s="241" t="s">
        <v>198</v>
      </c>
      <c r="AP1687" s="241" t="s">
        <v>198</v>
      </c>
      <c r="AQ1687" s="241">
        <v>0</v>
      </c>
      <c r="AR1687" s="241">
        <v>0</v>
      </c>
    </row>
    <row r="1688" spans="1:44" x14ac:dyDescent="0.2">
      <c r="A1688">
        <v>124226</v>
      </c>
      <c r="B1688" t="s">
        <v>1141</v>
      </c>
      <c r="C1688" t="s">
        <v>197</v>
      </c>
      <c r="D1688" t="s">
        <v>197</v>
      </c>
      <c r="E1688" t="s">
        <v>197</v>
      </c>
      <c r="F1688" t="s">
        <v>197</v>
      </c>
      <c r="G1688" t="s">
        <v>198</v>
      </c>
      <c r="H1688" t="s">
        <v>196</v>
      </c>
      <c r="I1688" t="s">
        <v>197</v>
      </c>
      <c r="J1688" t="s">
        <v>197</v>
      </c>
      <c r="K1688" t="s">
        <v>198</v>
      </c>
      <c r="L1688" t="s">
        <v>196</v>
      </c>
      <c r="M1688" t="s">
        <v>196</v>
      </c>
      <c r="N1688" t="s">
        <v>198</v>
      </c>
      <c r="O1688" t="s">
        <v>197</v>
      </c>
      <c r="P1688" t="s">
        <v>196</v>
      </c>
      <c r="Q1688" t="s">
        <v>198</v>
      </c>
      <c r="R1688" t="s">
        <v>198</v>
      </c>
      <c r="S1688" t="s">
        <v>198</v>
      </c>
      <c r="T1688" t="s">
        <v>198</v>
      </c>
      <c r="U1688" t="s">
        <v>196</v>
      </c>
      <c r="V1688" t="s">
        <v>198</v>
      </c>
      <c r="W1688" t="s">
        <v>196</v>
      </c>
      <c r="X1688" t="s">
        <v>198</v>
      </c>
      <c r="Y1688" t="s">
        <v>198</v>
      </c>
      <c r="Z1688" t="s">
        <v>198</v>
      </c>
      <c r="AA1688" t="s">
        <v>198</v>
      </c>
      <c r="AB1688" t="s">
        <v>196</v>
      </c>
      <c r="AC1688" t="s">
        <v>198</v>
      </c>
      <c r="AD1688" t="s">
        <v>198</v>
      </c>
      <c r="AE1688" t="s">
        <v>198</v>
      </c>
      <c r="AF1688" t="s">
        <v>198</v>
      </c>
      <c r="AG1688" t="s">
        <v>198</v>
      </c>
      <c r="AH1688" t="s">
        <v>197</v>
      </c>
      <c r="AI1688" t="s">
        <v>197</v>
      </c>
      <c r="AJ1688" t="s">
        <v>198</v>
      </c>
      <c r="AK1688" t="s">
        <v>198</v>
      </c>
      <c r="AL1688" t="s">
        <v>197</v>
      </c>
      <c r="AM1688" t="s">
        <v>197</v>
      </c>
      <c r="AN1688" t="s">
        <v>197</v>
      </c>
      <c r="AO1688" t="s">
        <v>197</v>
      </c>
      <c r="AP1688" t="s">
        <v>197</v>
      </c>
      <c r="AQ1688" s="241">
        <v>0</v>
      </c>
      <c r="AR1688" s="241">
        <v>0</v>
      </c>
    </row>
    <row r="1689" spans="1:44" ht="21.75" x14ac:dyDescent="0.5">
      <c r="A1689" s="259">
        <v>124236</v>
      </c>
      <c r="B1689" t="s">
        <v>1141</v>
      </c>
      <c r="C1689" s="241" t="s">
        <v>198</v>
      </c>
      <c r="D1689" s="241" t="s">
        <v>198</v>
      </c>
      <c r="E1689" s="241" t="s">
        <v>198</v>
      </c>
      <c r="F1689" s="241" t="s">
        <v>198</v>
      </c>
      <c r="G1689" s="241" t="s">
        <v>198</v>
      </c>
      <c r="H1689" s="241" t="s">
        <v>198</v>
      </c>
      <c r="I1689" s="241" t="s">
        <v>198</v>
      </c>
      <c r="J1689" s="241" t="s">
        <v>198</v>
      </c>
      <c r="K1689" s="241" t="s">
        <v>198</v>
      </c>
      <c r="L1689" s="241" t="s">
        <v>198</v>
      </c>
      <c r="M1689" s="241" t="s">
        <v>196</v>
      </c>
      <c r="N1689" s="241" t="s">
        <v>198</v>
      </c>
      <c r="O1689" s="241" t="s">
        <v>198</v>
      </c>
      <c r="P1689" s="241" t="s">
        <v>198</v>
      </c>
      <c r="Q1689" s="241" t="s">
        <v>198</v>
      </c>
      <c r="R1689" s="241" t="s">
        <v>198</v>
      </c>
      <c r="S1689" s="241" t="s">
        <v>198</v>
      </c>
      <c r="T1689" s="241" t="s">
        <v>198</v>
      </c>
      <c r="U1689" s="241" t="s">
        <v>197</v>
      </c>
      <c r="V1689" s="241" t="s">
        <v>197</v>
      </c>
      <c r="W1689" s="241" t="s">
        <v>198</v>
      </c>
      <c r="X1689" s="241" t="s">
        <v>198</v>
      </c>
      <c r="Y1689" s="241" t="s">
        <v>198</v>
      </c>
      <c r="Z1689" s="241" t="s">
        <v>198</v>
      </c>
      <c r="AA1689" s="241" t="s">
        <v>198</v>
      </c>
      <c r="AB1689" s="241" t="s">
        <v>198</v>
      </c>
      <c r="AC1689" s="241" t="s">
        <v>198</v>
      </c>
      <c r="AD1689" s="241" t="s">
        <v>198</v>
      </c>
      <c r="AE1689" s="241" t="s">
        <v>198</v>
      </c>
      <c r="AF1689" s="241" t="s">
        <v>196</v>
      </c>
      <c r="AG1689" s="241" t="s">
        <v>197</v>
      </c>
      <c r="AH1689" s="241" t="s">
        <v>198</v>
      </c>
      <c r="AI1689" s="241" t="s">
        <v>198</v>
      </c>
      <c r="AJ1689" s="241" t="s">
        <v>198</v>
      </c>
      <c r="AK1689" s="241" t="s">
        <v>198</v>
      </c>
      <c r="AL1689" s="241" t="s">
        <v>197</v>
      </c>
      <c r="AM1689" s="241" t="s">
        <v>197</v>
      </c>
      <c r="AN1689" s="241" t="s">
        <v>197</v>
      </c>
      <c r="AO1689" s="241" t="s">
        <v>197</v>
      </c>
      <c r="AP1689" s="241" t="s">
        <v>197</v>
      </c>
      <c r="AQ1689" s="241">
        <v>0</v>
      </c>
      <c r="AR1689" s="241">
        <v>0</v>
      </c>
    </row>
    <row r="1690" spans="1:44" x14ac:dyDescent="0.2">
      <c r="A1690">
        <v>124256</v>
      </c>
      <c r="B1690" t="s">
        <v>1141</v>
      </c>
      <c r="C1690" t="s">
        <v>198</v>
      </c>
      <c r="D1690" t="s">
        <v>198</v>
      </c>
      <c r="E1690" t="s">
        <v>198</v>
      </c>
      <c r="F1690" t="s">
        <v>196</v>
      </c>
      <c r="G1690" t="s">
        <v>198</v>
      </c>
      <c r="H1690" t="s">
        <v>198</v>
      </c>
      <c r="I1690" t="s">
        <v>198</v>
      </c>
      <c r="J1690" t="s">
        <v>197</v>
      </c>
      <c r="K1690" t="s">
        <v>197</v>
      </c>
      <c r="L1690" t="s">
        <v>196</v>
      </c>
      <c r="M1690" t="s">
        <v>197</v>
      </c>
      <c r="N1690"/>
      <c r="O1690"/>
      <c r="P1690"/>
      <c r="Q1690"/>
      <c r="R1690"/>
      <c r="S1690"/>
      <c r="T1690"/>
      <c r="U1690"/>
      <c r="V1690"/>
      <c r="W1690" t="s">
        <v>196</v>
      </c>
      <c r="X1690" t="s">
        <v>198</v>
      </c>
      <c r="Y1690" t="s">
        <v>198</v>
      </c>
      <c r="Z1690" t="s">
        <v>196</v>
      </c>
      <c r="AA1690" t="s">
        <v>198</v>
      </c>
      <c r="AB1690" t="s">
        <v>198</v>
      </c>
      <c r="AC1690" t="s">
        <v>197</v>
      </c>
      <c r="AD1690" t="s">
        <v>197</v>
      </c>
      <c r="AE1690" t="s">
        <v>196</v>
      </c>
      <c r="AF1690" t="s">
        <v>198</v>
      </c>
      <c r="AG1690" t="s">
        <v>198</v>
      </c>
      <c r="AH1690" t="s">
        <v>198</v>
      </c>
      <c r="AI1690" t="s">
        <v>198</v>
      </c>
      <c r="AJ1690" t="s">
        <v>198</v>
      </c>
      <c r="AK1690" t="s">
        <v>198</v>
      </c>
      <c r="AL1690" t="s">
        <v>197</v>
      </c>
      <c r="AM1690" t="s">
        <v>197</v>
      </c>
      <c r="AN1690" t="s">
        <v>197</v>
      </c>
      <c r="AO1690" t="s">
        <v>197</v>
      </c>
      <c r="AP1690" t="s">
        <v>197</v>
      </c>
      <c r="AQ1690" s="241">
        <v>0</v>
      </c>
      <c r="AR1690" s="241">
        <v>0</v>
      </c>
    </row>
    <row r="1691" spans="1:44" x14ac:dyDescent="0.2">
      <c r="A1691">
        <v>124279</v>
      </c>
      <c r="B1691" t="s">
        <v>1141</v>
      </c>
      <c r="C1691" t="s">
        <v>198</v>
      </c>
      <c r="D1691" t="s">
        <v>198</v>
      </c>
      <c r="E1691" t="s">
        <v>198</v>
      </c>
      <c r="F1691" t="s">
        <v>198</v>
      </c>
      <c r="G1691" t="s">
        <v>198</v>
      </c>
      <c r="H1691" t="s">
        <v>197</v>
      </c>
      <c r="I1691" t="s">
        <v>198</v>
      </c>
      <c r="J1691" t="s">
        <v>198</v>
      </c>
      <c r="K1691" t="s">
        <v>198</v>
      </c>
      <c r="L1691" t="s">
        <v>198</v>
      </c>
      <c r="M1691" t="s">
        <v>197</v>
      </c>
      <c r="N1691" t="s">
        <v>196</v>
      </c>
      <c r="O1691" t="s">
        <v>198</v>
      </c>
      <c r="P1691" t="s">
        <v>198</v>
      </c>
      <c r="Q1691" t="s">
        <v>198</v>
      </c>
      <c r="R1691" t="s">
        <v>198</v>
      </c>
      <c r="S1691" t="s">
        <v>198</v>
      </c>
      <c r="T1691" t="s">
        <v>198</v>
      </c>
      <c r="U1691" t="s">
        <v>198</v>
      </c>
      <c r="V1691" t="s">
        <v>198</v>
      </c>
      <c r="W1691" t="s">
        <v>198</v>
      </c>
      <c r="X1691" t="s">
        <v>198</v>
      </c>
      <c r="Y1691" t="s">
        <v>196</v>
      </c>
      <c r="Z1691" t="s">
        <v>198</v>
      </c>
      <c r="AA1691" t="s">
        <v>198</v>
      </c>
      <c r="AB1691" t="s">
        <v>198</v>
      </c>
      <c r="AC1691" t="s">
        <v>198</v>
      </c>
      <c r="AD1691" t="s">
        <v>198</v>
      </c>
      <c r="AE1691" t="s">
        <v>196</v>
      </c>
      <c r="AF1691" t="s">
        <v>196</v>
      </c>
      <c r="AG1691" t="s">
        <v>198</v>
      </c>
      <c r="AH1691" t="s">
        <v>198</v>
      </c>
      <c r="AI1691" t="s">
        <v>198</v>
      </c>
      <c r="AJ1691" t="s">
        <v>198</v>
      </c>
      <c r="AK1691" t="s">
        <v>198</v>
      </c>
      <c r="AL1691" t="s">
        <v>197</v>
      </c>
      <c r="AM1691" t="s">
        <v>197</v>
      </c>
      <c r="AN1691" t="s">
        <v>197</v>
      </c>
      <c r="AO1691" t="s">
        <v>197</v>
      </c>
      <c r="AP1691" t="s">
        <v>197</v>
      </c>
      <c r="AQ1691" s="241">
        <v>0</v>
      </c>
      <c r="AR1691" s="241">
        <v>0</v>
      </c>
    </row>
    <row r="1692" spans="1:44" x14ac:dyDescent="0.2">
      <c r="A1692">
        <v>124328</v>
      </c>
      <c r="B1692" t="s">
        <v>59</v>
      </c>
      <c r="C1692" t="s">
        <v>197</v>
      </c>
      <c r="D1692" t="s">
        <v>198</v>
      </c>
      <c r="E1692" t="s">
        <v>198</v>
      </c>
      <c r="F1692" t="s">
        <v>198</v>
      </c>
      <c r="G1692" t="s">
        <v>196</v>
      </c>
      <c r="H1692" t="s">
        <v>197</v>
      </c>
      <c r="I1692" t="s">
        <v>197</v>
      </c>
      <c r="J1692" t="s">
        <v>198</v>
      </c>
      <c r="K1692" t="s">
        <v>197</v>
      </c>
      <c r="L1692" t="s">
        <v>197</v>
      </c>
      <c r="M1692" t="s">
        <v>198</v>
      </c>
      <c r="N1692" t="s">
        <v>198</v>
      </c>
      <c r="O1692" t="s">
        <v>198</v>
      </c>
      <c r="P1692" t="s">
        <v>198</v>
      </c>
      <c r="Q1692" t="s">
        <v>198</v>
      </c>
      <c r="R1692" t="s">
        <v>198</v>
      </c>
      <c r="S1692" t="s">
        <v>196</v>
      </c>
      <c r="T1692" t="s">
        <v>198</v>
      </c>
      <c r="U1692" t="s">
        <v>198</v>
      </c>
      <c r="V1692" t="s">
        <v>198</v>
      </c>
      <c r="W1692" t="s">
        <v>198</v>
      </c>
      <c r="X1692" t="s">
        <v>198</v>
      </c>
      <c r="Y1692" t="s">
        <v>198</v>
      </c>
      <c r="Z1692" t="s">
        <v>198</v>
      </c>
      <c r="AA1692" t="s">
        <v>198</v>
      </c>
      <c r="AB1692" t="s">
        <v>198</v>
      </c>
      <c r="AC1692" t="s">
        <v>198</v>
      </c>
      <c r="AD1692" t="s">
        <v>198</v>
      </c>
      <c r="AE1692" t="s">
        <v>198</v>
      </c>
      <c r="AF1692" t="s">
        <v>196</v>
      </c>
      <c r="AG1692" t="s">
        <v>196</v>
      </c>
      <c r="AH1692" t="s">
        <v>196</v>
      </c>
      <c r="AI1692" t="s">
        <v>196</v>
      </c>
      <c r="AJ1692" t="s">
        <v>198</v>
      </c>
      <c r="AK1692" t="s">
        <v>196</v>
      </c>
      <c r="AL1692" t="s">
        <v>196</v>
      </c>
      <c r="AM1692" t="s">
        <v>196</v>
      </c>
      <c r="AN1692" t="s">
        <v>196</v>
      </c>
      <c r="AO1692" t="s">
        <v>198</v>
      </c>
      <c r="AP1692" t="s">
        <v>196</v>
      </c>
      <c r="AQ1692" s="241">
        <v>0</v>
      </c>
      <c r="AR1692" s="241">
        <v>0</v>
      </c>
    </row>
    <row r="1693" spans="1:44" x14ac:dyDescent="0.2">
      <c r="A1693">
        <v>124372</v>
      </c>
      <c r="B1693" t="s">
        <v>1141</v>
      </c>
      <c r="C1693" t="s">
        <v>198</v>
      </c>
      <c r="D1693" t="s">
        <v>198</v>
      </c>
      <c r="E1693" t="s">
        <v>196</v>
      </c>
      <c r="F1693" t="s">
        <v>198</v>
      </c>
      <c r="G1693" t="s">
        <v>198</v>
      </c>
      <c r="H1693" t="s">
        <v>198</v>
      </c>
      <c r="I1693" t="s">
        <v>198</v>
      </c>
      <c r="J1693" t="s">
        <v>198</v>
      </c>
      <c r="K1693" t="s">
        <v>198</v>
      </c>
      <c r="L1693" t="s">
        <v>198</v>
      </c>
      <c r="M1693" t="s">
        <v>196</v>
      </c>
      <c r="N1693" t="s">
        <v>198</v>
      </c>
      <c r="O1693" t="s">
        <v>198</v>
      </c>
      <c r="P1693" t="s">
        <v>198</v>
      </c>
      <c r="Q1693" t="s">
        <v>198</v>
      </c>
      <c r="R1693" t="s">
        <v>198</v>
      </c>
      <c r="S1693" t="s">
        <v>198</v>
      </c>
      <c r="T1693" t="s">
        <v>198</v>
      </c>
      <c r="U1693" t="s">
        <v>198</v>
      </c>
      <c r="V1693" t="s">
        <v>198</v>
      </c>
      <c r="W1693" t="s">
        <v>196</v>
      </c>
      <c r="X1693" t="s">
        <v>198</v>
      </c>
      <c r="Y1693" t="s">
        <v>198</v>
      </c>
      <c r="Z1693" t="s">
        <v>196</v>
      </c>
      <c r="AA1693" t="s">
        <v>198</v>
      </c>
      <c r="AB1693" t="s">
        <v>198</v>
      </c>
      <c r="AC1693" t="s">
        <v>198</v>
      </c>
      <c r="AD1693" t="s">
        <v>198</v>
      </c>
      <c r="AE1693" t="s">
        <v>198</v>
      </c>
      <c r="AF1693" t="s">
        <v>198</v>
      </c>
      <c r="AG1693" t="s">
        <v>197</v>
      </c>
      <c r="AH1693" t="s">
        <v>197</v>
      </c>
      <c r="AI1693" t="s">
        <v>198</v>
      </c>
      <c r="AJ1693" t="s">
        <v>198</v>
      </c>
      <c r="AK1693" t="s">
        <v>198</v>
      </c>
      <c r="AL1693" t="s">
        <v>197</v>
      </c>
      <c r="AM1693" t="s">
        <v>197</v>
      </c>
      <c r="AN1693" t="s">
        <v>198</v>
      </c>
      <c r="AO1693" t="s">
        <v>197</v>
      </c>
      <c r="AP1693" t="s">
        <v>198</v>
      </c>
      <c r="AQ1693" s="241">
        <v>0</v>
      </c>
      <c r="AR1693" s="241">
        <v>0</v>
      </c>
    </row>
    <row r="1694" spans="1:44" x14ac:dyDescent="0.2">
      <c r="A1694">
        <v>124407</v>
      </c>
      <c r="B1694" t="s">
        <v>65</v>
      </c>
      <c r="C1694" t="s">
        <v>198</v>
      </c>
      <c r="D1694" t="s">
        <v>197</v>
      </c>
      <c r="E1694" t="s">
        <v>198</v>
      </c>
      <c r="F1694" t="s">
        <v>197</v>
      </c>
      <c r="G1694" t="s">
        <v>197</v>
      </c>
      <c r="H1694" t="s">
        <v>197</v>
      </c>
      <c r="I1694" t="s">
        <v>197</v>
      </c>
      <c r="J1694" t="s">
        <v>197</v>
      </c>
      <c r="K1694" t="s">
        <v>197</v>
      </c>
      <c r="L1694" t="s">
        <v>196</v>
      </c>
      <c r="M1694" t="s">
        <v>198</v>
      </c>
      <c r="N1694" t="s">
        <v>198</v>
      </c>
      <c r="O1694" t="s">
        <v>198</v>
      </c>
      <c r="P1694" t="s">
        <v>198</v>
      </c>
      <c r="Q1694" t="s">
        <v>198</v>
      </c>
      <c r="R1694" t="s">
        <v>197</v>
      </c>
      <c r="S1694" t="s">
        <v>198</v>
      </c>
      <c r="T1694" t="s">
        <v>198</v>
      </c>
      <c r="U1694" t="s">
        <v>198</v>
      </c>
      <c r="V1694" t="s">
        <v>198</v>
      </c>
      <c r="W1694" t="s">
        <v>198</v>
      </c>
      <c r="X1694" t="s">
        <v>198</v>
      </c>
      <c r="Y1694" t="s">
        <v>198</v>
      </c>
      <c r="Z1694" t="s">
        <v>198</v>
      </c>
      <c r="AA1694" t="s">
        <v>198</v>
      </c>
      <c r="AB1694" t="s">
        <v>198</v>
      </c>
      <c r="AC1694" t="s">
        <v>198</v>
      </c>
      <c r="AD1694" t="s">
        <v>197</v>
      </c>
      <c r="AE1694" t="s">
        <v>198</v>
      </c>
      <c r="AF1694" t="s">
        <v>198</v>
      </c>
      <c r="AG1694" t="s">
        <v>197</v>
      </c>
      <c r="AH1694" t="s">
        <v>197</v>
      </c>
      <c r="AI1694" t="s">
        <v>197</v>
      </c>
      <c r="AJ1694" t="s">
        <v>197</v>
      </c>
      <c r="AK1694" t="s">
        <v>197</v>
      </c>
      <c r="AL1694"/>
      <c r="AM1694"/>
      <c r="AN1694"/>
      <c r="AO1694"/>
      <c r="AP1694"/>
      <c r="AQ1694" s="241">
        <v>0</v>
      </c>
      <c r="AR1694" s="241">
        <v>0</v>
      </c>
    </row>
    <row r="1695" spans="1:44" x14ac:dyDescent="0.2">
      <c r="A1695">
        <v>124415</v>
      </c>
      <c r="B1695" t="s">
        <v>1141</v>
      </c>
      <c r="C1695" t="s">
        <v>198</v>
      </c>
      <c r="D1695" t="s">
        <v>198</v>
      </c>
      <c r="E1695" t="s">
        <v>198</v>
      </c>
      <c r="F1695" t="s">
        <v>198</v>
      </c>
      <c r="G1695" t="s">
        <v>198</v>
      </c>
      <c r="H1695" t="s">
        <v>198</v>
      </c>
      <c r="I1695" t="s">
        <v>198</v>
      </c>
      <c r="J1695" t="s">
        <v>198</v>
      </c>
      <c r="K1695" t="s">
        <v>198</v>
      </c>
      <c r="L1695" t="s">
        <v>196</v>
      </c>
      <c r="M1695" t="s">
        <v>198</v>
      </c>
      <c r="N1695" t="s">
        <v>198</v>
      </c>
      <c r="O1695" t="s">
        <v>198</v>
      </c>
      <c r="P1695" t="s">
        <v>198</v>
      </c>
      <c r="Q1695" t="s">
        <v>198</v>
      </c>
      <c r="R1695" t="s">
        <v>196</v>
      </c>
      <c r="S1695" t="s">
        <v>198</v>
      </c>
      <c r="T1695" t="s">
        <v>198</v>
      </c>
      <c r="U1695" t="s">
        <v>198</v>
      </c>
      <c r="V1695" t="s">
        <v>198</v>
      </c>
      <c r="W1695" t="s">
        <v>198</v>
      </c>
      <c r="X1695" t="s">
        <v>198</v>
      </c>
      <c r="Y1695" t="s">
        <v>197</v>
      </c>
      <c r="Z1695" t="s">
        <v>198</v>
      </c>
      <c r="AA1695" t="s">
        <v>198</v>
      </c>
      <c r="AB1695" t="s">
        <v>198</v>
      </c>
      <c r="AC1695" t="s">
        <v>198</v>
      </c>
      <c r="AD1695" t="s">
        <v>197</v>
      </c>
      <c r="AE1695" t="s">
        <v>196</v>
      </c>
      <c r="AF1695" t="s">
        <v>196</v>
      </c>
      <c r="AG1695" t="s">
        <v>198</v>
      </c>
      <c r="AH1695" t="s">
        <v>198</v>
      </c>
      <c r="AI1695" t="s">
        <v>198</v>
      </c>
      <c r="AJ1695" t="s">
        <v>198</v>
      </c>
      <c r="AK1695" t="s">
        <v>198</v>
      </c>
      <c r="AL1695" t="s">
        <v>197</v>
      </c>
      <c r="AM1695" t="s">
        <v>197</v>
      </c>
      <c r="AN1695" t="s">
        <v>197</v>
      </c>
      <c r="AO1695" t="s">
        <v>197</v>
      </c>
      <c r="AP1695" t="s">
        <v>197</v>
      </c>
      <c r="AQ1695" s="241">
        <v>0</v>
      </c>
      <c r="AR1695" s="241">
        <v>0</v>
      </c>
    </row>
    <row r="1696" spans="1:44" x14ac:dyDescent="0.2">
      <c r="A1696">
        <v>124421</v>
      </c>
      <c r="B1696" t="s">
        <v>65</v>
      </c>
      <c r="C1696" t="s">
        <v>196</v>
      </c>
      <c r="D1696" t="s">
        <v>196</v>
      </c>
      <c r="E1696" t="s">
        <v>198</v>
      </c>
      <c r="F1696" t="s">
        <v>198</v>
      </c>
      <c r="G1696" t="s">
        <v>198</v>
      </c>
      <c r="H1696" t="s">
        <v>198</v>
      </c>
      <c r="I1696" t="s">
        <v>197</v>
      </c>
      <c r="J1696" t="s">
        <v>198</v>
      </c>
      <c r="K1696" t="s">
        <v>198</v>
      </c>
      <c r="L1696" t="s">
        <v>197</v>
      </c>
      <c r="M1696" t="s">
        <v>198</v>
      </c>
      <c r="N1696" t="s">
        <v>198</v>
      </c>
      <c r="O1696" t="s">
        <v>198</v>
      </c>
      <c r="P1696" t="s">
        <v>198</v>
      </c>
      <c r="Q1696" t="s">
        <v>198</v>
      </c>
      <c r="R1696" t="s">
        <v>198</v>
      </c>
      <c r="S1696" t="s">
        <v>198</v>
      </c>
      <c r="T1696" t="s">
        <v>196</v>
      </c>
      <c r="U1696" t="s">
        <v>198</v>
      </c>
      <c r="V1696" t="s">
        <v>198</v>
      </c>
      <c r="W1696" t="s">
        <v>198</v>
      </c>
      <c r="X1696" t="s">
        <v>198</v>
      </c>
      <c r="Y1696" t="s">
        <v>198</v>
      </c>
      <c r="Z1696" t="s">
        <v>198</v>
      </c>
      <c r="AA1696" t="s">
        <v>198</v>
      </c>
      <c r="AB1696" t="s">
        <v>198</v>
      </c>
      <c r="AC1696" t="s">
        <v>198</v>
      </c>
      <c r="AD1696" t="s">
        <v>198</v>
      </c>
      <c r="AE1696" t="s">
        <v>198</v>
      </c>
      <c r="AF1696" t="s">
        <v>197</v>
      </c>
      <c r="AG1696" t="s">
        <v>197</v>
      </c>
      <c r="AH1696" t="s">
        <v>197</v>
      </c>
      <c r="AI1696" t="s">
        <v>197</v>
      </c>
      <c r="AJ1696" t="s">
        <v>197</v>
      </c>
      <c r="AK1696" t="s">
        <v>197</v>
      </c>
      <c r="AL1696"/>
      <c r="AM1696"/>
      <c r="AN1696"/>
      <c r="AO1696"/>
      <c r="AP1696"/>
      <c r="AQ1696" s="241">
        <v>0</v>
      </c>
      <c r="AR1696" s="241">
        <v>0</v>
      </c>
    </row>
    <row r="1697" spans="1:44" x14ac:dyDescent="0.2">
      <c r="A1697">
        <v>124448</v>
      </c>
      <c r="B1697" t="s">
        <v>1141</v>
      </c>
      <c r="C1697" t="s">
        <v>198</v>
      </c>
      <c r="D1697" t="s">
        <v>198</v>
      </c>
      <c r="E1697" t="s">
        <v>198</v>
      </c>
      <c r="F1697" t="s">
        <v>198</v>
      </c>
      <c r="G1697" t="s">
        <v>198</v>
      </c>
      <c r="H1697" t="s">
        <v>198</v>
      </c>
      <c r="I1697" t="s">
        <v>198</v>
      </c>
      <c r="J1697" t="s">
        <v>198</v>
      </c>
      <c r="K1697" t="s">
        <v>198</v>
      </c>
      <c r="L1697" t="s">
        <v>196</v>
      </c>
      <c r="M1697" t="s">
        <v>197</v>
      </c>
      <c r="N1697"/>
      <c r="O1697"/>
      <c r="P1697"/>
      <c r="Q1697"/>
      <c r="R1697"/>
      <c r="S1697"/>
      <c r="T1697"/>
      <c r="U1697"/>
      <c r="V1697"/>
      <c r="W1697" t="s">
        <v>198</v>
      </c>
      <c r="X1697" t="s">
        <v>198</v>
      </c>
      <c r="Y1697" t="s">
        <v>196</v>
      </c>
      <c r="Z1697" t="s">
        <v>198</v>
      </c>
      <c r="AA1697" t="s">
        <v>198</v>
      </c>
      <c r="AB1697" t="s">
        <v>198</v>
      </c>
      <c r="AC1697" t="s">
        <v>198</v>
      </c>
      <c r="AD1697" t="s">
        <v>198</v>
      </c>
      <c r="AE1697" t="s">
        <v>196</v>
      </c>
      <c r="AF1697" t="s">
        <v>198</v>
      </c>
      <c r="AG1697" t="s">
        <v>198</v>
      </c>
      <c r="AH1697" t="s">
        <v>198</v>
      </c>
      <c r="AI1697" t="s">
        <v>198</v>
      </c>
      <c r="AJ1697" t="s">
        <v>198</v>
      </c>
      <c r="AK1697" t="s">
        <v>198</v>
      </c>
      <c r="AL1697" t="s">
        <v>197</v>
      </c>
      <c r="AM1697" t="s">
        <v>197</v>
      </c>
      <c r="AN1697" t="s">
        <v>197</v>
      </c>
      <c r="AO1697" t="s">
        <v>197</v>
      </c>
      <c r="AP1697" t="s">
        <v>197</v>
      </c>
      <c r="AQ1697" s="241">
        <v>0</v>
      </c>
      <c r="AR1697" s="241">
        <v>0</v>
      </c>
    </row>
    <row r="1698" spans="1:44" x14ac:dyDescent="0.2">
      <c r="A1698">
        <v>124483</v>
      </c>
      <c r="B1698" t="s">
        <v>1141</v>
      </c>
      <c r="C1698" t="s">
        <v>198</v>
      </c>
      <c r="D1698" t="s">
        <v>198</v>
      </c>
      <c r="E1698" t="s">
        <v>198</v>
      </c>
      <c r="F1698" t="s">
        <v>198</v>
      </c>
      <c r="G1698" t="s">
        <v>198</v>
      </c>
      <c r="H1698" t="s">
        <v>198</v>
      </c>
      <c r="I1698" t="s">
        <v>198</v>
      </c>
      <c r="J1698" t="s">
        <v>198</v>
      </c>
      <c r="K1698" t="s">
        <v>198</v>
      </c>
      <c r="L1698" t="s">
        <v>198</v>
      </c>
      <c r="M1698" t="s">
        <v>196</v>
      </c>
      <c r="N1698"/>
      <c r="O1698"/>
      <c r="P1698"/>
      <c r="Q1698"/>
      <c r="R1698" t="s">
        <v>196</v>
      </c>
      <c r="S1698"/>
      <c r="T1698"/>
      <c r="U1698"/>
      <c r="V1698"/>
      <c r="W1698" t="s">
        <v>196</v>
      </c>
      <c r="X1698"/>
      <c r="Y1698"/>
      <c r="Z1698"/>
      <c r="AA1698" t="s">
        <v>198</v>
      </c>
      <c r="AB1698" t="s">
        <v>196</v>
      </c>
      <c r="AC1698" t="s">
        <v>197</v>
      </c>
      <c r="AD1698" t="s">
        <v>197</v>
      </c>
      <c r="AE1698" t="s">
        <v>197</v>
      </c>
      <c r="AF1698" t="s">
        <v>196</v>
      </c>
      <c r="AG1698" t="s">
        <v>198</v>
      </c>
      <c r="AH1698" t="s">
        <v>198</v>
      </c>
      <c r="AI1698" t="s">
        <v>196</v>
      </c>
      <c r="AJ1698" t="s">
        <v>198</v>
      </c>
      <c r="AK1698" t="s">
        <v>196</v>
      </c>
      <c r="AL1698" t="s">
        <v>198</v>
      </c>
      <c r="AM1698" t="s">
        <v>198</v>
      </c>
      <c r="AN1698" t="s">
        <v>198</v>
      </c>
      <c r="AO1698" t="s">
        <v>198</v>
      </c>
      <c r="AP1698" t="s">
        <v>196</v>
      </c>
      <c r="AQ1698" s="241">
        <v>0</v>
      </c>
      <c r="AR1698" s="241">
        <v>0</v>
      </c>
    </row>
    <row r="1699" spans="1:44" x14ac:dyDescent="0.2">
      <c r="A1699">
        <v>124492</v>
      </c>
      <c r="B1699" t="s">
        <v>1141</v>
      </c>
      <c r="C1699" t="s">
        <v>198</v>
      </c>
      <c r="D1699" t="s">
        <v>198</v>
      </c>
      <c r="E1699" t="s">
        <v>198</v>
      </c>
      <c r="F1699" t="s">
        <v>197</v>
      </c>
      <c r="G1699" t="s">
        <v>196</v>
      </c>
      <c r="H1699" t="s">
        <v>198</v>
      </c>
      <c r="I1699" t="s">
        <v>198</v>
      </c>
      <c r="J1699" t="s">
        <v>197</v>
      </c>
      <c r="K1699" t="s">
        <v>197</v>
      </c>
      <c r="L1699" t="s">
        <v>196</v>
      </c>
      <c r="M1699" t="s">
        <v>198</v>
      </c>
      <c r="N1699" t="s">
        <v>198</v>
      </c>
      <c r="O1699" t="s">
        <v>198</v>
      </c>
      <c r="P1699" t="s">
        <v>198</v>
      </c>
      <c r="Q1699" t="s">
        <v>198</v>
      </c>
      <c r="R1699" t="s">
        <v>198</v>
      </c>
      <c r="S1699" t="s">
        <v>196</v>
      </c>
      <c r="T1699" t="s">
        <v>198</v>
      </c>
      <c r="U1699" t="s">
        <v>196</v>
      </c>
      <c r="V1699" t="s">
        <v>198</v>
      </c>
      <c r="W1699" t="s">
        <v>198</v>
      </c>
      <c r="X1699" t="s">
        <v>198</v>
      </c>
      <c r="Y1699" t="s">
        <v>198</v>
      </c>
      <c r="Z1699" t="s">
        <v>196</v>
      </c>
      <c r="AA1699" t="s">
        <v>198</v>
      </c>
      <c r="AB1699" t="s">
        <v>198</v>
      </c>
      <c r="AC1699" t="s">
        <v>198</v>
      </c>
      <c r="AD1699" t="s">
        <v>198</v>
      </c>
      <c r="AE1699" t="s">
        <v>198</v>
      </c>
      <c r="AF1699" t="s">
        <v>198</v>
      </c>
      <c r="AG1699" t="s">
        <v>198</v>
      </c>
      <c r="AH1699" t="s">
        <v>197</v>
      </c>
      <c r="AI1699" t="s">
        <v>198</v>
      </c>
      <c r="AJ1699" t="s">
        <v>198</v>
      </c>
      <c r="AK1699" t="s">
        <v>197</v>
      </c>
      <c r="AL1699" t="s">
        <v>197</v>
      </c>
      <c r="AM1699" t="s">
        <v>197</v>
      </c>
      <c r="AN1699" t="s">
        <v>197</v>
      </c>
      <c r="AO1699" t="s">
        <v>197</v>
      </c>
      <c r="AP1699" t="s">
        <v>197</v>
      </c>
      <c r="AQ1699" s="241">
        <v>0</v>
      </c>
      <c r="AR1699" s="241">
        <v>0</v>
      </c>
    </row>
    <row r="1700" spans="1:44" x14ac:dyDescent="0.2">
      <c r="A1700" s="241">
        <v>124534</v>
      </c>
      <c r="B1700" t="s">
        <v>1141</v>
      </c>
      <c r="C1700" s="241" t="s">
        <v>198</v>
      </c>
      <c r="D1700" s="241" t="s">
        <v>198</v>
      </c>
      <c r="E1700" s="241" t="s">
        <v>198</v>
      </c>
      <c r="F1700" s="241" t="s">
        <v>198</v>
      </c>
      <c r="G1700" s="241" t="s">
        <v>198</v>
      </c>
      <c r="H1700" s="241" t="s">
        <v>198</v>
      </c>
      <c r="I1700" s="241" t="s">
        <v>198</v>
      </c>
      <c r="J1700" s="241" t="s">
        <v>198</v>
      </c>
      <c r="K1700" s="241" t="s">
        <v>198</v>
      </c>
      <c r="L1700" s="241" t="s">
        <v>196</v>
      </c>
      <c r="M1700" s="241" t="s">
        <v>198</v>
      </c>
      <c r="N1700" s="241" t="s">
        <v>198</v>
      </c>
      <c r="O1700" s="241" t="s">
        <v>198</v>
      </c>
      <c r="P1700" s="241" t="s">
        <v>198</v>
      </c>
      <c r="Q1700" s="241" t="s">
        <v>198</v>
      </c>
      <c r="R1700" s="241" t="s">
        <v>196</v>
      </c>
      <c r="S1700" s="241" t="s">
        <v>198</v>
      </c>
      <c r="T1700" s="241" t="s">
        <v>198</v>
      </c>
      <c r="U1700" s="241" t="s">
        <v>198</v>
      </c>
      <c r="V1700" s="241" t="s">
        <v>198</v>
      </c>
      <c r="W1700" s="241" t="s">
        <v>198</v>
      </c>
      <c r="X1700" s="241" t="s">
        <v>198</v>
      </c>
      <c r="Y1700" s="241" t="s">
        <v>197</v>
      </c>
      <c r="Z1700" s="241" t="s">
        <v>196</v>
      </c>
      <c r="AA1700" s="241" t="s">
        <v>198</v>
      </c>
      <c r="AB1700" s="241" t="s">
        <v>196</v>
      </c>
      <c r="AC1700" s="241" t="s">
        <v>197</v>
      </c>
      <c r="AD1700" s="241" t="s">
        <v>197</v>
      </c>
      <c r="AE1700" s="241" t="s">
        <v>198</v>
      </c>
      <c r="AF1700" s="241" t="s">
        <v>198</v>
      </c>
      <c r="AG1700" s="241" t="s">
        <v>198</v>
      </c>
      <c r="AH1700" s="241" t="s">
        <v>197</v>
      </c>
      <c r="AI1700" s="241" t="s">
        <v>198</v>
      </c>
      <c r="AJ1700" s="241" t="s">
        <v>198</v>
      </c>
      <c r="AK1700" s="241" t="s">
        <v>197</v>
      </c>
      <c r="AL1700" s="241" t="s">
        <v>197</v>
      </c>
      <c r="AM1700" s="241" t="s">
        <v>197</v>
      </c>
      <c r="AN1700" s="241" t="s">
        <v>197</v>
      </c>
      <c r="AO1700" s="241" t="s">
        <v>197</v>
      </c>
      <c r="AP1700" s="241" t="s">
        <v>197</v>
      </c>
      <c r="AQ1700" s="241">
        <v>0</v>
      </c>
      <c r="AR1700" s="241">
        <v>0</v>
      </c>
    </row>
    <row r="1701" spans="1:44" x14ac:dyDescent="0.2">
      <c r="A1701" s="241">
        <v>124579</v>
      </c>
      <c r="B1701" t="s">
        <v>1141</v>
      </c>
      <c r="C1701" s="241" t="s">
        <v>198</v>
      </c>
      <c r="D1701" s="241" t="s">
        <v>198</v>
      </c>
      <c r="E1701" s="241" t="s">
        <v>196</v>
      </c>
      <c r="F1701" s="241" t="s">
        <v>198</v>
      </c>
      <c r="G1701" s="241" t="s">
        <v>198</v>
      </c>
      <c r="H1701" s="241" t="s">
        <v>198</v>
      </c>
      <c r="I1701" s="241" t="s">
        <v>198</v>
      </c>
      <c r="J1701" s="241" t="s">
        <v>198</v>
      </c>
      <c r="K1701" s="241" t="s">
        <v>198</v>
      </c>
      <c r="L1701" s="241" t="s">
        <v>198</v>
      </c>
      <c r="M1701" s="241" t="s">
        <v>197</v>
      </c>
      <c r="N1701" s="241" t="s">
        <v>196</v>
      </c>
      <c r="O1701" s="241" t="s">
        <v>198</v>
      </c>
      <c r="P1701" s="241" t="s">
        <v>198</v>
      </c>
      <c r="Q1701" s="241" t="s">
        <v>198</v>
      </c>
      <c r="R1701" s="241" t="s">
        <v>198</v>
      </c>
      <c r="S1701" s="241" t="s">
        <v>198</v>
      </c>
      <c r="T1701" s="241" t="s">
        <v>198</v>
      </c>
      <c r="U1701" s="241" t="s">
        <v>198</v>
      </c>
      <c r="V1701" s="241" t="s">
        <v>198</v>
      </c>
      <c r="W1701" s="241" t="s">
        <v>198</v>
      </c>
      <c r="X1701" s="241" t="s">
        <v>198</v>
      </c>
      <c r="Y1701" s="241" t="s">
        <v>198</v>
      </c>
      <c r="Z1701" s="241" t="s">
        <v>198</v>
      </c>
      <c r="AA1701" s="241" t="s">
        <v>198</v>
      </c>
      <c r="AB1701" s="241" t="s">
        <v>198</v>
      </c>
      <c r="AC1701" s="241" t="s">
        <v>198</v>
      </c>
      <c r="AD1701" s="241" t="s">
        <v>198</v>
      </c>
      <c r="AE1701" s="241" t="s">
        <v>198</v>
      </c>
      <c r="AF1701" s="241" t="s">
        <v>197</v>
      </c>
      <c r="AG1701" s="241" t="s">
        <v>197</v>
      </c>
      <c r="AH1701" s="241" t="s">
        <v>197</v>
      </c>
      <c r="AI1701" s="241" t="s">
        <v>197</v>
      </c>
      <c r="AJ1701" s="241" t="s">
        <v>197</v>
      </c>
      <c r="AK1701" s="241" t="s">
        <v>197</v>
      </c>
      <c r="AQ1701" s="241">
        <v>0</v>
      </c>
      <c r="AR1701" s="241">
        <v>0</v>
      </c>
    </row>
    <row r="1702" spans="1:44" x14ac:dyDescent="0.2">
      <c r="A1702">
        <v>124587</v>
      </c>
      <c r="B1702" t="s">
        <v>65</v>
      </c>
      <c r="C1702" t="s">
        <v>198</v>
      </c>
      <c r="D1702" t="s">
        <v>196</v>
      </c>
      <c r="E1702" t="s">
        <v>196</v>
      </c>
      <c r="F1702" t="s">
        <v>198</v>
      </c>
      <c r="G1702" t="s">
        <v>198</v>
      </c>
      <c r="H1702" t="s">
        <v>198</v>
      </c>
      <c r="I1702" t="s">
        <v>198</v>
      </c>
      <c r="J1702" t="s">
        <v>197</v>
      </c>
      <c r="K1702" t="s">
        <v>198</v>
      </c>
      <c r="L1702" t="s">
        <v>196</v>
      </c>
      <c r="M1702" t="s">
        <v>198</v>
      </c>
      <c r="N1702" t="s">
        <v>196</v>
      </c>
      <c r="O1702" t="s">
        <v>198</v>
      </c>
      <c r="P1702" t="s">
        <v>198</v>
      </c>
      <c r="Q1702" t="s">
        <v>198</v>
      </c>
      <c r="R1702" t="s">
        <v>198</v>
      </c>
      <c r="S1702" t="s">
        <v>198</v>
      </c>
      <c r="T1702" t="s">
        <v>196</v>
      </c>
      <c r="U1702" t="s">
        <v>198</v>
      </c>
      <c r="V1702" t="s">
        <v>198</v>
      </c>
      <c r="W1702" t="s">
        <v>196</v>
      </c>
      <c r="X1702" t="s">
        <v>196</v>
      </c>
      <c r="Y1702" t="s">
        <v>196</v>
      </c>
      <c r="Z1702" t="s">
        <v>196</v>
      </c>
      <c r="AA1702" t="s">
        <v>198</v>
      </c>
      <c r="AB1702" t="s">
        <v>198</v>
      </c>
      <c r="AC1702" t="s">
        <v>198</v>
      </c>
      <c r="AD1702" t="s">
        <v>198</v>
      </c>
      <c r="AE1702" t="s">
        <v>198</v>
      </c>
      <c r="AF1702" t="s">
        <v>198</v>
      </c>
      <c r="AG1702" t="s">
        <v>197</v>
      </c>
      <c r="AH1702" t="s">
        <v>197</v>
      </c>
      <c r="AI1702" t="s">
        <v>197</v>
      </c>
      <c r="AJ1702" t="s">
        <v>197</v>
      </c>
      <c r="AK1702" t="s">
        <v>197</v>
      </c>
      <c r="AL1702"/>
      <c r="AM1702"/>
      <c r="AN1702"/>
      <c r="AO1702"/>
      <c r="AP1702"/>
      <c r="AQ1702" s="241">
        <v>0</v>
      </c>
      <c r="AR1702" s="241">
        <v>0</v>
      </c>
    </row>
    <row r="1703" spans="1:44" x14ac:dyDescent="0.2">
      <c r="A1703">
        <v>124588</v>
      </c>
      <c r="B1703" t="s">
        <v>1141</v>
      </c>
      <c r="C1703" t="s">
        <v>197</v>
      </c>
      <c r="D1703" t="s">
        <v>197</v>
      </c>
      <c r="E1703" t="s">
        <v>197</v>
      </c>
      <c r="F1703" t="s">
        <v>198</v>
      </c>
      <c r="G1703" t="s">
        <v>196</v>
      </c>
      <c r="H1703" t="s">
        <v>198</v>
      </c>
      <c r="I1703" t="s">
        <v>197</v>
      </c>
      <c r="J1703" t="s">
        <v>197</v>
      </c>
      <c r="K1703" t="s">
        <v>198</v>
      </c>
      <c r="L1703" t="s">
        <v>196</v>
      </c>
      <c r="M1703" t="s">
        <v>198</v>
      </c>
      <c r="N1703" t="s">
        <v>198</v>
      </c>
      <c r="O1703" t="s">
        <v>197</v>
      </c>
      <c r="P1703" t="s">
        <v>198</v>
      </c>
      <c r="Q1703" t="s">
        <v>198</v>
      </c>
      <c r="R1703"/>
      <c r="S1703"/>
      <c r="T1703"/>
      <c r="U1703"/>
      <c r="V1703"/>
      <c r="W1703" t="s">
        <v>198</v>
      </c>
      <c r="X1703" t="s">
        <v>198</v>
      </c>
      <c r="Y1703" t="s">
        <v>198</v>
      </c>
      <c r="Z1703" t="s">
        <v>198</v>
      </c>
      <c r="AA1703" t="s">
        <v>198</v>
      </c>
      <c r="AB1703" t="s">
        <v>198</v>
      </c>
      <c r="AC1703" t="s">
        <v>198</v>
      </c>
      <c r="AD1703" t="s">
        <v>198</v>
      </c>
      <c r="AE1703" t="s">
        <v>198</v>
      </c>
      <c r="AF1703" t="s">
        <v>198</v>
      </c>
      <c r="AG1703" t="s">
        <v>198</v>
      </c>
      <c r="AH1703" t="s">
        <v>198</v>
      </c>
      <c r="AI1703" t="s">
        <v>198</v>
      </c>
      <c r="AJ1703" t="s">
        <v>198</v>
      </c>
      <c r="AK1703" t="s">
        <v>198</v>
      </c>
      <c r="AL1703" t="s">
        <v>197</v>
      </c>
      <c r="AM1703" t="s">
        <v>197</v>
      </c>
      <c r="AN1703" t="s">
        <v>197</v>
      </c>
      <c r="AO1703" t="s">
        <v>197</v>
      </c>
      <c r="AP1703" t="s">
        <v>197</v>
      </c>
      <c r="AQ1703" s="241">
        <v>0</v>
      </c>
      <c r="AR1703" s="241">
        <v>0</v>
      </c>
    </row>
    <row r="1704" spans="1:44" x14ac:dyDescent="0.2">
      <c r="A1704">
        <v>124589</v>
      </c>
      <c r="B1704" t="s">
        <v>1141</v>
      </c>
      <c r="C1704" t="s">
        <v>197</v>
      </c>
      <c r="D1704" t="s">
        <v>197</v>
      </c>
      <c r="E1704" t="s">
        <v>197</v>
      </c>
      <c r="F1704" t="s">
        <v>197</v>
      </c>
      <c r="G1704" t="s">
        <v>198</v>
      </c>
      <c r="H1704" t="s">
        <v>196</v>
      </c>
      <c r="I1704" t="s">
        <v>197</v>
      </c>
      <c r="J1704" t="s">
        <v>197</v>
      </c>
      <c r="K1704" t="s">
        <v>197</v>
      </c>
      <c r="L1704" t="s">
        <v>196</v>
      </c>
      <c r="M1704" t="s">
        <v>197</v>
      </c>
      <c r="N1704" t="s">
        <v>196</v>
      </c>
      <c r="O1704" t="s">
        <v>197</v>
      </c>
      <c r="P1704" t="s">
        <v>198</v>
      </c>
      <c r="Q1704" t="s">
        <v>198</v>
      </c>
      <c r="R1704" t="s">
        <v>198</v>
      </c>
      <c r="S1704" t="s">
        <v>196</v>
      </c>
      <c r="T1704" t="s">
        <v>197</v>
      </c>
      <c r="U1704" t="s">
        <v>197</v>
      </c>
      <c r="V1704" t="s">
        <v>198</v>
      </c>
      <c r="W1704" t="s">
        <v>196</v>
      </c>
      <c r="X1704" t="s">
        <v>198</v>
      </c>
      <c r="Y1704" t="s">
        <v>196</v>
      </c>
      <c r="Z1704" t="s">
        <v>196</v>
      </c>
      <c r="AA1704" t="s">
        <v>196</v>
      </c>
      <c r="AB1704" t="s">
        <v>198</v>
      </c>
      <c r="AC1704" t="s">
        <v>198</v>
      </c>
      <c r="AD1704" t="s">
        <v>198</v>
      </c>
      <c r="AE1704" t="s">
        <v>198</v>
      </c>
      <c r="AF1704" t="s">
        <v>196</v>
      </c>
      <c r="AG1704" t="s">
        <v>198</v>
      </c>
      <c r="AH1704" t="s">
        <v>198</v>
      </c>
      <c r="AI1704" t="s">
        <v>198</v>
      </c>
      <c r="AJ1704" t="s">
        <v>198</v>
      </c>
      <c r="AK1704" t="s">
        <v>198</v>
      </c>
      <c r="AL1704" t="s">
        <v>197</v>
      </c>
      <c r="AM1704" t="s">
        <v>197</v>
      </c>
      <c r="AN1704" t="s">
        <v>197</v>
      </c>
      <c r="AO1704" t="s">
        <v>197</v>
      </c>
      <c r="AP1704" t="s">
        <v>197</v>
      </c>
      <c r="AQ1704" s="241">
        <v>0</v>
      </c>
      <c r="AR1704" s="241">
        <v>0</v>
      </c>
    </row>
    <row r="1705" spans="1:44" x14ac:dyDescent="0.2">
      <c r="A1705">
        <v>124626</v>
      </c>
      <c r="B1705" t="s">
        <v>1141</v>
      </c>
      <c r="C1705" t="s">
        <v>197</v>
      </c>
      <c r="D1705" t="s">
        <v>197</v>
      </c>
      <c r="E1705" t="s">
        <v>197</v>
      </c>
      <c r="F1705" t="s">
        <v>197</v>
      </c>
      <c r="G1705" t="s">
        <v>198</v>
      </c>
      <c r="H1705" t="s">
        <v>198</v>
      </c>
      <c r="I1705" t="s">
        <v>197</v>
      </c>
      <c r="J1705" t="s">
        <v>197</v>
      </c>
      <c r="K1705" t="s">
        <v>197</v>
      </c>
      <c r="L1705" t="s">
        <v>198</v>
      </c>
      <c r="M1705" t="s">
        <v>197</v>
      </c>
      <c r="N1705" t="s">
        <v>198</v>
      </c>
      <c r="O1705" t="s">
        <v>197</v>
      </c>
      <c r="P1705" t="s">
        <v>198</v>
      </c>
      <c r="Q1705" t="s">
        <v>198</v>
      </c>
      <c r="R1705" t="s">
        <v>198</v>
      </c>
      <c r="S1705" t="s">
        <v>198</v>
      </c>
      <c r="T1705" t="s">
        <v>196</v>
      </c>
      <c r="U1705" t="s">
        <v>198</v>
      </c>
      <c r="V1705" t="s">
        <v>197</v>
      </c>
      <c r="W1705" t="s">
        <v>198</v>
      </c>
      <c r="X1705" t="s">
        <v>198</v>
      </c>
      <c r="Y1705" t="s">
        <v>196</v>
      </c>
      <c r="Z1705" t="s">
        <v>198</v>
      </c>
      <c r="AA1705" t="s">
        <v>196</v>
      </c>
      <c r="AB1705" t="s">
        <v>198</v>
      </c>
      <c r="AC1705" t="s">
        <v>198</v>
      </c>
      <c r="AD1705" t="s">
        <v>198</v>
      </c>
      <c r="AE1705" t="s">
        <v>198</v>
      </c>
      <c r="AF1705" t="s">
        <v>198</v>
      </c>
      <c r="AG1705" t="s">
        <v>198</v>
      </c>
      <c r="AH1705" t="s">
        <v>198</v>
      </c>
      <c r="AI1705" t="s">
        <v>198</v>
      </c>
      <c r="AJ1705" t="s">
        <v>198</v>
      </c>
      <c r="AK1705" t="s">
        <v>198</v>
      </c>
      <c r="AL1705" t="s">
        <v>197</v>
      </c>
      <c r="AM1705" t="s">
        <v>197</v>
      </c>
      <c r="AN1705" t="s">
        <v>197</v>
      </c>
      <c r="AO1705" t="s">
        <v>197</v>
      </c>
      <c r="AP1705" t="s">
        <v>197</v>
      </c>
      <c r="AQ1705" s="241">
        <v>0</v>
      </c>
      <c r="AR1705" s="241">
        <v>0</v>
      </c>
    </row>
    <row r="1706" spans="1:44" x14ac:dyDescent="0.2">
      <c r="A1706">
        <v>124630</v>
      </c>
      <c r="B1706" t="s">
        <v>1141</v>
      </c>
      <c r="C1706" t="s">
        <v>198</v>
      </c>
      <c r="D1706" t="s">
        <v>196</v>
      </c>
      <c r="E1706" t="s">
        <v>196</v>
      </c>
      <c r="F1706" t="s">
        <v>198</v>
      </c>
      <c r="G1706" t="s">
        <v>196</v>
      </c>
      <c r="H1706" t="s">
        <v>198</v>
      </c>
      <c r="I1706" t="s">
        <v>198</v>
      </c>
      <c r="J1706" t="s">
        <v>198</v>
      </c>
      <c r="K1706" t="s">
        <v>198</v>
      </c>
      <c r="L1706" t="s">
        <v>196</v>
      </c>
      <c r="M1706" t="s">
        <v>198</v>
      </c>
      <c r="N1706" t="s">
        <v>196</v>
      </c>
      <c r="O1706" t="s">
        <v>196</v>
      </c>
      <c r="P1706" t="s">
        <v>198</v>
      </c>
      <c r="Q1706" t="s">
        <v>196</v>
      </c>
      <c r="R1706" t="s">
        <v>198</v>
      </c>
      <c r="S1706" t="s">
        <v>198</v>
      </c>
      <c r="T1706" t="s">
        <v>198</v>
      </c>
      <c r="U1706" t="s">
        <v>198</v>
      </c>
      <c r="V1706" t="s">
        <v>198</v>
      </c>
      <c r="W1706" t="s">
        <v>198</v>
      </c>
      <c r="X1706" t="s">
        <v>198</v>
      </c>
      <c r="Y1706" t="s">
        <v>198</v>
      </c>
      <c r="Z1706" t="s">
        <v>198</v>
      </c>
      <c r="AA1706" t="s">
        <v>198</v>
      </c>
      <c r="AB1706" t="s">
        <v>198</v>
      </c>
      <c r="AC1706" t="s">
        <v>198</v>
      </c>
      <c r="AD1706" t="s">
        <v>198</v>
      </c>
      <c r="AE1706" t="s">
        <v>198</v>
      </c>
      <c r="AF1706" t="s">
        <v>198</v>
      </c>
      <c r="AG1706" t="s">
        <v>198</v>
      </c>
      <c r="AH1706" t="s">
        <v>198</v>
      </c>
      <c r="AI1706" t="s">
        <v>197</v>
      </c>
      <c r="AJ1706" t="s">
        <v>198</v>
      </c>
      <c r="AK1706" t="s">
        <v>198</v>
      </c>
      <c r="AL1706" t="s">
        <v>197</v>
      </c>
      <c r="AM1706" t="s">
        <v>197</v>
      </c>
      <c r="AN1706" t="s">
        <v>197</v>
      </c>
      <c r="AO1706" t="s">
        <v>197</v>
      </c>
      <c r="AP1706" t="s">
        <v>197</v>
      </c>
      <c r="AQ1706" s="241">
        <v>0</v>
      </c>
      <c r="AR1706" s="241">
        <v>0</v>
      </c>
    </row>
    <row r="1707" spans="1:44" x14ac:dyDescent="0.2">
      <c r="A1707">
        <v>124644</v>
      </c>
      <c r="B1707" t="s">
        <v>65</v>
      </c>
      <c r="C1707" t="s">
        <v>198</v>
      </c>
      <c r="D1707" t="s">
        <v>198</v>
      </c>
      <c r="E1707" t="s">
        <v>198</v>
      </c>
      <c r="F1707" t="s">
        <v>198</v>
      </c>
      <c r="G1707" t="s">
        <v>197</v>
      </c>
      <c r="H1707" t="s">
        <v>198</v>
      </c>
      <c r="I1707" t="s">
        <v>197</v>
      </c>
      <c r="J1707" t="s">
        <v>197</v>
      </c>
      <c r="K1707" t="s">
        <v>197</v>
      </c>
      <c r="L1707" t="s">
        <v>198</v>
      </c>
      <c r="M1707" t="s">
        <v>198</v>
      </c>
      <c r="N1707" t="s">
        <v>198</v>
      </c>
      <c r="O1707" t="s">
        <v>198</v>
      </c>
      <c r="P1707" t="s">
        <v>198</v>
      </c>
      <c r="Q1707" t="s">
        <v>198</v>
      </c>
      <c r="R1707" t="s">
        <v>198</v>
      </c>
      <c r="S1707" t="s">
        <v>197</v>
      </c>
      <c r="T1707" t="s">
        <v>197</v>
      </c>
      <c r="U1707" t="s">
        <v>197</v>
      </c>
      <c r="V1707" t="s">
        <v>197</v>
      </c>
      <c r="W1707" t="s">
        <v>198</v>
      </c>
      <c r="X1707" t="s">
        <v>197</v>
      </c>
      <c r="Y1707" t="s">
        <v>197</v>
      </c>
      <c r="Z1707" t="s">
        <v>196</v>
      </c>
      <c r="AA1707" t="s">
        <v>196</v>
      </c>
      <c r="AB1707" t="s">
        <v>197</v>
      </c>
      <c r="AC1707" t="s">
        <v>197</v>
      </c>
      <c r="AD1707" t="s">
        <v>197</v>
      </c>
      <c r="AE1707" t="s">
        <v>198</v>
      </c>
      <c r="AF1707" t="s">
        <v>198</v>
      </c>
      <c r="AG1707" t="s">
        <v>197</v>
      </c>
      <c r="AH1707" t="s">
        <v>197</v>
      </c>
      <c r="AI1707" t="s">
        <v>197</v>
      </c>
      <c r="AJ1707" t="s">
        <v>197</v>
      </c>
      <c r="AK1707" t="s">
        <v>197</v>
      </c>
      <c r="AL1707"/>
      <c r="AM1707"/>
      <c r="AN1707"/>
      <c r="AO1707"/>
      <c r="AP1707"/>
      <c r="AQ1707" s="241">
        <v>0</v>
      </c>
      <c r="AR1707" s="241">
        <v>0</v>
      </c>
    </row>
    <row r="1708" spans="1:44" x14ac:dyDescent="0.2">
      <c r="A1708" s="241">
        <v>124672</v>
      </c>
      <c r="B1708" t="s">
        <v>1141</v>
      </c>
      <c r="C1708" s="241" t="s">
        <v>198</v>
      </c>
      <c r="D1708" s="241" t="s">
        <v>198</v>
      </c>
      <c r="E1708" s="241" t="s">
        <v>196</v>
      </c>
      <c r="F1708" s="241" t="s">
        <v>198</v>
      </c>
      <c r="G1708" s="241" t="s">
        <v>198</v>
      </c>
      <c r="H1708" s="241" t="s">
        <v>198</v>
      </c>
      <c r="I1708" s="241" t="s">
        <v>198</v>
      </c>
      <c r="J1708" s="241" t="s">
        <v>198</v>
      </c>
      <c r="K1708" s="241" t="s">
        <v>198</v>
      </c>
      <c r="L1708" s="241" t="s">
        <v>198</v>
      </c>
      <c r="M1708" s="241" t="s">
        <v>198</v>
      </c>
      <c r="N1708" s="241" t="s">
        <v>196</v>
      </c>
      <c r="O1708" s="241" t="s">
        <v>198</v>
      </c>
      <c r="P1708" s="241" t="s">
        <v>196</v>
      </c>
      <c r="Q1708" s="241" t="s">
        <v>198</v>
      </c>
      <c r="R1708" s="241" t="s">
        <v>198</v>
      </c>
      <c r="S1708" s="241" t="s">
        <v>198</v>
      </c>
      <c r="T1708" s="241" t="s">
        <v>198</v>
      </c>
      <c r="U1708" s="241" t="s">
        <v>198</v>
      </c>
      <c r="V1708" s="241" t="s">
        <v>198</v>
      </c>
      <c r="W1708" s="241" t="s">
        <v>198</v>
      </c>
      <c r="X1708" s="241" t="s">
        <v>198</v>
      </c>
      <c r="Y1708" s="241" t="s">
        <v>198</v>
      </c>
      <c r="Z1708" s="241" t="s">
        <v>196</v>
      </c>
      <c r="AA1708" s="241" t="s">
        <v>198</v>
      </c>
      <c r="AB1708" s="241" t="s">
        <v>197</v>
      </c>
      <c r="AC1708" s="241" t="s">
        <v>197</v>
      </c>
      <c r="AD1708" s="241" t="s">
        <v>197</v>
      </c>
      <c r="AE1708" s="241" t="s">
        <v>197</v>
      </c>
      <c r="AF1708" s="241" t="s">
        <v>197</v>
      </c>
      <c r="AG1708" s="241" t="s">
        <v>198</v>
      </c>
      <c r="AH1708" s="241" t="s">
        <v>198</v>
      </c>
      <c r="AI1708" s="241" t="s">
        <v>198</v>
      </c>
      <c r="AJ1708" s="241" t="s">
        <v>198</v>
      </c>
      <c r="AK1708" s="241" t="s">
        <v>198</v>
      </c>
      <c r="AL1708" s="241" t="s">
        <v>197</v>
      </c>
      <c r="AM1708" s="241" t="s">
        <v>197</v>
      </c>
      <c r="AN1708" s="241" t="s">
        <v>197</v>
      </c>
      <c r="AO1708" s="241" t="s">
        <v>197</v>
      </c>
      <c r="AP1708" s="241" t="s">
        <v>197</v>
      </c>
      <c r="AQ1708" s="241">
        <v>0</v>
      </c>
      <c r="AR1708" s="241">
        <v>0</v>
      </c>
    </row>
    <row r="1709" spans="1:44" x14ac:dyDescent="0.2">
      <c r="A1709">
        <v>124691</v>
      </c>
      <c r="B1709" t="s">
        <v>65</v>
      </c>
      <c r="C1709" t="s">
        <v>198</v>
      </c>
      <c r="D1709" t="s">
        <v>197</v>
      </c>
      <c r="E1709" t="s">
        <v>198</v>
      </c>
      <c r="F1709" t="s">
        <v>198</v>
      </c>
      <c r="G1709" t="s">
        <v>197</v>
      </c>
      <c r="H1709" t="s">
        <v>198</v>
      </c>
      <c r="I1709" t="s">
        <v>198</v>
      </c>
      <c r="J1709" t="s">
        <v>198</v>
      </c>
      <c r="K1709" t="s">
        <v>198</v>
      </c>
      <c r="L1709" t="s">
        <v>196</v>
      </c>
      <c r="M1709" t="s">
        <v>196</v>
      </c>
      <c r="N1709" t="s">
        <v>198</v>
      </c>
      <c r="O1709" t="s">
        <v>198</v>
      </c>
      <c r="P1709" t="s">
        <v>198</v>
      </c>
      <c r="Q1709" t="s">
        <v>198</v>
      </c>
      <c r="R1709" t="s">
        <v>196</v>
      </c>
      <c r="S1709" t="s">
        <v>196</v>
      </c>
      <c r="T1709" t="s">
        <v>196</v>
      </c>
      <c r="U1709" t="s">
        <v>198</v>
      </c>
      <c r="V1709" t="s">
        <v>198</v>
      </c>
      <c r="W1709" t="s">
        <v>198</v>
      </c>
      <c r="X1709" t="s">
        <v>196</v>
      </c>
      <c r="Y1709" t="s">
        <v>196</v>
      </c>
      <c r="Z1709" t="s">
        <v>198</v>
      </c>
      <c r="AA1709" t="s">
        <v>198</v>
      </c>
      <c r="AB1709" t="s">
        <v>198</v>
      </c>
      <c r="AC1709" t="s">
        <v>198</v>
      </c>
      <c r="AD1709" t="s">
        <v>198</v>
      </c>
      <c r="AE1709" t="s">
        <v>198</v>
      </c>
      <c r="AF1709" t="s">
        <v>198</v>
      </c>
      <c r="AG1709" t="s">
        <v>197</v>
      </c>
      <c r="AH1709" t="s">
        <v>197</v>
      </c>
      <c r="AI1709" t="s">
        <v>197</v>
      </c>
      <c r="AJ1709" t="s">
        <v>197</v>
      </c>
      <c r="AK1709" t="s">
        <v>197</v>
      </c>
      <c r="AL1709"/>
      <c r="AM1709"/>
      <c r="AN1709"/>
      <c r="AO1709"/>
      <c r="AP1709"/>
      <c r="AQ1709" s="241">
        <v>0</v>
      </c>
      <c r="AR1709" s="241">
        <v>0</v>
      </c>
    </row>
    <row r="1710" spans="1:44" x14ac:dyDescent="0.2">
      <c r="A1710">
        <v>124693</v>
      </c>
      <c r="B1710" t="s">
        <v>1141</v>
      </c>
      <c r="C1710" t="s">
        <v>198</v>
      </c>
      <c r="D1710" t="s">
        <v>198</v>
      </c>
      <c r="E1710" t="s">
        <v>198</v>
      </c>
      <c r="F1710" t="s">
        <v>198</v>
      </c>
      <c r="G1710" t="s">
        <v>197</v>
      </c>
      <c r="H1710" t="s">
        <v>198</v>
      </c>
      <c r="I1710" t="s">
        <v>198</v>
      </c>
      <c r="J1710" t="s">
        <v>198</v>
      </c>
      <c r="K1710" t="s">
        <v>198</v>
      </c>
      <c r="L1710" t="s">
        <v>198</v>
      </c>
      <c r="M1710" t="s">
        <v>196</v>
      </c>
      <c r="N1710" t="s">
        <v>198</v>
      </c>
      <c r="O1710" t="s">
        <v>198</v>
      </c>
      <c r="P1710" t="s">
        <v>198</v>
      </c>
      <c r="Q1710" t="s">
        <v>198</v>
      </c>
      <c r="R1710" t="s">
        <v>198</v>
      </c>
      <c r="S1710" t="s">
        <v>198</v>
      </c>
      <c r="T1710" t="s">
        <v>198</v>
      </c>
      <c r="U1710" t="s">
        <v>198</v>
      </c>
      <c r="V1710" t="s">
        <v>198</v>
      </c>
      <c r="W1710" t="s">
        <v>198</v>
      </c>
      <c r="X1710" t="s">
        <v>198</v>
      </c>
      <c r="Y1710" t="s">
        <v>198</v>
      </c>
      <c r="Z1710" t="s">
        <v>196</v>
      </c>
      <c r="AA1710" t="s">
        <v>198</v>
      </c>
      <c r="AB1710" t="s">
        <v>198</v>
      </c>
      <c r="AC1710" t="s">
        <v>198</v>
      </c>
      <c r="AD1710"/>
      <c r="AE1710" t="s">
        <v>198</v>
      </c>
      <c r="AF1710" t="s">
        <v>196</v>
      </c>
      <c r="AG1710" t="s">
        <v>198</v>
      </c>
      <c r="AH1710" t="s">
        <v>198</v>
      </c>
      <c r="AI1710" t="s">
        <v>198</v>
      </c>
      <c r="AJ1710" t="s">
        <v>198</v>
      </c>
      <c r="AK1710" t="s">
        <v>198</v>
      </c>
      <c r="AL1710" t="s">
        <v>197</v>
      </c>
      <c r="AM1710" t="s">
        <v>197</v>
      </c>
      <c r="AN1710" t="s">
        <v>197</v>
      </c>
      <c r="AO1710" t="s">
        <v>197</v>
      </c>
      <c r="AP1710" t="s">
        <v>197</v>
      </c>
      <c r="AQ1710" s="241">
        <v>0</v>
      </c>
      <c r="AR1710" s="241">
        <v>0</v>
      </c>
    </row>
    <row r="1711" spans="1:44" x14ac:dyDescent="0.2">
      <c r="A1711">
        <v>124708</v>
      </c>
      <c r="B1711" t="s">
        <v>1141</v>
      </c>
      <c r="C1711" t="s">
        <v>198</v>
      </c>
      <c r="D1711" t="s">
        <v>196</v>
      </c>
      <c r="E1711" t="s">
        <v>196</v>
      </c>
      <c r="F1711" t="s">
        <v>198</v>
      </c>
      <c r="G1711" t="s">
        <v>196</v>
      </c>
      <c r="H1711" t="s">
        <v>198</v>
      </c>
      <c r="I1711" t="s">
        <v>198</v>
      </c>
      <c r="J1711" t="s">
        <v>197</v>
      </c>
      <c r="K1711" t="s">
        <v>198</v>
      </c>
      <c r="L1711" t="s">
        <v>198</v>
      </c>
      <c r="M1711" t="s">
        <v>196</v>
      </c>
      <c r="N1711" t="s">
        <v>196</v>
      </c>
      <c r="O1711" t="s">
        <v>196</v>
      </c>
      <c r="P1711" t="s">
        <v>198</v>
      </c>
      <c r="Q1711" t="s">
        <v>196</v>
      </c>
      <c r="R1711" t="s">
        <v>198</v>
      </c>
      <c r="S1711" t="s">
        <v>198</v>
      </c>
      <c r="T1711" t="s">
        <v>197</v>
      </c>
      <c r="U1711" t="s">
        <v>198</v>
      </c>
      <c r="V1711" t="s">
        <v>198</v>
      </c>
      <c r="W1711" t="s">
        <v>198</v>
      </c>
      <c r="X1711" t="s">
        <v>198</v>
      </c>
      <c r="Y1711" t="s">
        <v>198</v>
      </c>
      <c r="Z1711" t="s">
        <v>198</v>
      </c>
      <c r="AA1711" t="s">
        <v>198</v>
      </c>
      <c r="AB1711" t="s">
        <v>198</v>
      </c>
      <c r="AC1711" t="s">
        <v>198</v>
      </c>
      <c r="AD1711" t="s">
        <v>198</v>
      </c>
      <c r="AE1711" t="s">
        <v>198</v>
      </c>
      <c r="AF1711" t="s">
        <v>198</v>
      </c>
      <c r="AG1711" t="s">
        <v>198</v>
      </c>
      <c r="AH1711" t="s">
        <v>198</v>
      </c>
      <c r="AI1711" t="s">
        <v>198</v>
      </c>
      <c r="AJ1711" t="s">
        <v>198</v>
      </c>
      <c r="AK1711" t="s">
        <v>198</v>
      </c>
      <c r="AL1711" t="s">
        <v>197</v>
      </c>
      <c r="AM1711" t="s">
        <v>197</v>
      </c>
      <c r="AN1711" t="s">
        <v>197</v>
      </c>
      <c r="AO1711" t="s">
        <v>197</v>
      </c>
      <c r="AP1711" t="s">
        <v>197</v>
      </c>
      <c r="AQ1711" s="241">
        <v>0</v>
      </c>
      <c r="AR1711" s="241">
        <v>0</v>
      </c>
    </row>
    <row r="1712" spans="1:44" x14ac:dyDescent="0.2">
      <c r="A1712">
        <v>124714</v>
      </c>
      <c r="B1712" t="s">
        <v>1141</v>
      </c>
      <c r="C1712" t="s">
        <v>198</v>
      </c>
      <c r="D1712" t="s">
        <v>198</v>
      </c>
      <c r="E1712" t="s">
        <v>198</v>
      </c>
      <c r="F1712" t="s">
        <v>198</v>
      </c>
      <c r="G1712" t="s">
        <v>198</v>
      </c>
      <c r="H1712" t="s">
        <v>198</v>
      </c>
      <c r="I1712" t="s">
        <v>198</v>
      </c>
      <c r="J1712" t="s">
        <v>198</v>
      </c>
      <c r="K1712" t="s">
        <v>198</v>
      </c>
      <c r="L1712" t="s">
        <v>196</v>
      </c>
      <c r="M1712" t="s">
        <v>197</v>
      </c>
      <c r="N1712" t="s">
        <v>196</v>
      </c>
      <c r="O1712" t="s">
        <v>197</v>
      </c>
      <c r="P1712" t="s">
        <v>197</v>
      </c>
      <c r="Q1712" t="s">
        <v>197</v>
      </c>
      <c r="R1712" t="s">
        <v>198</v>
      </c>
      <c r="S1712" t="s">
        <v>196</v>
      </c>
      <c r="T1712" t="s">
        <v>197</v>
      </c>
      <c r="U1712" t="s">
        <v>197</v>
      </c>
      <c r="V1712" t="s">
        <v>197</v>
      </c>
      <c r="W1712" t="s">
        <v>196</v>
      </c>
      <c r="X1712" t="s">
        <v>197</v>
      </c>
      <c r="Y1712" t="s">
        <v>196</v>
      </c>
      <c r="Z1712" t="s">
        <v>196</v>
      </c>
      <c r="AA1712" t="s">
        <v>198</v>
      </c>
      <c r="AB1712" t="s">
        <v>198</v>
      </c>
      <c r="AC1712" t="s">
        <v>197</v>
      </c>
      <c r="AD1712" t="s">
        <v>198</v>
      </c>
      <c r="AE1712" t="s">
        <v>196</v>
      </c>
      <c r="AF1712" t="s">
        <v>196</v>
      </c>
      <c r="AG1712" t="s">
        <v>197</v>
      </c>
      <c r="AH1712" t="s">
        <v>197</v>
      </c>
      <c r="AI1712" t="s">
        <v>197</v>
      </c>
      <c r="AJ1712" t="s">
        <v>197</v>
      </c>
      <c r="AK1712" t="s">
        <v>198</v>
      </c>
      <c r="AL1712" t="s">
        <v>197</v>
      </c>
      <c r="AM1712" t="s">
        <v>197</v>
      </c>
      <c r="AN1712" t="s">
        <v>197</v>
      </c>
      <c r="AO1712" t="s">
        <v>197</v>
      </c>
      <c r="AP1712" t="s">
        <v>197</v>
      </c>
      <c r="AQ1712" s="241">
        <v>0</v>
      </c>
      <c r="AR1712" s="241">
        <v>0</v>
      </c>
    </row>
    <row r="1713" spans="1:44" x14ac:dyDescent="0.2">
      <c r="A1713">
        <v>124737</v>
      </c>
      <c r="B1713" t="s">
        <v>65</v>
      </c>
      <c r="C1713" t="s">
        <v>197</v>
      </c>
      <c r="D1713" t="s">
        <v>197</v>
      </c>
      <c r="E1713" t="s">
        <v>197</v>
      </c>
      <c r="F1713" t="s">
        <v>197</v>
      </c>
      <c r="G1713" t="s">
        <v>198</v>
      </c>
      <c r="H1713" t="s">
        <v>198</v>
      </c>
      <c r="I1713" t="s">
        <v>197</v>
      </c>
      <c r="J1713" t="s">
        <v>197</v>
      </c>
      <c r="K1713" t="s">
        <v>198</v>
      </c>
      <c r="L1713" t="s">
        <v>196</v>
      </c>
      <c r="M1713" t="s">
        <v>198</v>
      </c>
      <c r="N1713" t="s">
        <v>198</v>
      </c>
      <c r="O1713" t="s">
        <v>197</v>
      </c>
      <c r="P1713" t="s">
        <v>196</v>
      </c>
      <c r="Q1713" t="s">
        <v>196</v>
      </c>
      <c r="R1713" t="s">
        <v>197</v>
      </c>
      <c r="S1713" t="s">
        <v>198</v>
      </c>
      <c r="T1713" t="s">
        <v>198</v>
      </c>
      <c r="U1713" t="s">
        <v>198</v>
      </c>
      <c r="V1713" t="s">
        <v>198</v>
      </c>
      <c r="W1713" t="s">
        <v>198</v>
      </c>
      <c r="X1713" t="s">
        <v>196</v>
      </c>
      <c r="Y1713" t="s">
        <v>198</v>
      </c>
      <c r="Z1713" t="s">
        <v>198</v>
      </c>
      <c r="AA1713" t="s">
        <v>198</v>
      </c>
      <c r="AB1713" t="s">
        <v>198</v>
      </c>
      <c r="AC1713" t="s">
        <v>198</v>
      </c>
      <c r="AD1713" t="s">
        <v>198</v>
      </c>
      <c r="AE1713" t="s">
        <v>198</v>
      </c>
      <c r="AF1713" t="s">
        <v>196</v>
      </c>
      <c r="AG1713" t="s">
        <v>197</v>
      </c>
      <c r="AH1713" t="s">
        <v>197</v>
      </c>
      <c r="AI1713" t="s">
        <v>197</v>
      </c>
      <c r="AJ1713" t="s">
        <v>197</v>
      </c>
      <c r="AK1713" t="s">
        <v>197</v>
      </c>
      <c r="AL1713"/>
      <c r="AM1713"/>
      <c r="AN1713"/>
      <c r="AO1713"/>
      <c r="AP1713"/>
      <c r="AQ1713" s="241">
        <v>0</v>
      </c>
      <c r="AR1713" s="241">
        <v>0</v>
      </c>
    </row>
    <row r="1714" spans="1:44" x14ac:dyDescent="0.2">
      <c r="A1714" s="241">
        <v>124738</v>
      </c>
      <c r="B1714" t="s">
        <v>1141</v>
      </c>
      <c r="C1714" s="241" t="s">
        <v>198</v>
      </c>
      <c r="D1714" s="241" t="s">
        <v>197</v>
      </c>
      <c r="E1714" s="241" t="s">
        <v>197</v>
      </c>
      <c r="F1714" s="241" t="s">
        <v>197</v>
      </c>
      <c r="G1714" s="241" t="s">
        <v>198</v>
      </c>
      <c r="H1714" s="241" t="s">
        <v>196</v>
      </c>
      <c r="I1714" s="241" t="s">
        <v>197</v>
      </c>
      <c r="J1714" s="241" t="s">
        <v>197</v>
      </c>
      <c r="K1714" s="241" t="s">
        <v>197</v>
      </c>
      <c r="L1714" s="241" t="s">
        <v>198</v>
      </c>
      <c r="M1714" s="241" t="s">
        <v>198</v>
      </c>
      <c r="N1714" s="241" t="s">
        <v>198</v>
      </c>
      <c r="O1714" s="241" t="s">
        <v>197</v>
      </c>
      <c r="P1714" s="241" t="s">
        <v>197</v>
      </c>
      <c r="Q1714" s="241" t="s">
        <v>197</v>
      </c>
      <c r="R1714" s="241" t="s">
        <v>198</v>
      </c>
      <c r="S1714" s="241" t="s">
        <v>198</v>
      </c>
      <c r="T1714" s="241" t="s">
        <v>197</v>
      </c>
      <c r="U1714" s="241" t="s">
        <v>198</v>
      </c>
      <c r="V1714" s="241" t="s">
        <v>197</v>
      </c>
      <c r="W1714" s="241" t="s">
        <v>198</v>
      </c>
      <c r="X1714" s="241" t="s">
        <v>198</v>
      </c>
      <c r="Y1714" s="241" t="s">
        <v>197</v>
      </c>
      <c r="Z1714" s="241" t="s">
        <v>198</v>
      </c>
      <c r="AA1714" s="241" t="s">
        <v>198</v>
      </c>
      <c r="AB1714" s="241" t="s">
        <v>198</v>
      </c>
      <c r="AC1714" s="241" t="s">
        <v>197</v>
      </c>
      <c r="AD1714" s="241" t="s">
        <v>197</v>
      </c>
      <c r="AE1714" s="241" t="s">
        <v>198</v>
      </c>
      <c r="AF1714" s="241" t="s">
        <v>198</v>
      </c>
      <c r="AG1714" s="241" t="s">
        <v>198</v>
      </c>
      <c r="AH1714" s="241" t="s">
        <v>198</v>
      </c>
      <c r="AI1714" s="241" t="s">
        <v>198</v>
      </c>
      <c r="AJ1714" s="241" t="s">
        <v>198</v>
      </c>
      <c r="AK1714" s="241" t="s">
        <v>198</v>
      </c>
      <c r="AL1714" s="241" t="s">
        <v>197</v>
      </c>
      <c r="AM1714" s="241" t="s">
        <v>197</v>
      </c>
      <c r="AN1714" s="241" t="s">
        <v>197</v>
      </c>
      <c r="AO1714" s="241" t="s">
        <v>197</v>
      </c>
      <c r="AP1714" s="241" t="s">
        <v>197</v>
      </c>
      <c r="AQ1714" s="241">
        <v>0</v>
      </c>
      <c r="AR1714" s="241">
        <v>0</v>
      </c>
    </row>
    <row r="1715" spans="1:44" ht="15" x14ac:dyDescent="0.25">
      <c r="A1715" s="258">
        <v>124740</v>
      </c>
      <c r="B1715" t="s">
        <v>1144</v>
      </c>
      <c r="C1715" s="245" t="s">
        <v>198</v>
      </c>
      <c r="D1715" s="245" t="s">
        <v>198</v>
      </c>
      <c r="E1715" s="245" t="s">
        <v>198</v>
      </c>
      <c r="F1715" s="245" t="s">
        <v>198</v>
      </c>
      <c r="G1715" s="245" t="s">
        <v>198</v>
      </c>
      <c r="H1715" s="245" t="s">
        <v>1147</v>
      </c>
      <c r="I1715" s="245" t="s">
        <v>1147</v>
      </c>
      <c r="J1715" s="245" t="s">
        <v>1147</v>
      </c>
      <c r="K1715" s="245" t="s">
        <v>1147</v>
      </c>
      <c r="L1715" s="245" t="s">
        <v>1147</v>
      </c>
      <c r="M1715" s="245" t="s">
        <v>198</v>
      </c>
      <c r="N1715" s="245" t="s">
        <v>1147</v>
      </c>
      <c r="O1715" s="245" t="s">
        <v>1147</v>
      </c>
      <c r="P1715" s="245" t="s">
        <v>1147</v>
      </c>
      <c r="Q1715" s="245" t="s">
        <v>1147</v>
      </c>
      <c r="R1715" s="245" t="s">
        <v>1147</v>
      </c>
      <c r="S1715" s="245" t="s">
        <v>1147</v>
      </c>
      <c r="T1715" s="245" t="s">
        <v>1147</v>
      </c>
      <c r="U1715" s="245" t="s">
        <v>1147</v>
      </c>
      <c r="V1715" s="245" t="s">
        <v>1147</v>
      </c>
      <c r="W1715" s="245" t="s">
        <v>1147</v>
      </c>
      <c r="X1715" s="245" t="s">
        <v>1147</v>
      </c>
      <c r="Y1715" s="245" t="s">
        <v>1147</v>
      </c>
      <c r="Z1715" s="245" t="s">
        <v>1147</v>
      </c>
      <c r="AA1715" s="245" t="s">
        <v>1147</v>
      </c>
      <c r="AB1715" s="245" t="s">
        <v>1147</v>
      </c>
      <c r="AC1715" s="245" t="s">
        <v>1147</v>
      </c>
      <c r="AD1715" s="245" t="s">
        <v>1147</v>
      </c>
      <c r="AE1715" s="245" t="s">
        <v>1147</v>
      </c>
      <c r="AF1715" s="245" t="s">
        <v>1147</v>
      </c>
      <c r="AG1715" s="245" t="s">
        <v>197</v>
      </c>
      <c r="AH1715" s="245" t="s">
        <v>197</v>
      </c>
      <c r="AI1715" s="245" t="s">
        <v>197</v>
      </c>
      <c r="AJ1715" s="245" t="s">
        <v>197</v>
      </c>
      <c r="AK1715" s="245" t="s">
        <v>197</v>
      </c>
      <c r="AL1715" s="245" t="s">
        <v>197</v>
      </c>
      <c r="AM1715" s="245" t="s">
        <v>197</v>
      </c>
      <c r="AN1715" s="245" t="s">
        <v>197</v>
      </c>
      <c r="AO1715" s="245" t="s">
        <v>197</v>
      </c>
      <c r="AP1715" s="245" t="s">
        <v>197</v>
      </c>
      <c r="AQ1715" s="241">
        <v>0</v>
      </c>
      <c r="AR1715" s="241">
        <v>0</v>
      </c>
    </row>
    <row r="1716" spans="1:44" x14ac:dyDescent="0.2">
      <c r="A1716">
        <v>124752</v>
      </c>
      <c r="B1716" t="s">
        <v>1141</v>
      </c>
      <c r="C1716" t="s">
        <v>197</v>
      </c>
      <c r="D1716" t="s">
        <v>197</v>
      </c>
      <c r="E1716" t="s">
        <v>197</v>
      </c>
      <c r="F1716" t="s">
        <v>197</v>
      </c>
      <c r="G1716" t="s">
        <v>197</v>
      </c>
      <c r="H1716" t="s">
        <v>197</v>
      </c>
      <c r="I1716" t="s">
        <v>197</v>
      </c>
      <c r="J1716" t="s">
        <v>197</v>
      </c>
      <c r="K1716" t="s">
        <v>197</v>
      </c>
      <c r="L1716" t="s">
        <v>198</v>
      </c>
      <c r="M1716" t="s">
        <v>198</v>
      </c>
      <c r="N1716" t="s">
        <v>198</v>
      </c>
      <c r="O1716" t="s">
        <v>197</v>
      </c>
      <c r="P1716" t="s">
        <v>197</v>
      </c>
      <c r="Q1716" t="s">
        <v>197</v>
      </c>
      <c r="R1716" t="s">
        <v>198</v>
      </c>
      <c r="S1716" t="s">
        <v>197</v>
      </c>
      <c r="T1716" t="s">
        <v>197</v>
      </c>
      <c r="U1716" t="s">
        <v>197</v>
      </c>
      <c r="V1716" t="s">
        <v>197</v>
      </c>
      <c r="W1716" t="s">
        <v>198</v>
      </c>
      <c r="X1716" t="s">
        <v>197</v>
      </c>
      <c r="Y1716" t="s">
        <v>198</v>
      </c>
      <c r="Z1716" t="s">
        <v>198</v>
      </c>
      <c r="AA1716" t="s">
        <v>198</v>
      </c>
      <c r="AB1716" t="s">
        <v>198</v>
      </c>
      <c r="AC1716" t="s">
        <v>197</v>
      </c>
      <c r="AD1716" t="s">
        <v>198</v>
      </c>
      <c r="AE1716" t="s">
        <v>196</v>
      </c>
      <c r="AF1716" t="s">
        <v>198</v>
      </c>
      <c r="AG1716" t="s">
        <v>198</v>
      </c>
      <c r="AH1716" t="s">
        <v>198</v>
      </c>
      <c r="AI1716" t="s">
        <v>198</v>
      </c>
      <c r="AJ1716" t="s">
        <v>198</v>
      </c>
      <c r="AK1716" t="s">
        <v>198</v>
      </c>
      <c r="AL1716" t="s">
        <v>197</v>
      </c>
      <c r="AM1716" t="s">
        <v>197</v>
      </c>
      <c r="AN1716" t="s">
        <v>197</v>
      </c>
      <c r="AO1716" t="s">
        <v>197</v>
      </c>
      <c r="AP1716" t="s">
        <v>197</v>
      </c>
      <c r="AQ1716" s="241">
        <v>0</v>
      </c>
      <c r="AR1716" s="241">
        <v>0</v>
      </c>
    </row>
    <row r="1717" spans="1:44" x14ac:dyDescent="0.2">
      <c r="A1717">
        <v>124834</v>
      </c>
      <c r="B1717" t="s">
        <v>65</v>
      </c>
      <c r="C1717" t="s">
        <v>197</v>
      </c>
      <c r="D1717" t="s">
        <v>197</v>
      </c>
      <c r="E1717" t="s">
        <v>197</v>
      </c>
      <c r="F1717" t="s">
        <v>197</v>
      </c>
      <c r="G1717" t="s">
        <v>198</v>
      </c>
      <c r="H1717" t="s">
        <v>198</v>
      </c>
      <c r="I1717" t="s">
        <v>197</v>
      </c>
      <c r="J1717" t="s">
        <v>197</v>
      </c>
      <c r="K1717" t="s">
        <v>197</v>
      </c>
      <c r="L1717" t="s">
        <v>198</v>
      </c>
      <c r="M1717" t="s">
        <v>198</v>
      </c>
      <c r="N1717" t="s">
        <v>198</v>
      </c>
      <c r="O1717" t="s">
        <v>197</v>
      </c>
      <c r="P1717" t="s">
        <v>198</v>
      </c>
      <c r="Q1717" t="s">
        <v>198</v>
      </c>
      <c r="R1717" t="s">
        <v>198</v>
      </c>
      <c r="S1717" t="s">
        <v>198</v>
      </c>
      <c r="T1717" t="s">
        <v>198</v>
      </c>
      <c r="U1717" t="s">
        <v>198</v>
      </c>
      <c r="V1717" t="s">
        <v>198</v>
      </c>
      <c r="W1717" t="s">
        <v>198</v>
      </c>
      <c r="X1717" t="s">
        <v>198</v>
      </c>
      <c r="Y1717" t="s">
        <v>198</v>
      </c>
      <c r="Z1717" t="s">
        <v>198</v>
      </c>
      <c r="AA1717" t="s">
        <v>198</v>
      </c>
      <c r="AB1717" t="s">
        <v>198</v>
      </c>
      <c r="AC1717" t="s">
        <v>198</v>
      </c>
      <c r="AD1717" t="s">
        <v>198</v>
      </c>
      <c r="AE1717" t="s">
        <v>198</v>
      </c>
      <c r="AF1717" t="s">
        <v>198</v>
      </c>
      <c r="AG1717" t="s">
        <v>197</v>
      </c>
      <c r="AH1717" t="s">
        <v>197</v>
      </c>
      <c r="AI1717" t="s">
        <v>197</v>
      </c>
      <c r="AJ1717" t="s">
        <v>197</v>
      </c>
      <c r="AK1717" t="s">
        <v>197</v>
      </c>
      <c r="AL1717"/>
      <c r="AM1717"/>
      <c r="AN1717"/>
      <c r="AO1717"/>
      <c r="AP1717"/>
      <c r="AQ1717" s="241">
        <v>0</v>
      </c>
      <c r="AR1717" s="241">
        <v>0</v>
      </c>
    </row>
    <row r="1718" spans="1:44" x14ac:dyDescent="0.2">
      <c r="A1718">
        <v>124876</v>
      </c>
      <c r="B1718" t="s">
        <v>1141</v>
      </c>
      <c r="C1718" t="s">
        <v>197</v>
      </c>
      <c r="D1718" t="s">
        <v>197</v>
      </c>
      <c r="E1718" t="s">
        <v>197</v>
      </c>
      <c r="F1718" t="s">
        <v>197</v>
      </c>
      <c r="G1718" t="s">
        <v>197</v>
      </c>
      <c r="H1718" t="s">
        <v>197</v>
      </c>
      <c r="I1718" t="s">
        <v>197</v>
      </c>
      <c r="J1718" t="s">
        <v>197</v>
      </c>
      <c r="K1718" t="s">
        <v>197</v>
      </c>
      <c r="L1718" t="s">
        <v>198</v>
      </c>
      <c r="M1718" t="s">
        <v>196</v>
      </c>
      <c r="N1718" t="s">
        <v>198</v>
      </c>
      <c r="O1718" t="s">
        <v>197</v>
      </c>
      <c r="P1718" t="s">
        <v>197</v>
      </c>
      <c r="Q1718" t="s">
        <v>198</v>
      </c>
      <c r="R1718" t="s">
        <v>196</v>
      </c>
      <c r="S1718" t="s">
        <v>197</v>
      </c>
      <c r="T1718" t="s">
        <v>197</v>
      </c>
      <c r="U1718" t="s">
        <v>197</v>
      </c>
      <c r="V1718" t="s">
        <v>197</v>
      </c>
      <c r="W1718" t="s">
        <v>198</v>
      </c>
      <c r="X1718" t="s">
        <v>197</v>
      </c>
      <c r="Y1718" t="s">
        <v>196</v>
      </c>
      <c r="Z1718" t="s">
        <v>198</v>
      </c>
      <c r="AA1718" t="s">
        <v>198</v>
      </c>
      <c r="AB1718" t="s">
        <v>198</v>
      </c>
      <c r="AC1718" t="s">
        <v>198</v>
      </c>
      <c r="AD1718" t="s">
        <v>198</v>
      </c>
      <c r="AE1718" t="s">
        <v>198</v>
      </c>
      <c r="AF1718" t="s">
        <v>196</v>
      </c>
      <c r="AG1718" t="s">
        <v>198</v>
      </c>
      <c r="AH1718" t="s">
        <v>198</v>
      </c>
      <c r="AI1718" t="s">
        <v>197</v>
      </c>
      <c r="AJ1718" t="s">
        <v>198</v>
      </c>
      <c r="AK1718" t="s">
        <v>198</v>
      </c>
      <c r="AL1718" t="s">
        <v>197</v>
      </c>
      <c r="AM1718" t="s">
        <v>197</v>
      </c>
      <c r="AN1718" t="s">
        <v>197</v>
      </c>
      <c r="AO1718" t="s">
        <v>197</v>
      </c>
      <c r="AP1718" t="s">
        <v>197</v>
      </c>
      <c r="AQ1718" s="241">
        <v>0</v>
      </c>
      <c r="AR1718" s="241">
        <v>0</v>
      </c>
    </row>
    <row r="1719" spans="1:44" x14ac:dyDescent="0.2">
      <c r="A1719">
        <v>124902</v>
      </c>
      <c r="B1719" t="s">
        <v>65</v>
      </c>
      <c r="C1719" t="s">
        <v>197</v>
      </c>
      <c r="D1719" t="s">
        <v>197</v>
      </c>
      <c r="E1719" t="s">
        <v>197</v>
      </c>
      <c r="F1719" t="s">
        <v>197</v>
      </c>
      <c r="G1719" t="s">
        <v>198</v>
      </c>
      <c r="H1719" t="s">
        <v>198</v>
      </c>
      <c r="I1719" t="s">
        <v>197</v>
      </c>
      <c r="J1719" t="s">
        <v>197</v>
      </c>
      <c r="K1719" t="s">
        <v>197</v>
      </c>
      <c r="L1719" t="s">
        <v>198</v>
      </c>
      <c r="M1719" t="s">
        <v>198</v>
      </c>
      <c r="N1719" t="s">
        <v>198</v>
      </c>
      <c r="O1719" t="s">
        <v>197</v>
      </c>
      <c r="P1719" t="s">
        <v>198</v>
      </c>
      <c r="Q1719" t="s">
        <v>198</v>
      </c>
      <c r="R1719" t="s">
        <v>198</v>
      </c>
      <c r="S1719" t="s">
        <v>197</v>
      </c>
      <c r="T1719" t="s">
        <v>197</v>
      </c>
      <c r="U1719" t="s">
        <v>198</v>
      </c>
      <c r="V1719" t="s">
        <v>197</v>
      </c>
      <c r="W1719" t="s">
        <v>198</v>
      </c>
      <c r="X1719" t="s">
        <v>198</v>
      </c>
      <c r="Y1719" t="s">
        <v>198</v>
      </c>
      <c r="Z1719" t="s">
        <v>198</v>
      </c>
      <c r="AA1719" t="s">
        <v>198</v>
      </c>
      <c r="AB1719" t="s">
        <v>198</v>
      </c>
      <c r="AC1719" t="s">
        <v>198</v>
      </c>
      <c r="AD1719" t="s">
        <v>198</v>
      </c>
      <c r="AE1719" t="s">
        <v>198</v>
      </c>
      <c r="AF1719" t="s">
        <v>198</v>
      </c>
      <c r="AG1719" t="s">
        <v>197</v>
      </c>
      <c r="AH1719" t="s">
        <v>197</v>
      </c>
      <c r="AI1719" t="s">
        <v>197</v>
      </c>
      <c r="AJ1719" t="s">
        <v>197</v>
      </c>
      <c r="AK1719" t="s">
        <v>197</v>
      </c>
      <c r="AL1719"/>
      <c r="AM1719"/>
      <c r="AN1719"/>
      <c r="AO1719"/>
      <c r="AP1719"/>
      <c r="AQ1719" s="241">
        <v>0</v>
      </c>
      <c r="AR1719" s="241">
        <v>0</v>
      </c>
    </row>
    <row r="1720" spans="1:44" x14ac:dyDescent="0.2">
      <c r="A1720">
        <v>124915</v>
      </c>
      <c r="B1720" t="s">
        <v>65</v>
      </c>
      <c r="C1720" t="s">
        <v>198</v>
      </c>
      <c r="D1720" t="s">
        <v>197</v>
      </c>
      <c r="E1720" t="s">
        <v>197</v>
      </c>
      <c r="F1720" t="s">
        <v>197</v>
      </c>
      <c r="G1720" t="s">
        <v>198</v>
      </c>
      <c r="H1720" t="s">
        <v>198</v>
      </c>
      <c r="I1720" t="s">
        <v>197</v>
      </c>
      <c r="J1720" t="s">
        <v>198</v>
      </c>
      <c r="K1720" t="s">
        <v>197</v>
      </c>
      <c r="L1720" t="s">
        <v>198</v>
      </c>
      <c r="M1720" t="s">
        <v>198</v>
      </c>
      <c r="N1720" t="s">
        <v>198</v>
      </c>
      <c r="O1720" t="s">
        <v>197</v>
      </c>
      <c r="P1720" t="s">
        <v>198</v>
      </c>
      <c r="Q1720" t="s">
        <v>196</v>
      </c>
      <c r="R1720" t="s">
        <v>198</v>
      </c>
      <c r="S1720" t="s">
        <v>196</v>
      </c>
      <c r="T1720" t="s">
        <v>197</v>
      </c>
      <c r="U1720" t="s">
        <v>198</v>
      </c>
      <c r="V1720" t="s">
        <v>197</v>
      </c>
      <c r="W1720" t="s">
        <v>198</v>
      </c>
      <c r="X1720" t="s">
        <v>198</v>
      </c>
      <c r="Y1720" t="s">
        <v>198</v>
      </c>
      <c r="Z1720" t="s">
        <v>198</v>
      </c>
      <c r="AA1720" t="s">
        <v>198</v>
      </c>
      <c r="AB1720" t="s">
        <v>198</v>
      </c>
      <c r="AC1720" t="s">
        <v>198</v>
      </c>
      <c r="AD1720" t="s">
        <v>198</v>
      </c>
      <c r="AE1720" t="s">
        <v>198</v>
      </c>
      <c r="AF1720" t="s">
        <v>198</v>
      </c>
      <c r="AG1720" t="s">
        <v>197</v>
      </c>
      <c r="AH1720" t="s">
        <v>197</v>
      </c>
      <c r="AI1720" t="s">
        <v>197</v>
      </c>
      <c r="AJ1720" t="s">
        <v>197</v>
      </c>
      <c r="AK1720" t="s">
        <v>197</v>
      </c>
      <c r="AL1720"/>
      <c r="AM1720"/>
      <c r="AN1720"/>
      <c r="AO1720"/>
      <c r="AP1720"/>
      <c r="AQ1720" s="241">
        <v>0</v>
      </c>
      <c r="AR1720" s="241">
        <v>0</v>
      </c>
    </row>
    <row r="1721" spans="1:44" x14ac:dyDescent="0.2">
      <c r="A1721">
        <v>124962</v>
      </c>
      <c r="B1721" t="s">
        <v>1141</v>
      </c>
      <c r="C1721" t="s">
        <v>197</v>
      </c>
      <c r="D1721" t="s">
        <v>197</v>
      </c>
      <c r="E1721" t="s">
        <v>197</v>
      </c>
      <c r="F1721" t="s">
        <v>197</v>
      </c>
      <c r="G1721" t="s">
        <v>197</v>
      </c>
      <c r="H1721" t="s">
        <v>197</v>
      </c>
      <c r="I1721" t="s">
        <v>197</v>
      </c>
      <c r="J1721" t="s">
        <v>197</v>
      </c>
      <c r="K1721" t="s">
        <v>197</v>
      </c>
      <c r="L1721" t="s">
        <v>198</v>
      </c>
      <c r="M1721" t="s">
        <v>198</v>
      </c>
      <c r="N1721" t="s">
        <v>198</v>
      </c>
      <c r="O1721" t="s">
        <v>197</v>
      </c>
      <c r="P1721" t="s">
        <v>197</v>
      </c>
      <c r="Q1721" t="s">
        <v>197</v>
      </c>
      <c r="R1721" t="s">
        <v>198</v>
      </c>
      <c r="S1721" t="s">
        <v>197</v>
      </c>
      <c r="T1721" t="s">
        <v>197</v>
      </c>
      <c r="U1721" t="s">
        <v>197</v>
      </c>
      <c r="V1721" t="s">
        <v>197</v>
      </c>
      <c r="W1721" t="s">
        <v>198</v>
      </c>
      <c r="X1721" t="s">
        <v>197</v>
      </c>
      <c r="Y1721" t="s">
        <v>198</v>
      </c>
      <c r="Z1721" t="s">
        <v>197</v>
      </c>
      <c r="AA1721" t="s">
        <v>198</v>
      </c>
      <c r="AB1721" t="s">
        <v>198</v>
      </c>
      <c r="AC1721" t="s">
        <v>197</v>
      </c>
      <c r="AD1721" t="s">
        <v>196</v>
      </c>
      <c r="AE1721" t="s">
        <v>196</v>
      </c>
      <c r="AF1721" t="s">
        <v>196</v>
      </c>
      <c r="AG1721" t="s">
        <v>198</v>
      </c>
      <c r="AH1721" t="s">
        <v>198</v>
      </c>
      <c r="AI1721" t="s">
        <v>198</v>
      </c>
      <c r="AJ1721" t="s">
        <v>198</v>
      </c>
      <c r="AK1721" t="s">
        <v>198</v>
      </c>
      <c r="AL1721" t="s">
        <v>197</v>
      </c>
      <c r="AM1721" t="s">
        <v>197</v>
      </c>
      <c r="AN1721" t="s">
        <v>198</v>
      </c>
      <c r="AO1721" t="s">
        <v>197</v>
      </c>
      <c r="AP1721" t="s">
        <v>198</v>
      </c>
      <c r="AQ1721" s="241">
        <v>0</v>
      </c>
      <c r="AR1721" s="241">
        <v>0</v>
      </c>
    </row>
    <row r="1722" spans="1:44" x14ac:dyDescent="0.2">
      <c r="A1722">
        <v>124968</v>
      </c>
      <c r="B1722" t="s">
        <v>65</v>
      </c>
      <c r="C1722" t="s">
        <v>197</v>
      </c>
      <c r="D1722" t="s">
        <v>197</v>
      </c>
      <c r="E1722" t="s">
        <v>197</v>
      </c>
      <c r="F1722" t="s">
        <v>197</v>
      </c>
      <c r="G1722" t="s">
        <v>197</v>
      </c>
      <c r="H1722" t="s">
        <v>198</v>
      </c>
      <c r="I1722" t="s">
        <v>197</v>
      </c>
      <c r="J1722" t="s">
        <v>197</v>
      </c>
      <c r="K1722" t="s">
        <v>197</v>
      </c>
      <c r="L1722" t="s">
        <v>198</v>
      </c>
      <c r="M1722" t="s">
        <v>198</v>
      </c>
      <c r="N1722" t="s">
        <v>197</v>
      </c>
      <c r="O1722" t="s">
        <v>198</v>
      </c>
      <c r="P1722" t="s">
        <v>197</v>
      </c>
      <c r="Q1722" t="s">
        <v>198</v>
      </c>
      <c r="R1722" t="s">
        <v>198</v>
      </c>
      <c r="S1722" t="s">
        <v>197</v>
      </c>
      <c r="T1722" t="s">
        <v>197</v>
      </c>
      <c r="U1722" t="s">
        <v>197</v>
      </c>
      <c r="V1722" t="s">
        <v>198</v>
      </c>
      <c r="W1722" t="s">
        <v>198</v>
      </c>
      <c r="X1722" t="s">
        <v>198</v>
      </c>
      <c r="Y1722" t="s">
        <v>197</v>
      </c>
      <c r="Z1722" t="s">
        <v>198</v>
      </c>
      <c r="AA1722" t="s">
        <v>198</v>
      </c>
      <c r="AB1722" t="s">
        <v>198</v>
      </c>
      <c r="AC1722" t="s">
        <v>197</v>
      </c>
      <c r="AD1722" t="s">
        <v>197</v>
      </c>
      <c r="AE1722" t="s">
        <v>198</v>
      </c>
      <c r="AF1722" t="s">
        <v>198</v>
      </c>
      <c r="AG1722" t="s">
        <v>197</v>
      </c>
      <c r="AH1722" t="s">
        <v>197</v>
      </c>
      <c r="AI1722" t="s">
        <v>197</v>
      </c>
      <c r="AJ1722" t="s">
        <v>197</v>
      </c>
      <c r="AK1722" t="s">
        <v>197</v>
      </c>
      <c r="AL1722"/>
      <c r="AM1722"/>
      <c r="AN1722"/>
      <c r="AO1722"/>
      <c r="AP1722"/>
      <c r="AQ1722" s="241">
        <v>0</v>
      </c>
      <c r="AR1722" s="241">
        <v>0</v>
      </c>
    </row>
    <row r="1723" spans="1:44" x14ac:dyDescent="0.2">
      <c r="A1723">
        <v>125043</v>
      </c>
      <c r="B1723" t="s">
        <v>59</v>
      </c>
      <c r="C1723" t="s">
        <v>197</v>
      </c>
      <c r="D1723" t="s">
        <v>197</v>
      </c>
      <c r="E1723" t="s">
        <v>197</v>
      </c>
      <c r="F1723" t="s">
        <v>197</v>
      </c>
      <c r="G1723" t="s">
        <v>197</v>
      </c>
      <c r="H1723" t="s">
        <v>197</v>
      </c>
      <c r="I1723" t="s">
        <v>197</v>
      </c>
      <c r="J1723" t="s">
        <v>197</v>
      </c>
      <c r="K1723" t="s">
        <v>197</v>
      </c>
      <c r="L1723" t="s">
        <v>198</v>
      </c>
      <c r="M1723" t="s">
        <v>198</v>
      </c>
      <c r="N1723" t="s">
        <v>198</v>
      </c>
      <c r="O1723" t="s">
        <v>197</v>
      </c>
      <c r="P1723" t="s">
        <v>197</v>
      </c>
      <c r="Q1723" t="s">
        <v>197</v>
      </c>
      <c r="R1723" t="s">
        <v>198</v>
      </c>
      <c r="S1723" t="s">
        <v>197</v>
      </c>
      <c r="T1723" t="s">
        <v>198</v>
      </c>
      <c r="U1723" t="s">
        <v>197</v>
      </c>
      <c r="V1723" t="s">
        <v>197</v>
      </c>
      <c r="W1723" t="s">
        <v>198</v>
      </c>
      <c r="X1723" t="s">
        <v>197</v>
      </c>
      <c r="Y1723" t="s">
        <v>198</v>
      </c>
      <c r="Z1723" t="s">
        <v>198</v>
      </c>
      <c r="AA1723" t="s">
        <v>198</v>
      </c>
      <c r="AB1723" t="s">
        <v>198</v>
      </c>
      <c r="AC1723" t="s">
        <v>198</v>
      </c>
      <c r="AD1723" t="s">
        <v>198</v>
      </c>
      <c r="AE1723" t="s">
        <v>198</v>
      </c>
      <c r="AF1723" t="s">
        <v>198</v>
      </c>
      <c r="AG1723" t="s">
        <v>198</v>
      </c>
      <c r="AH1723" t="s">
        <v>198</v>
      </c>
      <c r="AI1723" t="s">
        <v>198</v>
      </c>
      <c r="AJ1723" t="s">
        <v>198</v>
      </c>
      <c r="AK1723" t="s">
        <v>198</v>
      </c>
      <c r="AL1723" t="s">
        <v>197</v>
      </c>
      <c r="AM1723" t="s">
        <v>197</v>
      </c>
      <c r="AN1723" t="s">
        <v>197</v>
      </c>
      <c r="AO1723" t="s">
        <v>197</v>
      </c>
      <c r="AP1723" t="s">
        <v>197</v>
      </c>
      <c r="AQ1723" s="241">
        <v>0</v>
      </c>
      <c r="AR1723" s="241">
        <v>0</v>
      </c>
    </row>
    <row r="1724" spans="1:44" x14ac:dyDescent="0.2">
      <c r="A1724">
        <v>125078</v>
      </c>
      <c r="B1724" t="s">
        <v>65</v>
      </c>
      <c r="C1724" t="s">
        <v>197</v>
      </c>
      <c r="D1724" t="s">
        <v>197</v>
      </c>
      <c r="E1724" t="s">
        <v>197</v>
      </c>
      <c r="F1724" t="s">
        <v>197</v>
      </c>
      <c r="G1724" t="s">
        <v>197</v>
      </c>
      <c r="H1724" t="s">
        <v>197</v>
      </c>
      <c r="I1724" t="s">
        <v>197</v>
      </c>
      <c r="J1724" t="s">
        <v>197</v>
      </c>
      <c r="K1724" t="s">
        <v>197</v>
      </c>
      <c r="L1724" t="s">
        <v>198</v>
      </c>
      <c r="M1724" t="s">
        <v>197</v>
      </c>
      <c r="N1724" t="s">
        <v>196</v>
      </c>
      <c r="O1724" t="s">
        <v>197</v>
      </c>
      <c r="P1724" t="s">
        <v>197</v>
      </c>
      <c r="Q1724" t="s">
        <v>198</v>
      </c>
      <c r="R1724" t="s">
        <v>197</v>
      </c>
      <c r="S1724" t="s">
        <v>197</v>
      </c>
      <c r="T1724" t="s">
        <v>197</v>
      </c>
      <c r="U1724" t="s">
        <v>198</v>
      </c>
      <c r="V1724" t="s">
        <v>197</v>
      </c>
      <c r="W1724" t="s">
        <v>198</v>
      </c>
      <c r="X1724" t="s">
        <v>197</v>
      </c>
      <c r="Y1724" t="s">
        <v>198</v>
      </c>
      <c r="Z1724" t="s">
        <v>198</v>
      </c>
      <c r="AA1724" t="s">
        <v>198</v>
      </c>
      <c r="AB1724" t="s">
        <v>198</v>
      </c>
      <c r="AC1724" t="s">
        <v>197</v>
      </c>
      <c r="AD1724" t="s">
        <v>198</v>
      </c>
      <c r="AE1724" t="s">
        <v>198</v>
      </c>
      <c r="AF1724" t="s">
        <v>198</v>
      </c>
      <c r="AG1724" t="s">
        <v>197</v>
      </c>
      <c r="AH1724" t="s">
        <v>197</v>
      </c>
      <c r="AI1724" t="s">
        <v>197</v>
      </c>
      <c r="AJ1724" t="s">
        <v>197</v>
      </c>
      <c r="AK1724" t="s">
        <v>197</v>
      </c>
      <c r="AL1724"/>
      <c r="AM1724"/>
      <c r="AN1724"/>
      <c r="AO1724"/>
      <c r="AP1724"/>
      <c r="AQ1724" s="241">
        <v>0</v>
      </c>
      <c r="AR1724" s="241">
        <v>0</v>
      </c>
    </row>
  </sheetData>
  <sheetProtection selectLockedCells="1" selectUnlockedCells="1"/>
  <autoFilter ref="A1:AR1724" xr:uid="{00000000-0009-0000-0000-000006000000}">
    <sortState xmlns:xlrd2="http://schemas.microsoft.com/office/spreadsheetml/2017/richdata2" ref="A2:AR1724">
      <sortCondition ref="A1:A1724"/>
    </sortState>
  </autoFilter>
  <phoneticPr fontId="42" type="noConversion"/>
  <conditionalFormatting sqref="A1:A1048576">
    <cfRule type="duplicateValues" dxfId="22" priority="137"/>
  </conditionalFormatting>
  <conditionalFormatting sqref="A2:A1724">
    <cfRule type="duplicateValues" dxfId="21" priority="2483"/>
  </conditionalFormatting>
  <conditionalFormatting sqref="A1279">
    <cfRule type="duplicateValues" dxfId="20" priority="172"/>
    <cfRule type="duplicateValues" dxfId="19" priority="173"/>
  </conditionalFormatting>
  <conditionalFormatting sqref="A1280">
    <cfRule type="duplicateValues" dxfId="18" priority="170"/>
    <cfRule type="duplicateValues" dxfId="17" priority="171"/>
  </conditionalFormatting>
  <conditionalFormatting sqref="A1281">
    <cfRule type="duplicateValues" dxfId="16" priority="168"/>
    <cfRule type="duplicateValues" dxfId="15" priority="169"/>
  </conditionalFormatting>
  <conditionalFormatting sqref="A1675:A1724">
    <cfRule type="duplicateValues" dxfId="14" priority="2482"/>
  </conditionalFormatting>
  <conditionalFormatting sqref="A1681 A1528 A1411 A1265 A1231 A1238 A1245 A1252 A1259 A1272 A1286 A1293 A1300 A1307 A1314 A1321 A1328 A1335 A1342 A1349 A1356 A1363 A1370 A1377 A1384 A1391 A1398 A1418 A1425 A1432 A1439 A1446 A1453 A1460 A1467 A1480 A1487 A1494 A1501 A1508 A1515 A1522 A1535 A1542 A1549 A1556 A1563 A1570 A1577 A1584 A1591 A1598 A1605 A1612 A1619 A1626 A1633 A1640 A1647 A1654 A1661 A1668 A1675 A1688 A1695 A1702 A1709 A1716 A1723">
    <cfRule type="duplicateValues" dxfId="13" priority="1638"/>
    <cfRule type="duplicateValues" dxfId="12" priority="1639"/>
  </conditionalFormatting>
  <conditionalFormatting sqref="A1682 A1529 A1405 A1266 A1232 A1239 A1246 A1253 A1260 A1273 A1287 A1294 A1301 A1308 A1315 A1322 A1329 A1336 A1343 A1350 A1357 A1364 A1371 A1378 A1385 A1392 A1399 A1412 A1419 A1426 A1433 A1440 A1447 A1454 A1461 A1468 A1474 A1481 A1488 A1495 A1502 A1509 A1516 A1523 A1536 A1543 A1550 A1557 A1564 A1571 A1578 A1585 A1592 A1599 A1606 A1613 A1620 A1627 A1634 A1641 A1648 A1655 A1662 A1669 A1676 A1689 A1696 A1703 A1710 A1717 A1724">
    <cfRule type="duplicateValues" dxfId="11" priority="1776"/>
    <cfRule type="duplicateValues" dxfId="10" priority="1777"/>
  </conditionalFormatting>
  <conditionalFormatting sqref="A1683 A1530 A1406 A1267 A1233 A1240 A1247 A1254 A1261 A1274 A1288 A1295 A1302 A1309 A1316 A1323 A1330 A1337 A1344 A1351 A1358 A1365 A1372 A1379 A1386 A1393 A1400 A1413 A1420 A1427 A1434 A1441 A1448 A1455 A1462 A1469 A1475 A1482 A1489 A1496 A1503 A1510 A1517 A1524 A1537 A1544 A1551 A1558 A1565 A1572 A1579 A1586 A1593 A1600 A1607 A1614 A1621 A1628 A1635 A1642 A1649 A1656 A1663 A1670 A1677 A1690 A1697 A1704 A1711 A1718">
    <cfRule type="duplicateValues" dxfId="9" priority="1918"/>
    <cfRule type="duplicateValues" dxfId="8" priority="1919"/>
  </conditionalFormatting>
  <conditionalFormatting sqref="A1684 A1531 A1407 A1268 A1234 A1241 A1248 A1255 A1262 A1275 A1282 A1289 A1296 A1303 A1310 A1317 A1324 A1331 A1338 A1345 A1352 A1359 A1366 A1373 A1380 A1387 A1394 A1401 A1414 A1421 A1428 A1435 A1442 A1449 A1456 A1463 A1470 A1476 A1483 A1490 A1497 A1504 A1511 A1518 A1525 A1538 A1545 A1552 A1559 A1566 A1573 A1580 A1587 A1594 A1601 A1608 A1615 A1622 A1629 A1636 A1643 A1650 A1657 A1664 A1671 A1678 A1691 A1698 A1705 A1712 A1719">
    <cfRule type="duplicateValues" dxfId="7" priority="2058"/>
    <cfRule type="duplicateValues" dxfId="6" priority="2059"/>
  </conditionalFormatting>
  <conditionalFormatting sqref="A1685 A1532 A1408 A1269 A1235 A1242 A1249 A1256 A1263 A1276 A1283 A1290 A1297 A1304 A1311 A1318 A1325 A1332 A1339 A1346 A1353 A1360 A1367 A1374 A1381 A1388 A1395 A1402 A1415 A1422 A1429 A1436 A1443 A1450 A1457 A1464 A1471 A1477 A1484 A1491 A1498 A1505 A1512 A1519 A1526 A1539 A1546 A1553 A1560 A1567 A1574 A1581 A1588 A1595 A1602 A1609 A1616 A1623 A1630 A1637 A1644 A1651 A1658 A1665 A1672 A1679 A1692 A1699 A1706 A1713 A1720">
    <cfRule type="duplicateValues" dxfId="5" priority="2200"/>
    <cfRule type="duplicateValues" dxfId="4" priority="2201"/>
  </conditionalFormatting>
  <conditionalFormatting sqref="A1686 A1533 A1409 A1270 A1236 A1243 A1250 A1257 A1277 A1284 A1291 A1298 A1305 A1312 A1319 A1326 A1333 A1340 A1347 A1354 A1361 A1368 A1375 A1382 A1389 A1396 A1403 A1416 A1423 A1430 A1437 A1444 A1451 A1458 A1465 A1472 A1478 A1485 A1492 A1499 A1506 A1513 A1520 A1540 A1547 A1554 A1561 A1568 A1575 A1582 A1589 A1596 A1603 A1610 A1617 A1624 A1631 A1638 A1645 A1652 A1659 A1666 A1673 A1680 A1693 A1700 A1707 A1714 A1721">
    <cfRule type="duplicateValues" dxfId="3" priority="1500"/>
    <cfRule type="duplicateValues" dxfId="2" priority="1501"/>
  </conditionalFormatting>
  <conditionalFormatting sqref="A1687 A1527 A1410 A1264 A1237 A1244 A1251 A1258 A1271 A1278 A1285 A1292 A1299 A1306 A1313 A1320 A1327 A1334 A1341 A1348 A1355 A1362 A1369 A1376 A1383 A1390 A1397 A1404 A1417 A1424 A1431 A1438 A1445 A1452 A1459 A1466 A1473 A1479 A1486 A1493 A1500 A1507 A1514 A1521 A1534 A1541 A1548 A1555 A1562 A1569 A1576 A1583 A1590 A1597 A1604 A1611 A1618 A1625 A1632 A1639 A1646 A1653 A1660 A1667 A1674 A1694 A1701 A1708 A1715 A1722">
    <cfRule type="duplicateValues" dxfId="1" priority="2342"/>
    <cfRule type="duplicateValues" dxfId="0" priority="234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Hp</cp:lastModifiedBy>
  <cp:revision/>
  <cp:lastPrinted>2024-02-06T10:29:42Z</cp:lastPrinted>
  <dcterms:created xsi:type="dcterms:W3CDTF">2015-06-05T18:17:20Z</dcterms:created>
  <dcterms:modified xsi:type="dcterms:W3CDTF">2025-07-28T07:20:58Z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